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E37" i="9"/>
  <c r="AM37" i="9"/>
  <c r="C37" i="9"/>
  <c r="CO36" i="9"/>
  <c r="BE36" i="9"/>
  <c r="C36" i="9"/>
  <c r="BE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l="1"/>
  <c r="AM35" i="9" s="1"/>
  <c r="AM36" i="9" s="1"/>
  <c r="BW34" i="9" l="1"/>
  <c r="BW35" i="9" l="1"/>
  <c r="BW36" i="9" s="1"/>
  <c r="BW37" i="9" s="1"/>
  <c r="CO34" i="9"/>
  <c r="CO35" i="9" s="1"/>
</calcChain>
</file>

<file path=xl/sharedStrings.xml><?xml version="1.0" encoding="utf-8"?>
<sst xmlns="http://schemas.openxmlformats.org/spreadsheetml/2006/main" count="991" uniqueCount="558">
  <si>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</si>
  <si>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</si>
  <si>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</si>
  <si>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</si>
  <si>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</si>
  <si>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</si>
  <si>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</si>
  <si>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</si>
  <si>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</si>
  <si>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</si>
  <si>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</si>
  <si>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</si>
  <si>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</si>
  <si>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</si>
  <si>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</si>
  <si>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</si>
  <si>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</si>
  <si>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</si>
  <si>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</si>
  <si>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</si>
  <si>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</si>
  <si>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</si>
  <si>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</si>
  <si>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</si>
  <si>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</si>
  <si>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</si>
  <si>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</si>
  <si>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</si>
  <si>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</si>
  <si>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</si>
  <si>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</si>
  <si>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</si>
  <si>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</si>
  <si>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</si>
  <si>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</si>
  <si>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</si>
  <si>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</si>
  <si>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</si>
  <si>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</si>
  <si>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</si>
  <si>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</si>
  <si>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</si>
  <si>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</si>
  <si>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</si>
  <si>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</si>
  <si>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</si>
  <si>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</si>
  <si>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</si>
  <si>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</si>
  <si>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</si>
  <si>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</si>
  <si>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</si>
  <si>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</si>
  <si>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</si>
  <si>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</si>
  <si>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</si>
  <si>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</si>
  <si>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</si>
  <si>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</si>
  <si>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</si>
  <si>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</si>
  <si>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</si>
  <si>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</si>
  <si>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</si>
  <si>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</si>
  <si>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</si>
  <si>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</si>
  <si>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</si>
  <si>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</si>
  <si>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</si>
  <si>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</si>
  <si>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</si>
  <si>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</si>
  <si>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</si>
  <si>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</si>
  <si>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</si>
  <si>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</si>
  <si>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</si>
  <si>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</si>
  <si>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</si>
  <si>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</si>
  <si>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</si>
  <si>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</si>
  <si>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</si>
  <si>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</si>
  <si>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</si>
  <si>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</si>
  <si>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</si>
  <si>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</si>
  <si>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</si>
  <si>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</si>
  <si>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</si>
  <si>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</si>
  <si>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</si>
  <si>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</si>
  <si>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</si>
  <si>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</si>
  <si>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</si>
  <si>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</si>
  <si>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</si>
  <si>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</si>
  <si>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</si>
  <si>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</si>
  <si>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</si>
  <si>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</si>
  <si>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</si>
  <si>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</si>
  <si>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</si>
  <si>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</si>
  <si>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</si>
  <si>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</si>
  <si>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</si>
  <si>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</si>
  <si>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</si>
  <si>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</si>
  <si>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</si>
  <si>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</si>
  <si>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</si>
  <si>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</si>
  <si>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</si>
  <si>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</si>
  <si>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</si>
  <si>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</si>
  <si>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</si>
  <si>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</si>
  <si>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</si>
  <si>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</si>
  <si>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</si>
  <si>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</si>
  <si>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</si>
  <si>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</si>
  <si>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</si>
  <si>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</si>
  <si>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</si>
  <si>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</si>
  <si>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</si>
  <si>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</si>
  <si>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</si>
  <si>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</si>
  <si>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</si>
  <si>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</si>
  <si>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</si>
  <si>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</si>
  <si>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</si>
  <si>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</si>
  <si>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</si>
  <si>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</si>
  <si>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</si>
  <si>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</si>
  <si>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</si>
  <si>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</si>
  <si>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</si>
  <si>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</si>
  <si>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</si>
  <si>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</si>
  <si>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</si>
  <si>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</si>
  <si>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</si>
  <si>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</si>
  <si>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</si>
  <si>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</si>
  <si>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</si>
  <si>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</si>
  <si>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</si>
  <si>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</si>
  <si>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</si>
  <si>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</si>
  <si>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</si>
  <si>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</si>
  <si>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</si>
  <si>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</si>
  <si>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</si>
  <si>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</si>
  <si>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</si>
  <si>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</si>
  <si>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</si>
  <si>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</si>
  <si>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</si>
  <si>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</si>
  <si>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</si>
  <si>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</si>
  <si>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</si>
  <si>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</si>
  <si>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</si>
  <si>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</si>
  <si>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</si>
  <si>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</si>
  <si>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</si>
  <si>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</si>
  <si>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</si>
  <si>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</si>
  <si>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</si>
  <si>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</si>
  <si>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</si>
  <si>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</si>
  <si>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兵庫県三田市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</si>
  <si>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</si>
  <si>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</si>
  <si>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</si>
  <si>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</si>
  <si>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</si>
  <si>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</si>
  <si>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</si>
  <si>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</si>
  <si>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</si>
  <si>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</si>
  <si>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</si>
  <si>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</si>
  <si>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</si>
  <si>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</si>
  <si>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</si>
  <si>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</si>
  <si>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</si>
  <si>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</si>
  <si>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</si>
  <si>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</si>
  <si>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</si>
  <si>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</si>
  <si>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</si>
  <si>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</si>
  <si>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</si>
  <si>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</si>
  <si>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</si>
  <si>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</si>
  <si>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</si>
  <si>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</si>
  <si>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</si>
  <si>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</si>
  <si>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</si>
  <si>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</si>
  <si>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</si>
  <si>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</si>
  <si>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</si>
  <si>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</si>
  <si>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</si>
  <si>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</si>
  <si>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</si>
  <si>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</si>
  <si>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</si>
  <si>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</si>
  <si>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</si>
  <si>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</si>
  <si>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</si>
  <si>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</si>
  <si>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</si>
  <si>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</si>
  <si>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</si>
  <si>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</si>
  <si>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</si>
  <si>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</si>
  <si>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</si>
  <si>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</si>
  <si>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</si>
  <si>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</si>
  <si>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</si>
  <si>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</si>
  <si>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</si>
  <si>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</si>
  <si>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</si>
  <si>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</si>
  <si>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</si>
  <si>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</si>
  <si>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</si>
  <si>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</si>
  <si>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</si>
  <si>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</si>
  <si>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</si>
  <si>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</si>
  <si>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</si>
  <si>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</si>
  <si>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</si>
  <si>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</si>
  <si>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</si>
  <si>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</si>
  <si>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</si>
  <si>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</si>
  <si>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</si>
  <si>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</si>
  <si>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</si>
  <si>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</si>
  <si>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</si>
  <si>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</si>
  <si>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</si>
  <si>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</si>
  <si>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</si>
  <si>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</si>
  <si>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</si>
  <si>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</si>
  <si>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</si>
  <si>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</si>
  <si>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</si>
  <si>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</si>
  <si>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</si>
  <si>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</si>
  <si>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</si>
  <si>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</si>
  <si>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</si>
  <si>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</si>
  <si>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</si>
  <si>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</si>
  <si>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</si>
  <si>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</si>
  <si>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</si>
  <si>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</si>
  <si>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</si>
  <si>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</si>
  <si>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</si>
  <si>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</si>
  <si>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</si>
  <si>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</si>
  <si>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</si>
  <si>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</si>
  <si>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</si>
  <si>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</si>
  <si>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</si>
  <si>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</si>
  <si>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</si>
  <si>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</si>
  <si>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</si>
  <si>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</si>
  <si>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</si>
  <si>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</si>
  <si>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</si>
  <si>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</si>
  <si>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</si>
  <si>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</si>
  <si>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</si>
  <si>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</si>
  <si>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</si>
  <si>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</si>
  <si>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</si>
  <si>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</si>
  <si>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</si>
  <si>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</si>
  <si>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</si>
  <si>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</si>
  <si>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</si>
  <si>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</si>
  <si>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</si>
  <si>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</si>
  <si>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</si>
  <si>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</si>
  <si>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</si>
  <si>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</si>
  <si>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兵庫県三田市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</si>
  <si>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</si>
  <si>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</si>
  <si>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</si>
  <si>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</si>
  <si>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</si>
  <si>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</si>
  <si>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</si>
  <si>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</si>
  <si>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</si>
  <si>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</si>
  <si>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</si>
  <si>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</si>
  <si>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</si>
  <si>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</si>
  <si>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</si>
  <si>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</si>
  <si>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</si>
  <si>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</si>
  <si>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</si>
  <si>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</si>
  <si>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</si>
  <si>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</si>
  <si>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</si>
  <si>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</si>
  <si>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</si>
  <si>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</si>
  <si>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</si>
  <si>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</si>
  <si>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</si>
  <si>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</si>
  <si>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</si>
  <si>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</si>
  <si>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</si>
  <si>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</si>
  <si>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</si>
  <si>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</si>
  <si>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</si>
  <si>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</si>
  <si>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駐車場事業特別会計</t>
    <phoneticPr fontId="5"/>
  </si>
  <si>
    <t>水道事業会計</t>
    <phoneticPr fontId="5"/>
  </si>
  <si>
    <t>法適用企業</t>
    <phoneticPr fontId="5"/>
  </si>
  <si>
    <t>三田市民病院事業会計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</si>
  <si>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</si>
  <si>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</si>
  <si>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</si>
  <si>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</si>
  <si>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</si>
  <si>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</si>
  <si>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</si>
  <si>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</si>
  <si>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</si>
  <si>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</si>
  <si>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</si>
  <si>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</si>
  <si>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</si>
  <si>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</si>
  <si>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</si>
  <si>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</si>
  <si>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</si>
  <si>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</si>
  <si>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</si>
  <si>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</si>
  <si>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</si>
  <si>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</si>
  <si>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</si>
  <si>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</si>
  <si>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</si>
  <si>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</si>
  <si>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</si>
  <si>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</si>
  <si>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</si>
  <si>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</si>
  <si>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</si>
  <si>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</si>
  <si>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</si>
  <si>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</si>
  <si>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</si>
  <si>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</si>
  <si>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</si>
  <si>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</si>
  <si>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</si>
  <si>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</si>
  <si>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</si>
  <si>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</si>
  <si>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</si>
  <si>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</si>
  <si>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</si>
  <si>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</si>
  <si>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</si>
  <si>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</si>
  <si>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</si>
  <si>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</si>
  <si>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</si>
  <si>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</si>
  <si>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</si>
  <si>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</si>
  <si>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</si>
  <si>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駐車場事業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</si>
  <si>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</si>
  <si>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</si>
  <si>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</si>
  <si>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</si>
  <si>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</si>
  <si>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</si>
  <si>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</si>
  <si>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</si>
  <si>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</si>
  <si>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</si>
  <si>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</si>
  <si>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</si>
  <si>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</si>
  <si>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</si>
  <si>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</si>
  <si>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</si>
  <si>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</si>
  <si>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</si>
  <si>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</si>
  <si>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</si>
  <si>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</si>
  <si>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</si>
  <si>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</si>
  <si>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</si>
  <si>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</si>
  <si>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</si>
  <si>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</si>
  <si>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</si>
  <si>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</si>
  <si>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</si>
  <si>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</si>
  <si>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</si>
  <si>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</si>
  <si>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</si>
  <si>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</si>
  <si>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</si>
  <si>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</si>
  <si>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</si>
  <si>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</si>
  <si>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</si>
  <si>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</si>
  <si>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</si>
  <si>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</si>
  <si>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</si>
  <si>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</si>
  <si>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</si>
  <si>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</si>
  <si>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</si>
  <si>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</si>
  <si>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</si>
  <si>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</si>
  <si>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</si>
  <si>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</si>
  <si>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</si>
  <si>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</si>
  <si>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</si>
  <si>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</si>
  <si>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</si>
  <si>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</si>
  <si>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</si>
  <si>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</si>
  <si>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</si>
  <si>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</si>
  <si>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</si>
  <si>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</si>
  <si>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</si>
  <si>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</si>
  <si>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</si>
  <si>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</si>
  <si>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</si>
  <si>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</si>
  <si>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</si>
  <si>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</si>
  <si>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</si>
  <si>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</si>
  <si>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</si>
  <si>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</si>
  <si>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</si>
  <si>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</si>
  <si>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</si>
  <si>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</si>
  <si>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2.28</t>
  </si>
  <si>
    <t>▲ 0.22</t>
  </si>
  <si>
    <t>▲ 0.71</t>
  </si>
  <si>
    <t>水道事業会計</t>
  </si>
  <si>
    <t>三田市民病院事業会計</t>
  </si>
  <si>
    <t>一般会計</t>
  </si>
  <si>
    <t>下水道事業会計</t>
  </si>
  <si>
    <t>国民健康保険事業特別会計</t>
  </si>
  <si>
    <t>介護保険事業特別会計</t>
  </si>
  <si>
    <t>農業共済事業特別会計</t>
  </si>
  <si>
    <t>後期高齢者医療事業特別会計</t>
  </si>
  <si>
    <t>その他会計（赤字）</t>
  </si>
  <si>
    <t>その他会計（黒字）</t>
  </si>
  <si>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</si>
  <si>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</si>
  <si>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</si>
  <si>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</si>
  <si>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</si>
  <si>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三田地域振興(株)</t>
    <rPh sb="0" eb="2">
      <t>サンダ</t>
    </rPh>
    <rPh sb="2" eb="4">
      <t>チイキ</t>
    </rPh>
    <rPh sb="4" eb="6">
      <t>シンコウ</t>
    </rPh>
    <rPh sb="6" eb="9">
      <t>カブ</t>
    </rPh>
    <phoneticPr fontId="2"/>
  </si>
  <si>
    <t>兵庫県信用保証協会</t>
    <rPh sb="0" eb="3">
      <t>ヒョウゴケン</t>
    </rPh>
    <rPh sb="3" eb="5">
      <t>シンヨウ</t>
    </rPh>
    <rPh sb="5" eb="7">
      <t>ホショウ</t>
    </rPh>
    <rPh sb="7" eb="9">
      <t>キョウカイ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</si>
  <si>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</si>
  <si>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</si>
  <si>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</si>
  <si>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</si>
  <si>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類似団体内平均値と比較し15.7ポイント低くなっており、将来負担は低く抑えられていますが、近年は市債等将来債務が減少する一方で、基金の減少や交付税算入額が減少しているため、上昇傾向にあります。また、有形固定資産減価償却率は比較的新しい施設が多いため、全国平均・兵庫県平均・類似団体と比べ低くなっています。
今後は、施設の老朽化が進むことに伴う改修費用等に対する市債増加が見込まれることから、将来負担比率も上昇傾向になる見込みです。これらを踏まえ、公共施設マネジメントによる計画的な施設整備により将来負担比率の上昇率を緩和していく必要があります。
</t>
    <rPh sb="0" eb="2">
      <t>ショウライ</t>
    </rPh>
    <rPh sb="2" eb="4">
      <t>フタン</t>
    </rPh>
    <rPh sb="4" eb="6">
      <t>ヒリツ</t>
    </rPh>
    <rPh sb="7" eb="9">
      <t>ルイジ</t>
    </rPh>
    <rPh sb="9" eb="11">
      <t>ダンタイ</t>
    </rPh>
    <rPh sb="11" eb="12">
      <t>ナイ</t>
    </rPh>
    <rPh sb="12" eb="15">
      <t>ヘイキンチ</t>
    </rPh>
    <rPh sb="16" eb="18">
      <t>ヒカク</t>
    </rPh>
    <rPh sb="27" eb="28">
      <t>ヒク</t>
    </rPh>
    <rPh sb="35" eb="37">
      <t>ショウライ</t>
    </rPh>
    <rPh sb="37" eb="39">
      <t>フタン</t>
    </rPh>
    <rPh sb="40" eb="41">
      <t>ヒク</t>
    </rPh>
    <rPh sb="42" eb="43">
      <t>オサ</t>
    </rPh>
    <rPh sb="52" eb="54">
      <t>キンネン</t>
    </rPh>
    <rPh sb="55" eb="57">
      <t>シサイ</t>
    </rPh>
    <rPh sb="57" eb="58">
      <t>トウ</t>
    </rPh>
    <rPh sb="58" eb="60">
      <t>ショウライ</t>
    </rPh>
    <rPh sb="60" eb="62">
      <t>サイム</t>
    </rPh>
    <rPh sb="63" eb="65">
      <t>ゲンショウ</t>
    </rPh>
    <rPh sb="67" eb="69">
      <t>イッポウ</t>
    </rPh>
    <rPh sb="71" eb="73">
      <t>キキン</t>
    </rPh>
    <rPh sb="74" eb="76">
      <t>ゲンショウ</t>
    </rPh>
    <rPh sb="77" eb="80">
      <t>コウフゼイ</t>
    </rPh>
    <rPh sb="80" eb="82">
      <t>サンニュウ</t>
    </rPh>
    <rPh sb="82" eb="83">
      <t>ガク</t>
    </rPh>
    <rPh sb="84" eb="86">
      <t>ゲンショウ</t>
    </rPh>
    <rPh sb="93" eb="95">
      <t>ジョウショウ</t>
    </rPh>
    <rPh sb="95" eb="97">
      <t>ケイコウ</t>
    </rPh>
    <rPh sb="106" eb="108">
      <t>ユウケイ</t>
    </rPh>
    <rPh sb="108" eb="110">
      <t>コテイ</t>
    </rPh>
    <rPh sb="110" eb="112">
      <t>シサン</t>
    </rPh>
    <rPh sb="112" eb="114">
      <t>ゲンカ</t>
    </rPh>
    <rPh sb="114" eb="116">
      <t>ショウキャク</t>
    </rPh>
    <rPh sb="116" eb="117">
      <t>リツ</t>
    </rPh>
    <rPh sb="132" eb="134">
      <t>ゼンコク</t>
    </rPh>
    <rPh sb="134" eb="136">
      <t>ヘイキン</t>
    </rPh>
    <rPh sb="137" eb="140">
      <t>ヒョウゴケン</t>
    </rPh>
    <rPh sb="140" eb="142">
      <t>ヘイキン</t>
    </rPh>
    <rPh sb="143" eb="145">
      <t>ルイジ</t>
    </rPh>
    <rPh sb="145" eb="147">
      <t>ダンタイ</t>
    </rPh>
    <rPh sb="148" eb="149">
      <t>クラ</t>
    </rPh>
    <rPh sb="150" eb="151">
      <t>ヒク</t>
    </rPh>
    <rPh sb="160" eb="162">
      <t>コンゴ</t>
    </rPh>
    <rPh sb="164" eb="166">
      <t>シセツ</t>
    </rPh>
    <rPh sb="167" eb="170">
      <t>ロウキュウカ</t>
    </rPh>
    <rPh sb="171" eb="172">
      <t>スス</t>
    </rPh>
    <rPh sb="176" eb="177">
      <t>トモナ</t>
    </rPh>
    <rPh sb="178" eb="180">
      <t>カイシュウ</t>
    </rPh>
    <rPh sb="180" eb="182">
      <t>ヒヨウ</t>
    </rPh>
    <rPh sb="182" eb="183">
      <t>トウ</t>
    </rPh>
    <rPh sb="184" eb="185">
      <t>タイ</t>
    </rPh>
    <rPh sb="187" eb="189">
      <t>シサイ</t>
    </rPh>
    <rPh sb="189" eb="191">
      <t>ゾウカ</t>
    </rPh>
    <rPh sb="192" eb="194">
      <t>ミコ</t>
    </rPh>
    <rPh sb="202" eb="204">
      <t>ショウライ</t>
    </rPh>
    <rPh sb="204" eb="206">
      <t>フタン</t>
    </rPh>
    <rPh sb="206" eb="208">
      <t>ヒリツ</t>
    </rPh>
    <rPh sb="209" eb="211">
      <t>ジョウショウ</t>
    </rPh>
    <rPh sb="211" eb="213">
      <t>ケイコウ</t>
    </rPh>
    <rPh sb="216" eb="218">
      <t>ミコ</t>
    </rPh>
    <rPh sb="226" eb="227">
      <t>フ</t>
    </rPh>
    <rPh sb="230" eb="232">
      <t>コウキョウ</t>
    </rPh>
    <rPh sb="232" eb="234">
      <t>シセツ</t>
    </rPh>
    <rPh sb="243" eb="245">
      <t>ケイカク</t>
    </rPh>
    <rPh sb="245" eb="246">
      <t>テキ</t>
    </rPh>
    <rPh sb="247" eb="249">
      <t>シセツ</t>
    </rPh>
    <rPh sb="249" eb="251">
      <t>セイビ</t>
    </rPh>
    <rPh sb="254" eb="256">
      <t>ショウライ</t>
    </rPh>
    <rPh sb="256" eb="258">
      <t>フタン</t>
    </rPh>
    <rPh sb="258" eb="260">
      <t>ヒリツ</t>
    </rPh>
    <rPh sb="261" eb="263">
      <t>ジョウショウ</t>
    </rPh>
    <rPh sb="263" eb="264">
      <t>リツ</t>
    </rPh>
    <rPh sb="265" eb="267">
      <t>カンワ</t>
    </rPh>
    <rPh sb="271" eb="273">
      <t>ヒツヨウ</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</si>
  <si>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</si>
  <si>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</si>
  <si>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</si>
  <si>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</si>
  <si>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</si>
  <si>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</si>
  <si>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（将来負担比率）26年度から比率がプラスとなり、28年度は27年度と比較してさらに4.5ポイント上昇しました。　これは、市債等将来債務が減少する一方で、特定目的基金の減、地方債等残高の減により交付税算入額が減となったためです。引き続き地方債の新規発行抑制などにより将来負担の軽減に努める必要があります。
(実質公債費比率)類似団体平均値より高い水準ではあるが、前年度比0.6ポイント改善しました。これは、元利償還金が減少する一方で、標準財政規模が増加したためです。今後も、地方債の新規発行抑制などにより、財政の健全化に取り組む必要があります。
</t>
    <rPh sb="1" eb="3">
      <t>ショウライ</t>
    </rPh>
    <rPh sb="3" eb="5">
      <t>フタン</t>
    </rPh>
    <rPh sb="5" eb="7">
      <t>ヒリツ</t>
    </rPh>
    <rPh sb="143" eb="145">
      <t>ヒツヨウ</t>
    </rPh>
    <rPh sb="153" eb="155">
      <t>ジッシツ</t>
    </rPh>
    <rPh sb="155" eb="158">
      <t>コウサイヒ</t>
    </rPh>
    <rPh sb="158" eb="160">
      <t>ヒリツ</t>
    </rPh>
    <rPh sb="263" eb="265">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</si>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</sst>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xmlns:c16r2="http://schemas.microsoft.com/office/drawing/2015/06/chart">
            <c:ext xmlns:c16="http://schemas.microsoft.com/office/drawing/2014/chart" uri="{C3380CC4-5D6E-409C-BE32-E72D297353CC}">
              <c16:uniqueId val="{00000000-AA4E-462F-B703-391A21225F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36518</c:v>
                </c:pt>
                <c:pt idx="1">
                  <c:v>31458</c:v>
                </c:pt>
                <c:pt idx="2">
                  <c:v>62094</c:v>
                </c:pt>
                <c:pt idx="3">
                  <c:v>32884</c:v>
                </c:pt>
                <c:pt idx="4">
                  <c:v>44193</c:v>
                </c:pt>
              </c:numCache>
            </c:numRef>
          </c:val>
          <c:smooth val="0"/>
          <c:extLst xmlns:c16r2="http://schemas.microsoft.com/office/drawing/2015/06/chart">
            <c:ext xmlns:c16="http://schemas.microsoft.com/office/drawing/2014/chart" uri="{C3380CC4-5D6E-409C-BE32-E72D297353CC}">
              <c16:uniqueId val="{00000001-AA4E-462F-B703-391A21225FB4}"/>
            </c:ext>
          </c:extLst>
        </c:ser>
        <c:dLbls>
          <c:showLegendKey val="0"/>
          <c:showVal val="0"/>
          <c:showCatName val="0"/>
          <c:showSerName val="0"/>
          <c:showPercent val="0"/>
          <c:showBubbleSize val="0"/>
        </c:dLbls>
        <c:marker val="1"/>
        <c:smooth val="0"/>
        <c:axId val="105874176"/>
        <c:axId val="105876096"/>
      </c:lineChart>
      <c:catAx>
        <c:axId val="10587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876096"/>
        <c:crosses val="autoZero"/>
        <c:auto val="1"/>
        <c:lblAlgn val="ctr"/>
        <c:lblOffset val="100"/>
        <c:tickLblSkip val="1"/>
        <c:tickMarkSkip val="1"/>
        <c:noMultiLvlLbl val="0"/>
      </c:catAx>
      <c:valAx>
        <c:axId val="1058760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87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1.72</c:v>
                </c:pt>
                <c:pt idx="1">
                  <c:v>2.2400000000000002</c:v>
                </c:pt>
                <c:pt idx="2">
                  <c:v>2</c:v>
                </c:pt>
                <c:pt idx="3">
                  <c:v>2.34</c:v>
                </c:pt>
                <c:pt idx="4">
                  <c:v>1.62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13.93</c:v>
                </c:pt>
                <c:pt idx="1">
                  <c:v>13.84</c:v>
                </c:pt>
                <c:pt idx="2">
                  <c:v>14.03</c:v>
                </c:pt>
                <c:pt idx="3">
                  <c:v>13.9</c:v>
                </c:pt>
                <c:pt idx="4">
                  <c:v>13.84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576000"/>
        <c:axId val="90577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-2.2799999999999998</c:v>
                </c:pt>
                <c:pt idx="1">
                  <c:v>0.55000000000000004</c:v>
                </c:pt>
                <c:pt idx="2">
                  <c:v>-0.22</c:v>
                </c:pt>
                <c:pt idx="3">
                  <c:v>0.36</c:v>
                </c:pt>
                <c:pt idx="4">
                  <c:v>-0.71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576000"/>
        <c:axId val="90577920"/>
      </c:lineChart>
      <c:catAx>
        <c:axId val="9057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577920"/>
        <c:crosses val="autoZero"/>
        <c:auto val="1"/>
        <c:lblAlgn val="ctr"/>
        <c:lblOffset val="100"/>
        <c:tickLblSkip val="1"/>
        <c:tickMarkSkip val="1"/>
        <c:noMultiLvlLbl val="0"/>
      </c:catAx>
      <c:valAx>
        <c:axId val="9057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7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0.11</c:v>
                </c:pt>
                <c:pt idx="4">
                  <c:v>#N/A</c:v>
                </c:pt>
                <c:pt idx="5">
                  <c:v>0.13</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0.35</c:v>
                </c:pt>
                <c:pt idx="2">
                  <c:v>#N/A</c:v>
                </c:pt>
                <c:pt idx="3">
                  <c:v>0.34</c:v>
                </c:pt>
                <c:pt idx="4">
                  <c:v>#N/A</c:v>
                </c:pt>
                <c:pt idx="5">
                  <c:v>0.35</c:v>
                </c:pt>
                <c:pt idx="6">
                  <c:v>#N/A</c:v>
                </c:pt>
                <c:pt idx="7">
                  <c:v>0.35</c:v>
                </c:pt>
                <c:pt idx="8">
                  <c:v>#N/A</c:v>
                </c:pt>
                <c:pt idx="9">
                  <c:v>0.35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c:v>
                </c:pt>
                <c:pt idx="4">
                  <c:v>#N/A</c:v>
                </c:pt>
                <c:pt idx="5">
                  <c:v>0.09</c:v>
                </c:pt>
                <c:pt idx="6">
                  <c:v>#N/A</c:v>
                </c:pt>
                <c:pt idx="7">
                  <c:v>0.47</c:v>
                </c:pt>
                <c:pt idx="8">
                  <c:v>#N/A</c:v>
                </c:pt>
                <c:pt idx="9">
                  <c:v>0.63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1.56</c:v>
                </c:pt>
                <c:pt idx="2">
                  <c:v>#N/A</c:v>
                </c:pt>
                <c:pt idx="3">
                  <c:v>1.45</c:v>
                </c:pt>
                <c:pt idx="4">
                  <c:v>#N/A</c:v>
                </c:pt>
                <c:pt idx="5">
                  <c:v>0.1</c:v>
                </c:pt>
                <c:pt idx="6">
                  <c:v>#N/A</c:v>
                </c:pt>
                <c:pt idx="7">
                  <c:v>0.03</c:v>
                </c:pt>
                <c:pt idx="8">
                  <c:v>#N/A</c:v>
                </c:pt>
                <c:pt idx="9">
                  <c:v>0.87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1.46</c:v>
                </c:pt>
                <c:pt idx="2">
                  <c:v>#N/A</c:v>
                </c:pt>
                <c:pt idx="3">
                  <c:v>1.38</c:v>
                </c:pt>
                <c:pt idx="4">
                  <c:v>#N/A</c:v>
                </c:pt>
                <c:pt idx="5">
                  <c:v>1.1299999999999999</c:v>
                </c:pt>
                <c:pt idx="6">
                  <c:v>#N/A</c:v>
                </c:pt>
                <c:pt idx="7">
                  <c:v>1.06</c:v>
                </c:pt>
                <c:pt idx="8">
                  <c:v>#N/A</c:v>
                </c:pt>
                <c:pt idx="9">
                  <c:v>1.35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1.71</c:v>
                </c:pt>
                <c:pt idx="2">
                  <c:v>#N/A</c:v>
                </c:pt>
                <c:pt idx="3">
                  <c:v>2.2400000000000002</c:v>
                </c:pt>
                <c:pt idx="4">
                  <c:v>#N/A</c:v>
                </c:pt>
                <c:pt idx="5">
                  <c:v>2</c:v>
                </c:pt>
                <c:pt idx="6">
                  <c:v>#N/A</c:v>
                </c:pt>
                <c:pt idx="7">
                  <c:v>2.33</c:v>
                </c:pt>
                <c:pt idx="8">
                  <c:v>#N/A</c:v>
                </c:pt>
                <c:pt idx="9">
                  <c:v>1.61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三田市民病院事業会計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8.3699999999999992</c:v>
                </c:pt>
                <c:pt idx="2">
                  <c:v>#N/A</c:v>
                </c:pt>
                <c:pt idx="3">
                  <c:v>9.26</c:v>
                </c:pt>
                <c:pt idx="4">
                  <c:v>#N/A</c:v>
                </c:pt>
                <c:pt idx="5">
                  <c:v>8.77</c:v>
                </c:pt>
                <c:pt idx="6">
                  <c:v>#N/A</c:v>
                </c:pt>
                <c:pt idx="7">
                  <c:v>6.6</c:v>
                </c:pt>
                <c:pt idx="8">
                  <c:v>#N/A</c:v>
                </c:pt>
                <c:pt idx="9">
                  <c:v>4.96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16.739999999999998</c:v>
                </c:pt>
                <c:pt idx="2">
                  <c:v>#N/A</c:v>
                </c:pt>
                <c:pt idx="3">
                  <c:v>13.67</c:v>
                </c:pt>
                <c:pt idx="4">
                  <c:v>#N/A</c:v>
                </c:pt>
                <c:pt idx="5">
                  <c:v>18.13</c:v>
                </c:pt>
                <c:pt idx="6">
                  <c:v>#N/A</c:v>
                </c:pt>
                <c:pt idx="7">
                  <c:v>18.77</c:v>
                </c:pt>
                <c:pt idx="8">
                  <c:v>#N/A</c:v>
                </c:pt>
                <c:pt idx="9">
                  <c:v>21.36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552960"/>
        <c:axId val="112567040"/>
      </c:barChart>
      <c:catAx>
        <c:axId val="1125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67040"/>
        <c:crosses val="autoZero"/>
        <c:auto val="1"/>
        <c:lblAlgn val="ctr"/>
        <c:lblOffset val="100"/>
        <c:tickLblSkip val="1"/>
        <c:tickMarkSkip val="1"/>
        <c:noMultiLvlLbl val="0"/>
      </c:catAx>
      <c:valAx>
        <c:axId val="11256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52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5563</c:v>
                </c:pt>
                <c:pt idx="5">
                  <c:v>5570</c:v>
                </c:pt>
                <c:pt idx="8">
                  <c:v>5651</c:v>
                </c:pt>
                <c:pt idx="11">
                  <c:v>5440</c:v>
                </c:pt>
                <c:pt idx="14">
                  <c:v>5414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962</c:v>
                </c:pt>
                <c:pt idx="3">
                  <c:v>930</c:v>
                </c:pt>
                <c:pt idx="6">
                  <c:v>871</c:v>
                </c:pt>
                <c:pt idx="9">
                  <c:v>867</c:v>
                </c:pt>
                <c:pt idx="12">
                  <c:v>857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1939</c:v>
                </c:pt>
                <c:pt idx="3">
                  <c:v>1867</c:v>
                </c:pt>
                <c:pt idx="6">
                  <c:v>1841</c:v>
                </c:pt>
                <c:pt idx="9">
                  <c:v>1947</c:v>
                </c:pt>
                <c:pt idx="12">
                  <c:v>1965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152</c:v>
                </c:pt>
                <c:pt idx="3">
                  <c:v>58</c:v>
                </c:pt>
                <c:pt idx="6">
                  <c:v>39</c:v>
                </c:pt>
                <c:pt idx="9">
                  <c:v>20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4322</c:v>
                </c:pt>
                <c:pt idx="3">
                  <c:v>4489</c:v>
                </c:pt>
                <c:pt idx="6">
                  <c:v>4371</c:v>
                </c:pt>
                <c:pt idx="9">
                  <c:v>4237</c:v>
                </c:pt>
                <c:pt idx="12">
                  <c:v>4062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630400"/>
        <c:axId val="9024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1814</c:v>
                </c:pt>
                <c:pt idx="2">
                  <c:v>#N/A</c:v>
                </c:pt>
                <c:pt idx="3">
                  <c:v>#N/A</c:v>
                </c:pt>
                <c:pt idx="4">
                  <c:v>1776</c:v>
                </c:pt>
                <c:pt idx="5">
                  <c:v>#N/A</c:v>
                </c:pt>
                <c:pt idx="6">
                  <c:v>#N/A</c:v>
                </c:pt>
                <c:pt idx="7">
                  <c:v>1473</c:v>
                </c:pt>
                <c:pt idx="8">
                  <c:v>#N/A</c:v>
                </c:pt>
                <c:pt idx="9">
                  <c:v>#N/A</c:v>
                </c:pt>
                <c:pt idx="10">
                  <c:v>1633</c:v>
                </c:pt>
                <c:pt idx="11">
                  <c:v>#N/A</c:v>
                </c:pt>
                <c:pt idx="12">
                  <c:v>#N/A</c:v>
                </c:pt>
                <c:pt idx="13">
                  <c:v>1472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630400"/>
        <c:axId val="90243840"/>
      </c:lineChart>
      <c:catAx>
        <c:axId val="1126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243840"/>
        <c:crosses val="autoZero"/>
        <c:auto val="1"/>
        <c:lblAlgn val="ctr"/>
        <c:lblOffset val="100"/>
        <c:tickLblSkip val="1"/>
        <c:tickMarkSkip val="1"/>
        <c:noMultiLvlLbl val="0"/>
      </c:catAx>
      <c:valAx>
        <c:axId val="9024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3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42360</c:v>
                </c:pt>
                <c:pt idx="5">
                  <c:v>41677</c:v>
                </c:pt>
                <c:pt idx="8">
                  <c:v>40210</c:v>
                </c:pt>
                <c:pt idx="11">
                  <c:v>38909</c:v>
                </c:pt>
                <c:pt idx="14">
                  <c:v>37203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10746</c:v>
                </c:pt>
                <c:pt idx="5">
                  <c:v>9440</c:v>
                </c:pt>
                <c:pt idx="8">
                  <c:v>8749</c:v>
                </c:pt>
                <c:pt idx="11">
                  <c:v>7631</c:v>
                </c:pt>
                <c:pt idx="14">
                  <c:v>7673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15580</c:v>
                </c:pt>
                <c:pt idx="5">
                  <c:v>14768</c:v>
                </c:pt>
                <c:pt idx="8">
                  <c:v>10956</c:v>
                </c:pt>
                <c:pt idx="11">
                  <c:v>9997</c:v>
                </c:pt>
                <c:pt idx="14">
                  <c:v>8094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2</c:v>
                </c:pt>
                <c:pt idx="6">
                  <c:v>1</c:v>
                </c:pt>
                <c:pt idx="9">
                  <c:v>1</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c:v>
                </c:pt>
                <c:pt idx="3">
                  <c:v>15</c:v>
                </c:pt>
                <c:pt idx="6">
                  <c:v>13</c:v>
                </c:pt>
                <c:pt idx="9">
                  <c:v>12</c:v>
                </c:pt>
                <c:pt idx="12">
                  <c:v>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18798</c:v>
                </c:pt>
                <c:pt idx="3">
                  <c:v>17338</c:v>
                </c:pt>
                <c:pt idx="6">
                  <c:v>15569</c:v>
                </c:pt>
                <c:pt idx="9">
                  <c:v>14162</c:v>
                </c:pt>
                <c:pt idx="12">
                  <c:v>13157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6165</c:v>
                </c:pt>
                <c:pt idx="3">
                  <c:v>5510</c:v>
                </c:pt>
                <c:pt idx="6">
                  <c:v>4885</c:v>
                </c:pt>
                <c:pt idx="9">
                  <c:v>4234</c:v>
                </c:pt>
                <c:pt idx="12">
                  <c:v>3563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41631</c:v>
                </c:pt>
                <c:pt idx="3">
                  <c:v>40557</c:v>
                </c:pt>
                <c:pt idx="6">
                  <c:v>39771</c:v>
                </c:pt>
                <c:pt idx="9">
                  <c:v>38524</c:v>
                </c:pt>
                <c:pt idx="12">
                  <c:v>37473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253760"/>
        <c:axId val="113272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324</c:v>
                </c:pt>
                <c:pt idx="8">
                  <c:v>#N/A</c:v>
                </c:pt>
                <c:pt idx="9">
                  <c:v>#N/A</c:v>
                </c:pt>
                <c:pt idx="10">
                  <c:v>396</c:v>
                </c:pt>
                <c:pt idx="11">
                  <c:v>#N/A</c:v>
                </c:pt>
                <c:pt idx="12">
                  <c:v>#N/A</c:v>
                </c:pt>
                <c:pt idx="13">
                  <c:v>1235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253760"/>
        <c:axId val="113272320"/>
      </c:lineChart>
      <c:catAx>
        <c:axId val="1132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272320"/>
        <c:crosses val="autoZero"/>
        <c:auto val="1"/>
        <c:lblAlgn val="ctr"/>
        <c:lblOffset val="100"/>
        <c:tickLblSkip val="1"/>
        <c:tickMarkSkip val="1"/>
        <c:noMultiLvlLbl val="0"/>
      </c:catAx>
      <c:valAx>
        <c:axId val="11327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5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43.9</c:v>
                </c:pt>
              </c:numCache>
            </c:numRef>
          </c:xVal>
          <c:yVal>
            <c:numRef>
              <c:f>公会計指標分析・財政指標組合せ分析表!$K$51:$O$51</c:f>
              <c:numCache>
                <c:formatCode>#,##0.0;"▲ "#,##0.0</c:formatCode>
                <c:ptCount val="5"/>
                <c:pt idx="3">
                  <c:v>2.1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5370624"/>
        <c:axId val="95401472"/>
      </c:scatterChart>
      <c:valAx>
        <c:axId val="95370624"/>
        <c:scaling>
          <c:orientation val="minMax"/>
          <c:max val="58"/>
          <c:min val="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401472"/>
        <c:crosses val="autoZero"/>
        <c:crossBetween val="midCat"/>
      </c:valAx>
      <c:valAx>
        <c:axId val="95401472"/>
        <c:scaling>
          <c:orientation val="minMax"/>
          <c:max val="2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370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9.9</c:v>
                </c:pt>
                <c:pt idx="2">
                  <c:v>9.1999999999999993</c:v>
                </c:pt>
                <c:pt idx="3">
                  <c:v>8.9</c:v>
                </c:pt>
                <c:pt idx="4">
                  <c:v>8.3000000000000007</c:v>
                </c:pt>
              </c:numCache>
            </c:numRef>
          </c:xVal>
          <c:yVal>
            <c:numRef>
              <c:f>公会計指標分析・財政指標組合せ分析表!$K$73:$O$73</c:f>
              <c:numCache>
                <c:formatCode>#,##0.0;"▲ "#,##0.0</c:formatCode>
                <c:ptCount val="5"/>
                <c:pt idx="2">
                  <c:v>1.7</c:v>
                </c:pt>
                <c:pt idx="3">
                  <c:v>2.1</c:v>
                </c:pt>
                <c:pt idx="4">
                  <c:v>6.6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4031232"/>
        <c:axId val="95249920"/>
      </c:scatterChart>
      <c:valAx>
        <c:axId val="94031232"/>
        <c:scaling>
          <c:orientation val="minMax"/>
          <c:max val="9.6"/>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249920"/>
        <c:crosses val="autoZero"/>
        <c:crossBetween val="midCat"/>
      </c:valAx>
      <c:valAx>
        <c:axId val="95249920"/>
        <c:scaling>
          <c:orientation val="minMax"/>
          <c:max val="5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03123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元利償還金等は、地方債の新規発行抑制などにより前年度比</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また、算入公債費等は臨時財政対策債の償還金が増加する一方で、交付税の基準財政需要額に算入される立替施行償還金が減少したため、前年度に比べ</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その結果、実質公債費比率の分子は、前年度比</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今後も、地方債の新規発行抑制などにより、財政の健全化に取り組む。</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542.0</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億円の減となった。主な要因は、地方債の新規発行抑制等による地方債残高の減、立替施行未償還金の減のほか、企業債残高の減も含め、将来債務を削減したことによる。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一方で、充当可能財源等も平成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529.7</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35.7</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主な要因は、減債基金等の基金残高の減少のほか、地方債残高の減少による基準財政需要額算入見込額の減少が挙げられる。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年度から、将来負担比率がプラスになっているため、今後も引き続き地方債の新規発行抑制などにより将来負担の軽減に努める。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113,794
112,731
210.32
39,374,414
38,937,041
371,266
22,939,384
37,472,638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 </a:t>
          </a:r>
          <a:r>
            <a:rPr kumimoji="1" lang="ja-JP" altLang="ja-JP" sz="1100">
              <a:solidFill>
                <a:schemeClr val="dk1"/>
              </a:solidFill>
              <a:effectLst/>
              <a:latin typeface="+mn-lt"/>
              <a:ea typeface="+mn-ea"/>
              <a:cs typeface="+mn-cs"/>
            </a:rPr>
            <a:t>年代後半から平成初期にかけての北摂三田ニュータウンの開発</a:t>
          </a:r>
          <a:endParaRPr lang="ja-JP" altLang="ja-JP">
            <a:effectLst/>
          </a:endParaRPr>
        </a:p>
        <a:p>
          <a:r>
            <a:rPr kumimoji="1" lang="ja-JP" altLang="ja-JP" sz="1100">
              <a:solidFill>
                <a:schemeClr val="dk1"/>
              </a:solidFill>
              <a:effectLst/>
              <a:latin typeface="+mn-lt"/>
              <a:ea typeface="+mn-ea"/>
              <a:cs typeface="+mn-cs"/>
            </a:rPr>
            <a:t>など、まちの発展に伴い、学校や病院、道路といった公共施設等を集中的に整備してきたことから、比較的新しい施設が多いため、有形固定資産減価償却率は全国平均・兵庫県平均・類似団体と比べ低くなってい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4" name="テキスト ボックス 53"/>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6" name="テキスト ボックス 55"/>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0" name="テキスト ボックス 59"/>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2" name="テキスト ボックス 61"/>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6985</xdr:rowOff>
    </xdr:from>
    <xdr:to>
      <xdr:col>3</xdr:col>
      <xdr:colOff>1170940</xdr:colOff>
      <xdr:row>32</xdr:row>
      <xdr:rowOff>78105</xdr:rowOff>
    </xdr:to>
    <xdr:cxnSp macro="">
      <xdr:nvCxnSpPr>
        <xdr:cNvPr id="66" name="直線コネクタ 65"/>
        <xdr:cNvCxnSpPr/>
      </xdr:nvCxnSpPr>
      <xdr:spPr>
        <a:xfrm flipV="1">
          <a:off x="4760595" y="5417185"/>
          <a:ext cx="1270" cy="92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81932</xdr:rowOff>
    </xdr:from>
    <xdr:ext cx="405111" cy="259045"/>
    <xdr:sp macro="" textlink="">
      <xdr:nvSpPr>
        <xdr:cNvPr id="67" name="有形固定資産減価償却率最小値テキスト"/>
        <xdr:cNvSpPr txBox="1"/>
      </xdr:nvSpPr>
      <xdr:spPr>
        <a:xfrm>
          <a:off x="4813300"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32</xdr:row>
      <xdr:rowOff>78105</xdr:rowOff>
    </xdr:from>
    <xdr:to>
      <xdr:col>3</xdr:col>
      <xdr:colOff>1260475</xdr:colOff>
      <xdr:row>32</xdr:row>
      <xdr:rowOff>78105</xdr:rowOff>
    </xdr:to>
    <xdr:cxnSp macro="">
      <xdr:nvCxnSpPr>
        <xdr:cNvPr id="68" name="直線コネクタ 67"/>
        <xdr:cNvCxnSpPr/>
      </xdr:nvCxnSpPr>
      <xdr:spPr>
        <a:xfrm>
          <a:off x="4673600" y="634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125112</xdr:rowOff>
    </xdr:from>
    <xdr:ext cx="405111" cy="259045"/>
    <xdr:sp macro="" textlink="">
      <xdr:nvSpPr>
        <xdr:cNvPr id="69" name="有形固定資産減価償却率最大値テキスト"/>
        <xdr:cNvSpPr txBox="1"/>
      </xdr:nvSpPr>
      <xdr:spPr>
        <a:xfrm>
          <a:off x="4813300" y="519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6985</xdr:rowOff>
    </xdr:from>
    <xdr:to>
      <xdr:col>3</xdr:col>
      <xdr:colOff>1260475</xdr:colOff>
      <xdr:row>27</xdr:row>
      <xdr:rowOff>6985</xdr:rowOff>
    </xdr:to>
    <xdr:cxnSp macro="">
      <xdr:nvCxnSpPr>
        <xdr:cNvPr id="70" name="直線コネクタ 69"/>
        <xdr:cNvCxnSpPr/>
      </xdr:nvCxnSpPr>
      <xdr:spPr>
        <a:xfrm>
          <a:off x="4673600" y="54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88282</xdr:rowOff>
    </xdr:from>
    <xdr:ext cx="405111" cy="259045"/>
    <xdr:sp macro="" textlink="">
      <xdr:nvSpPr>
        <xdr:cNvPr id="71" name="有形固定資産減価償却率平均値テキスト"/>
        <xdr:cNvSpPr txBox="1"/>
      </xdr:nvSpPr>
      <xdr:spPr>
        <a:xfrm>
          <a:off x="4813300" y="584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109855</xdr:rowOff>
    </xdr:from>
    <xdr:to>
      <xdr:col>3</xdr:col>
      <xdr:colOff>1222375</xdr:colOff>
      <xdr:row>30</xdr:row>
      <xdr:rowOff>40005</xdr:rowOff>
    </xdr:to>
    <xdr:sp macro="" textlink="">
      <xdr:nvSpPr>
        <xdr:cNvPr id="72" name="フローチャート : 判断 71"/>
        <xdr:cNvSpPr/>
      </xdr:nvSpPr>
      <xdr:spPr>
        <a:xfrm>
          <a:off x="4711700" y="58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22437</xdr:rowOff>
    </xdr:from>
    <xdr:to>
      <xdr:col>3</xdr:col>
      <xdr:colOff>511175</xdr:colOff>
      <xdr:row>31</xdr:row>
      <xdr:rowOff>124037</xdr:rowOff>
    </xdr:to>
    <xdr:sp macro="" textlink="">
      <xdr:nvSpPr>
        <xdr:cNvPr id="73" name="フローチャート : 判断 72"/>
        <xdr:cNvSpPr/>
      </xdr:nvSpPr>
      <xdr:spPr>
        <a:xfrm>
          <a:off x="4000500" y="611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122131</xdr:rowOff>
    </xdr:from>
    <xdr:to>
      <xdr:col>3</xdr:col>
      <xdr:colOff>511175</xdr:colOff>
      <xdr:row>34</xdr:row>
      <xdr:rowOff>52281</xdr:rowOff>
    </xdr:to>
    <xdr:sp macro="" textlink="">
      <xdr:nvSpPr>
        <xdr:cNvPr id="79" name="円/楕円 78"/>
        <xdr:cNvSpPr/>
      </xdr:nvSpPr>
      <xdr:spPr>
        <a:xfrm>
          <a:off x="4000500" y="65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140564</xdr:rowOff>
    </xdr:from>
    <xdr:ext cx="405111" cy="259045"/>
    <xdr:sp macro="" textlink="">
      <xdr:nvSpPr>
        <xdr:cNvPr id="80" name="n_1aveValue有形固定資産減価償却率"/>
        <xdr:cNvSpPr txBox="1"/>
      </xdr:nvSpPr>
      <xdr:spPr>
        <a:xfrm>
          <a:off x="3836043" y="589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43408</xdr:rowOff>
    </xdr:from>
    <xdr:ext cx="405111" cy="259045"/>
    <xdr:sp macro="" textlink="">
      <xdr:nvSpPr>
        <xdr:cNvPr id="81" name="n_1mainValue有形固定資産減価償却率"/>
        <xdr:cNvSpPr txBox="1"/>
      </xdr:nvSpPr>
      <xdr:spPr>
        <a:xfrm>
          <a:off x="3836043" y="6653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113,794
112,731
210.32
39,374,414
38,937,041
371,266
22,939,384
37,472,638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15603</xdr:rowOff>
    </xdr:from>
    <xdr:to>
      <xdr:col>5</xdr:col>
      <xdr:colOff>409575</xdr:colOff>
      <xdr:row>42</xdr:row>
      <xdr:rowOff>117203</xdr:rowOff>
    </xdr:to>
    <xdr:sp macro="" textlink="">
      <xdr:nvSpPr>
        <xdr:cNvPr id="72" name="円/楕円 71"/>
        <xdr:cNvSpPr/>
      </xdr:nvSpPr>
      <xdr:spPr>
        <a:xfrm>
          <a:off x="3746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22696</xdr:rowOff>
    </xdr:from>
    <xdr:ext cx="405111" cy="259045"/>
    <xdr:sp macro="" textlink="">
      <xdr:nvSpPr>
        <xdr:cNvPr id="73"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108330</xdr:rowOff>
    </xdr:from>
    <xdr:ext cx="405111" cy="259045"/>
    <xdr:sp macro="" textlink="">
      <xdr:nvSpPr>
        <xdr:cNvPr id="74" name="n_1mainValue【道路】&#10;有形固定資産減価償却率"/>
        <xdr:cNvSpPr txBox="1"/>
      </xdr:nvSpPr>
      <xdr:spPr>
        <a:xfrm>
          <a:off x="3582043"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116840</xdr:rowOff>
    </xdr:from>
    <xdr:to>
      <xdr:col>14</xdr:col>
      <xdr:colOff>79375</xdr:colOff>
      <xdr:row>38</xdr:row>
      <xdr:rowOff>46990</xdr:rowOff>
    </xdr:to>
    <xdr:sp macro="" textlink="">
      <xdr:nvSpPr>
        <xdr:cNvPr id="111" name="円/楕円 110"/>
        <xdr:cNvSpPr/>
      </xdr:nvSpPr>
      <xdr:spPr>
        <a:xfrm>
          <a:off x="958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12336</xdr:rowOff>
    </xdr:from>
    <xdr:ext cx="469744" cy="259045"/>
    <xdr:sp macro="" textlink="">
      <xdr:nvSpPr>
        <xdr:cNvPr id="112"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38117</xdr:rowOff>
    </xdr:from>
    <xdr:ext cx="469744" cy="259045"/>
    <xdr:sp macro="" textlink="">
      <xdr:nvSpPr>
        <xdr:cNvPr id="113" name="n_1mainValue【道路】&#10;一人当たり延長"/>
        <xdr:cNvSpPr txBox="1"/>
      </xdr:nvSpPr>
      <xdr:spPr>
        <a:xfrm>
          <a:off x="939172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97790</xdr:rowOff>
    </xdr:from>
    <xdr:to>
      <xdr:col>5</xdr:col>
      <xdr:colOff>409575</xdr:colOff>
      <xdr:row>62</xdr:row>
      <xdr:rowOff>27940</xdr:rowOff>
    </xdr:to>
    <xdr:sp macro="" textlink="">
      <xdr:nvSpPr>
        <xdr:cNvPr id="153" name="円/楕円 152"/>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55897</xdr:rowOff>
    </xdr:from>
    <xdr:ext cx="405111" cy="259045"/>
    <xdr:sp macro="" textlink="">
      <xdr:nvSpPr>
        <xdr:cNvPr id="154"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19067</xdr:rowOff>
    </xdr:from>
    <xdr:ext cx="405111" cy="259045"/>
    <xdr:sp macro="" textlink="">
      <xdr:nvSpPr>
        <xdr:cNvPr id="155" name="n_1main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161334</xdr:rowOff>
    </xdr:from>
    <xdr:to>
      <xdr:col>14</xdr:col>
      <xdr:colOff>79375</xdr:colOff>
      <xdr:row>64</xdr:row>
      <xdr:rowOff>91484</xdr:rowOff>
    </xdr:to>
    <xdr:sp macro="" textlink="">
      <xdr:nvSpPr>
        <xdr:cNvPr id="192" name="円/楕円 191"/>
        <xdr:cNvSpPr/>
      </xdr:nvSpPr>
      <xdr:spPr>
        <a:xfrm>
          <a:off x="9588500" y="109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60</xdr:row>
      <xdr:rowOff>161594</xdr:rowOff>
    </xdr:from>
    <xdr:ext cx="534377" cy="259045"/>
    <xdr:sp macro="" textlink="">
      <xdr:nvSpPr>
        <xdr:cNvPr id="193"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82611</xdr:rowOff>
    </xdr:from>
    <xdr:ext cx="469744" cy="259045"/>
    <xdr:sp macro="" textlink="">
      <xdr:nvSpPr>
        <xdr:cNvPr id="194" name="n_1mainValue【橋りょう・トンネル】&#10;一人当たり有形固定資産（償却資産）額"/>
        <xdr:cNvSpPr txBox="1"/>
      </xdr:nvSpPr>
      <xdr:spPr>
        <a:xfrm>
          <a:off x="9391727" y="1105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6"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3629</xdr:rowOff>
    </xdr:from>
    <xdr:to>
      <xdr:col>5</xdr:col>
      <xdr:colOff>409575</xdr:colOff>
      <xdr:row>86</xdr:row>
      <xdr:rowOff>105229</xdr:rowOff>
    </xdr:to>
    <xdr:sp macro="" textlink="">
      <xdr:nvSpPr>
        <xdr:cNvPr id="234" name="円/楕円 233"/>
        <xdr:cNvSpPr/>
      </xdr:nvSpPr>
      <xdr:spPr>
        <a:xfrm>
          <a:off x="3746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2557</xdr:rowOff>
    </xdr:from>
    <xdr:ext cx="405111" cy="259045"/>
    <xdr:sp macro="" textlink="">
      <xdr:nvSpPr>
        <xdr:cNvPr id="235"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96356</xdr:rowOff>
    </xdr:from>
    <xdr:ext cx="405111" cy="259045"/>
    <xdr:sp macro="" textlink="">
      <xdr:nvSpPr>
        <xdr:cNvPr id="236" name="n_1mainValue【公営住宅】&#10;有形固定資産減価償却率"/>
        <xdr:cNvSpPr txBox="1"/>
      </xdr:nvSpPr>
      <xdr:spPr>
        <a:xfrm>
          <a:off x="3582043"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7"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56424</xdr:rowOff>
    </xdr:from>
    <xdr:to>
      <xdr:col>14</xdr:col>
      <xdr:colOff>79375</xdr:colOff>
      <xdr:row>85</xdr:row>
      <xdr:rowOff>158024</xdr:rowOff>
    </xdr:to>
    <xdr:sp macro="" textlink="">
      <xdr:nvSpPr>
        <xdr:cNvPr id="275" name="円/楕円 274"/>
        <xdr:cNvSpPr/>
      </xdr:nvSpPr>
      <xdr:spPr>
        <a:xfrm>
          <a:off x="9588500" y="146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153325</xdr:rowOff>
    </xdr:from>
    <xdr:ext cx="469744" cy="259045"/>
    <xdr:sp macro="" textlink="">
      <xdr:nvSpPr>
        <xdr:cNvPr id="276"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149151</xdr:rowOff>
    </xdr:from>
    <xdr:ext cx="469744" cy="259045"/>
    <xdr:sp macro="" textlink="">
      <xdr:nvSpPr>
        <xdr:cNvPr id="277" name="n_1mainValue【公営住宅】&#10;一人当たり面積"/>
        <xdr:cNvSpPr txBox="1"/>
      </xdr:nvSpPr>
      <xdr:spPr>
        <a:xfrm>
          <a:off x="9391727"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5" name="フローチャート : 判断 324"/>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46355</xdr:rowOff>
    </xdr:from>
    <xdr:to>
      <xdr:col>22</xdr:col>
      <xdr:colOff>415925</xdr:colOff>
      <xdr:row>36</xdr:row>
      <xdr:rowOff>147955</xdr:rowOff>
    </xdr:to>
    <xdr:sp macro="" textlink="">
      <xdr:nvSpPr>
        <xdr:cNvPr id="331" name="円/楕円 330"/>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146702</xdr:rowOff>
    </xdr:from>
    <xdr:ext cx="405111" cy="259045"/>
    <xdr:sp macro="" textlink="">
      <xdr:nvSpPr>
        <xdr:cNvPr id="332" name="n_1aveValue【認定こども園・幼稚園・保育所】&#10;有形固定資産減価償却率"/>
        <xdr:cNvSpPr txBox="1"/>
      </xdr:nvSpPr>
      <xdr:spPr>
        <a:xfrm>
          <a:off x="15266043"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164482</xdr:rowOff>
    </xdr:from>
    <xdr:ext cx="405111" cy="259045"/>
    <xdr:sp macro="" textlink="">
      <xdr:nvSpPr>
        <xdr:cNvPr id="333" name="n_1mainValue【認定こども園・幼稚園・保育所】&#10;有形固定資産減価償却率"/>
        <xdr:cNvSpPr txBox="1"/>
      </xdr:nvSpPr>
      <xdr:spPr>
        <a:xfrm>
          <a:off x="15266043"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0"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2" name="フローチャート : 判断 361"/>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11684</xdr:rowOff>
    </xdr:from>
    <xdr:to>
      <xdr:col>31</xdr:col>
      <xdr:colOff>85725</xdr:colOff>
      <xdr:row>38</xdr:row>
      <xdr:rowOff>113284</xdr:rowOff>
    </xdr:to>
    <xdr:sp macro="" textlink="">
      <xdr:nvSpPr>
        <xdr:cNvPr id="368" name="円/楕円 367"/>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93235</xdr:rowOff>
    </xdr:from>
    <xdr:ext cx="469744" cy="259045"/>
    <xdr:sp macro="" textlink="">
      <xdr:nvSpPr>
        <xdr:cNvPr id="369"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104411</xdr:rowOff>
    </xdr:from>
    <xdr:ext cx="469744" cy="259045"/>
    <xdr:sp macro="" textlink="">
      <xdr:nvSpPr>
        <xdr:cNvPr id="370" name="n_1mainValue【認定こども園・幼稚園・保育所】&#10;一人当たり面積"/>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4" name="フローチャート : 判断 403"/>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141877</xdr:rowOff>
    </xdr:from>
    <xdr:to>
      <xdr:col>22</xdr:col>
      <xdr:colOff>415925</xdr:colOff>
      <xdr:row>61</xdr:row>
      <xdr:rowOff>72027</xdr:rowOff>
    </xdr:to>
    <xdr:sp macro="" textlink="">
      <xdr:nvSpPr>
        <xdr:cNvPr id="410" name="円/楕円 409"/>
        <xdr:cNvSpPr/>
      </xdr:nvSpPr>
      <xdr:spPr>
        <a:xfrm>
          <a:off x="15430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93453</xdr:rowOff>
    </xdr:from>
    <xdr:ext cx="405111" cy="259045"/>
    <xdr:sp macro="" textlink="">
      <xdr:nvSpPr>
        <xdr:cNvPr id="411"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63154</xdr:rowOff>
    </xdr:from>
    <xdr:ext cx="405111" cy="259045"/>
    <xdr:sp macro="" textlink="">
      <xdr:nvSpPr>
        <xdr:cNvPr id="412" name="n_1mainValue【学校施設】&#10;有形固定資産減価償却率"/>
        <xdr:cNvSpPr txBox="1"/>
      </xdr:nvSpPr>
      <xdr:spPr>
        <a:xfrm>
          <a:off x="15266043"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2"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4" name="フローチャート : 判断 443"/>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101600</xdr:rowOff>
    </xdr:from>
    <xdr:to>
      <xdr:col>31</xdr:col>
      <xdr:colOff>85725</xdr:colOff>
      <xdr:row>59</xdr:row>
      <xdr:rowOff>31750</xdr:rowOff>
    </xdr:to>
    <xdr:sp macro="" textlink="">
      <xdr:nvSpPr>
        <xdr:cNvPr id="450" name="円/楕円 449"/>
        <xdr:cNvSpPr/>
      </xdr:nvSpPr>
      <xdr:spPr>
        <a:xfrm>
          <a:off x="2127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87647</xdr:rowOff>
    </xdr:from>
    <xdr:ext cx="469744" cy="259045"/>
    <xdr:sp macro="" textlink="">
      <xdr:nvSpPr>
        <xdr:cNvPr id="451"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48277</xdr:rowOff>
    </xdr:from>
    <xdr:ext cx="469744" cy="259045"/>
    <xdr:sp macro="" textlink="">
      <xdr:nvSpPr>
        <xdr:cNvPr id="452" name="n_1mainValue【学校施設】&#10;一人当たり面積"/>
        <xdr:cNvSpPr txBox="1"/>
      </xdr:nvSpPr>
      <xdr:spPr>
        <a:xfrm>
          <a:off x="210757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3" name="テキスト ボックス 4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7" name="直線コネクタ 47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7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79" name="直線コネクタ 47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1" name="直線コネクタ 4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3" name="フローチャート : 判断 48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84" name="フローチャート : 判断 48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99695</xdr:rowOff>
    </xdr:from>
    <xdr:to>
      <xdr:col>22</xdr:col>
      <xdr:colOff>415925</xdr:colOff>
      <xdr:row>81</xdr:row>
      <xdr:rowOff>29845</xdr:rowOff>
    </xdr:to>
    <xdr:sp macro="" textlink="">
      <xdr:nvSpPr>
        <xdr:cNvPr id="490" name="円/楕円 489"/>
        <xdr:cNvSpPr/>
      </xdr:nvSpPr>
      <xdr:spPr>
        <a:xfrm>
          <a:off x="15430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24782</xdr:rowOff>
    </xdr:from>
    <xdr:ext cx="405111" cy="259045"/>
    <xdr:sp macro="" textlink="">
      <xdr:nvSpPr>
        <xdr:cNvPr id="491" name="n_1aveValue【児童館】&#10;有形固定資産減価償却率"/>
        <xdr:cNvSpPr txBox="1"/>
      </xdr:nvSpPr>
      <xdr:spPr>
        <a:xfrm>
          <a:off x="15266043"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46372</xdr:rowOff>
    </xdr:from>
    <xdr:ext cx="405111" cy="259045"/>
    <xdr:sp macro="" textlink="">
      <xdr:nvSpPr>
        <xdr:cNvPr id="492" name="n_1mainValue【児童館】&#10;有形固定資産減価償却率"/>
        <xdr:cNvSpPr txBox="1"/>
      </xdr:nvSpPr>
      <xdr:spPr>
        <a:xfrm>
          <a:off x="15266043"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3" name="直線コネクタ 5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4" name="テキスト ボックス 5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5" name="直線コネクタ 5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6" name="テキスト ボックス 5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7" name="直線コネクタ 5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8" name="テキスト ボックス 5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9" name="直線コネクタ 5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0" name="テキスト ボックス 5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14" name="直線コネクタ 513"/>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15"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16" name="直線コネクタ 51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7"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18" name="直線コネクタ 51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19"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0" name="フローチャート : 判断 51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21" name="フローチャート : 判断 520"/>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527" name="円/楕円 526"/>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93997</xdr:rowOff>
    </xdr:from>
    <xdr:ext cx="469744" cy="259045"/>
    <xdr:sp macro="" textlink="">
      <xdr:nvSpPr>
        <xdr:cNvPr id="528" name="n_1aveValue【児童館】&#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68597</xdr:rowOff>
    </xdr:from>
    <xdr:ext cx="469744" cy="259045"/>
    <xdr:sp macro="" textlink="">
      <xdr:nvSpPr>
        <xdr:cNvPr id="529"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0" name="テキスト ボックス 5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41" name="直線コネクタ 54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42" name="テキスト ボックス 54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43" name="直線コネクタ 54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44" name="テキスト ボックス 54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45" name="直線コネクタ 54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46" name="テキスト ボックス 54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7" name="直線コネクタ 5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8" name="テキスト ボックス 5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49" name="直線コネクタ 54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50" name="テキスト ボックス 54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51" name="直線コネクタ 55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52" name="テキスト ボックス 55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53" name="直線コネクタ 55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54" name="テキスト ボックス 55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58" name="直線コネクタ 557"/>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59"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60" name="直線コネクタ 559"/>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61"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62" name="直線コネクタ 561"/>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63"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64" name="フローチャート : 判断 563"/>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65" name="フローチャート : 判断 564"/>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48261</xdr:rowOff>
    </xdr:from>
    <xdr:to>
      <xdr:col>22</xdr:col>
      <xdr:colOff>415925</xdr:colOff>
      <xdr:row>100</xdr:row>
      <xdr:rowOff>149861</xdr:rowOff>
    </xdr:to>
    <xdr:sp macro="" textlink="">
      <xdr:nvSpPr>
        <xdr:cNvPr id="571" name="円/楕円 570"/>
        <xdr:cNvSpPr/>
      </xdr:nvSpPr>
      <xdr:spPr>
        <a:xfrm>
          <a:off x="15430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83838</xdr:rowOff>
    </xdr:from>
    <xdr:ext cx="405111" cy="259045"/>
    <xdr:sp macro="" textlink="">
      <xdr:nvSpPr>
        <xdr:cNvPr id="572" name="n_1aveValue【公民館】&#10;有形固定資産減価償却率"/>
        <xdr:cNvSpPr txBox="1"/>
      </xdr:nvSpPr>
      <xdr:spPr>
        <a:xfrm>
          <a:off x="15266043"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166388</xdr:rowOff>
    </xdr:from>
    <xdr:ext cx="405111" cy="259045"/>
    <xdr:sp macro="" textlink="">
      <xdr:nvSpPr>
        <xdr:cNvPr id="573" name="n_1mainValue【公民館】&#10;有形固定資産減価償却率"/>
        <xdr:cNvSpPr txBox="1"/>
      </xdr:nvSpPr>
      <xdr:spPr>
        <a:xfrm>
          <a:off x="15266043"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4" name="テキスト ボックス 5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5" name="直線コネクタ 5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6" name="テキスト ボックス 5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7" name="直線コネクタ 5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8" name="テキスト ボックス 5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9" name="直線コネクタ 5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0" name="テキスト ボックス 5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1" name="直線コネクタ 5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2" name="テキスト ボックス 5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3" name="直線コネクタ 5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4" name="テキスト ボックス 5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5" name="直線コネクタ 5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6" name="テキスト ボックス 5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7" name="直線コネクタ 5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8" name="テキスト ボックス 5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00" name="直線コネクタ 599"/>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01"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02" name="直線コネクタ 601"/>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03"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04" name="直線コネクタ 603"/>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05"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06" name="フローチャート : 判断 605"/>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07" name="フローチャート : 判断 606"/>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139700</xdr:rowOff>
    </xdr:from>
    <xdr:to>
      <xdr:col>31</xdr:col>
      <xdr:colOff>85725</xdr:colOff>
      <xdr:row>109</xdr:row>
      <xdr:rowOff>69850</xdr:rowOff>
    </xdr:to>
    <xdr:sp macro="" textlink="">
      <xdr:nvSpPr>
        <xdr:cNvPr id="613" name="円/楕円 612"/>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21063</xdr:rowOff>
    </xdr:from>
    <xdr:ext cx="469744" cy="259045"/>
    <xdr:sp macro="" textlink="">
      <xdr:nvSpPr>
        <xdr:cNvPr id="614" name="n_1aveValue【公民館】&#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60977</xdr:rowOff>
    </xdr:from>
    <xdr:ext cx="469744" cy="259045"/>
    <xdr:sp macro="" textlink="">
      <xdr:nvSpPr>
        <xdr:cNvPr id="615" name="n_1mainValue【公民館】&#10;一人当たり面積"/>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ニュータウン開発に伴う新しい施設が多く、全国平均・兵庫県平均・類似団体と比較して、有形固定資産減価償却率は低くなっています。一方で、幼稚園・保育所や児童館、公民館では、全国平均・兵庫県平均・類似団体と比較して有形固定資産減価償却率が高く老朽化が進んでいることから、今後は公共施設マネジメントにより、計画的な改修を進めていく必要があり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113,794
112,731
210.32
39,374,414
38,937,041
371,266
22,939,384
37,472,638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10358</xdr:rowOff>
    </xdr:from>
    <xdr:ext cx="405111" cy="259045"/>
    <xdr:sp macro="" textlink="">
      <xdr:nvSpPr>
        <xdr:cNvPr id="67" name="n_1aveValue【図書館】&#10;有形固定資産減価償却率"/>
        <xdr:cNvSpPr txBox="1"/>
      </xdr:nvSpPr>
      <xdr:spPr>
        <a:xfrm>
          <a:off x="3582043"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13970</xdr:rowOff>
    </xdr:from>
    <xdr:to>
      <xdr:col>5</xdr:col>
      <xdr:colOff>409575</xdr:colOff>
      <xdr:row>37</xdr:row>
      <xdr:rowOff>115570</xdr:rowOff>
    </xdr:to>
    <xdr:sp macro="" textlink="">
      <xdr:nvSpPr>
        <xdr:cNvPr id="73" name="円/楕円 72"/>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132097</xdr:rowOff>
    </xdr:from>
    <xdr:ext cx="405111" cy="259045"/>
    <xdr:sp macro="" textlink="">
      <xdr:nvSpPr>
        <xdr:cNvPr id="74" name="n_1mainValue【図書館】&#10;有形固定資産減価償却率"/>
        <xdr:cNvSpPr txBox="1"/>
      </xdr:nvSpPr>
      <xdr:spPr>
        <a:xfrm>
          <a:off x="3582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139899</xdr:rowOff>
    </xdr:from>
    <xdr:ext cx="469744" cy="259045"/>
    <xdr:sp macro="" textlink="">
      <xdr:nvSpPr>
        <xdr:cNvPr id="108" name="n_1ave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25400</xdr:rowOff>
    </xdr:from>
    <xdr:to>
      <xdr:col>14</xdr:col>
      <xdr:colOff>79375</xdr:colOff>
      <xdr:row>40</xdr:row>
      <xdr:rowOff>127000</xdr:rowOff>
    </xdr:to>
    <xdr:sp macro="" textlink="">
      <xdr:nvSpPr>
        <xdr:cNvPr id="114" name="円/楕円 113"/>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15" name="n_1main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72226</xdr:rowOff>
    </xdr:from>
    <xdr:ext cx="405111" cy="259045"/>
    <xdr:sp macro="" textlink="">
      <xdr:nvSpPr>
        <xdr:cNvPr id="149"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60234</xdr:rowOff>
    </xdr:from>
    <xdr:to>
      <xdr:col>5</xdr:col>
      <xdr:colOff>409575</xdr:colOff>
      <xdr:row>60</xdr:row>
      <xdr:rowOff>161834</xdr:rowOff>
    </xdr:to>
    <xdr:sp macro="" textlink="">
      <xdr:nvSpPr>
        <xdr:cNvPr id="155" name="円/楕円 154"/>
        <xdr:cNvSpPr/>
      </xdr:nvSpPr>
      <xdr:spPr>
        <a:xfrm>
          <a:off x="3746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152961</xdr:rowOff>
    </xdr:from>
    <xdr:ext cx="405111" cy="259045"/>
    <xdr:sp macro="" textlink="">
      <xdr:nvSpPr>
        <xdr:cNvPr id="156" name="n_1mainValue【体育館・プール】&#10;有形固定資産減価償却率"/>
        <xdr:cNvSpPr txBox="1"/>
      </xdr:nvSpPr>
      <xdr:spPr>
        <a:xfrm>
          <a:off x="3582043"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51325</xdr:rowOff>
    </xdr:from>
    <xdr:ext cx="469744" cy="259045"/>
    <xdr:sp macro="" textlink="">
      <xdr:nvSpPr>
        <xdr:cNvPr id="186"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1778</xdr:rowOff>
    </xdr:from>
    <xdr:to>
      <xdr:col>14</xdr:col>
      <xdr:colOff>79375</xdr:colOff>
      <xdr:row>61</xdr:row>
      <xdr:rowOff>103378</xdr:rowOff>
    </xdr:to>
    <xdr:sp macro="" textlink="">
      <xdr:nvSpPr>
        <xdr:cNvPr id="192" name="円/楕円 191"/>
        <xdr:cNvSpPr/>
      </xdr:nvSpPr>
      <xdr:spPr>
        <a:xfrm>
          <a:off x="9588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94505</xdr:rowOff>
    </xdr:from>
    <xdr:ext cx="469744" cy="259045"/>
    <xdr:sp macro="" textlink="">
      <xdr:nvSpPr>
        <xdr:cNvPr id="193" name="n_1main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0" name="テキスト ボックス 21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1" name="直線コネクタ 22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2" name="テキスト ボックス 22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3" name="直線コネクタ 22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4" name="テキスト ボックス 22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5" name="直線コネクタ 22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6" name="テキスト ボックス 22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7" name="直線コネクタ 22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8" name="テキスト ボックス 22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106</xdr:row>
      <xdr:rowOff>108204</xdr:rowOff>
    </xdr:to>
    <xdr:cxnSp macro="">
      <xdr:nvCxnSpPr>
        <xdr:cNvPr id="232" name="直線コネクタ 231"/>
        <xdr:cNvCxnSpPr/>
      </xdr:nvCxnSpPr>
      <xdr:spPr>
        <a:xfrm flipV="1">
          <a:off x="4634865" y="1715262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112031</xdr:rowOff>
    </xdr:from>
    <xdr:ext cx="405111" cy="259045"/>
    <xdr:sp macro="" textlink="">
      <xdr:nvSpPr>
        <xdr:cNvPr id="233" name="【市民会館】&#10;有形固定資産減価償却率最小値テキスト"/>
        <xdr:cNvSpPr txBox="1"/>
      </xdr:nvSpPr>
      <xdr:spPr>
        <a:xfrm>
          <a:off x="4724400" y="182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106</xdr:row>
      <xdr:rowOff>108204</xdr:rowOff>
    </xdr:from>
    <xdr:to>
      <xdr:col>6</xdr:col>
      <xdr:colOff>600075</xdr:colOff>
      <xdr:row>106</xdr:row>
      <xdr:rowOff>108204</xdr:rowOff>
    </xdr:to>
    <xdr:cxnSp macro="">
      <xdr:nvCxnSpPr>
        <xdr:cNvPr id="234" name="直線コネクタ 233"/>
        <xdr:cNvCxnSpPr/>
      </xdr:nvCxnSpPr>
      <xdr:spPr>
        <a:xfrm>
          <a:off x="4546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35"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36" name="直線コネクタ 23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150131</xdr:rowOff>
    </xdr:from>
    <xdr:ext cx="405111" cy="259045"/>
    <xdr:sp macro="" textlink="">
      <xdr:nvSpPr>
        <xdr:cNvPr id="237" name="【市民会館】&#10;有形固定資産減価償却率平均値テキスト"/>
        <xdr:cNvSpPr txBox="1"/>
      </xdr:nvSpPr>
      <xdr:spPr>
        <a:xfrm>
          <a:off x="4724400" y="17809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254</xdr:rowOff>
    </xdr:from>
    <xdr:to>
      <xdr:col>6</xdr:col>
      <xdr:colOff>561975</xdr:colOff>
      <xdr:row>104</xdr:row>
      <xdr:rowOff>101854</xdr:rowOff>
    </xdr:to>
    <xdr:sp macro="" textlink="">
      <xdr:nvSpPr>
        <xdr:cNvPr id="238" name="フローチャート : 判断 237"/>
        <xdr:cNvSpPr/>
      </xdr:nvSpPr>
      <xdr:spPr>
        <a:xfrm>
          <a:off x="4584700" y="1783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77978</xdr:rowOff>
    </xdr:from>
    <xdr:to>
      <xdr:col>5</xdr:col>
      <xdr:colOff>409575</xdr:colOff>
      <xdr:row>105</xdr:row>
      <xdr:rowOff>8128</xdr:rowOff>
    </xdr:to>
    <xdr:sp macro="" textlink="">
      <xdr:nvSpPr>
        <xdr:cNvPr id="239" name="フローチャート : 判断 238"/>
        <xdr:cNvSpPr/>
      </xdr:nvSpPr>
      <xdr:spPr>
        <a:xfrm>
          <a:off x="3746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24655</xdr:rowOff>
    </xdr:from>
    <xdr:ext cx="405111" cy="259045"/>
    <xdr:sp macro="" textlink="">
      <xdr:nvSpPr>
        <xdr:cNvPr id="240" name="n_1aveValue【市民会館】&#10;有形固定資産減価償却率"/>
        <xdr:cNvSpPr txBox="1"/>
      </xdr:nvSpPr>
      <xdr:spPr>
        <a:xfrm>
          <a:off x="3582043"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23113</xdr:rowOff>
    </xdr:from>
    <xdr:to>
      <xdr:col>5</xdr:col>
      <xdr:colOff>409575</xdr:colOff>
      <xdr:row>107</xdr:row>
      <xdr:rowOff>124713</xdr:rowOff>
    </xdr:to>
    <xdr:sp macro="" textlink="">
      <xdr:nvSpPr>
        <xdr:cNvPr id="246" name="円/楕円 245"/>
        <xdr:cNvSpPr/>
      </xdr:nvSpPr>
      <xdr:spPr>
        <a:xfrm>
          <a:off x="3746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115840</xdr:rowOff>
    </xdr:from>
    <xdr:ext cx="405111" cy="259045"/>
    <xdr:sp macro="" textlink="">
      <xdr:nvSpPr>
        <xdr:cNvPr id="247" name="n_1mainValue【市民会館】&#10;有形固定資産減価償却率"/>
        <xdr:cNvSpPr txBox="1"/>
      </xdr:nvSpPr>
      <xdr:spPr>
        <a:xfrm>
          <a:off x="3582043" y="1846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9" name="直線コネクタ 2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0" name="テキスト ボックス 2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1" name="直線コネクタ 2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2" name="テキスト ボックス 2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3" name="直線コネクタ 2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4" name="テキスト ボックス 2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5" name="直線コネクタ 2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6" name="テキスト ボックス 2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7" name="直線コネクタ 2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8" name="テキスト ボックス 2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272" name="直線コネクタ 271"/>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273"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274" name="直線コネクタ 273"/>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275"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276" name="直線コネクタ 275"/>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277"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278" name="フローチャート : 判断 277"/>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279" name="フローチャート : 判断 278"/>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87647</xdr:rowOff>
    </xdr:from>
    <xdr:ext cx="469744" cy="259045"/>
    <xdr:sp macro="" textlink="">
      <xdr:nvSpPr>
        <xdr:cNvPr id="280" name="n_1ave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74930</xdr:rowOff>
    </xdr:from>
    <xdr:to>
      <xdr:col>14</xdr:col>
      <xdr:colOff>79375</xdr:colOff>
      <xdr:row>102</xdr:row>
      <xdr:rowOff>5080</xdr:rowOff>
    </xdr:to>
    <xdr:sp macro="" textlink="">
      <xdr:nvSpPr>
        <xdr:cNvPr id="286" name="円/楕円 285"/>
        <xdr:cNvSpPr/>
      </xdr:nvSpPr>
      <xdr:spPr>
        <a:xfrm>
          <a:off x="9588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21607</xdr:rowOff>
    </xdr:from>
    <xdr:ext cx="469744" cy="259045"/>
    <xdr:sp macro="" textlink="">
      <xdr:nvSpPr>
        <xdr:cNvPr id="287" name="n_1mainValue【市民会館】&#10;一人当たり面積"/>
        <xdr:cNvSpPr txBox="1"/>
      </xdr:nvSpPr>
      <xdr:spPr>
        <a:xfrm>
          <a:off x="93917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8" name="テキスト ボックス 2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9" name="直線コネクタ 29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0" name="テキスト ボックス 29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1" name="直線コネクタ 30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2" name="テキスト ボックス 30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3" name="直線コネクタ 30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4" name="テキスト ボックス 30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5" name="直線コネクタ 30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6" name="テキスト ボックス 305"/>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89916</xdr:rowOff>
    </xdr:from>
    <xdr:to>
      <xdr:col>23</xdr:col>
      <xdr:colOff>516889</xdr:colOff>
      <xdr:row>40</xdr:row>
      <xdr:rowOff>103632</xdr:rowOff>
    </xdr:to>
    <xdr:cxnSp macro="">
      <xdr:nvCxnSpPr>
        <xdr:cNvPr id="310" name="直線コネクタ 309"/>
        <xdr:cNvCxnSpPr/>
      </xdr:nvCxnSpPr>
      <xdr:spPr>
        <a:xfrm flipV="1">
          <a:off x="16318864" y="59192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11"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12" name="直線コネクタ 311"/>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36593</xdr:rowOff>
    </xdr:from>
    <xdr:ext cx="405111" cy="259045"/>
    <xdr:sp macro="" textlink="">
      <xdr:nvSpPr>
        <xdr:cNvPr id="313" name="【一般廃棄物処理施設】&#10;有形固定資産減価償却率最大値テキスト"/>
        <xdr:cNvSpPr txBox="1"/>
      </xdr:nvSpPr>
      <xdr:spPr>
        <a:xfrm>
          <a:off x="16408400" y="569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89916</xdr:rowOff>
    </xdr:from>
    <xdr:to>
      <xdr:col>23</xdr:col>
      <xdr:colOff>606425</xdr:colOff>
      <xdr:row>34</xdr:row>
      <xdr:rowOff>89916</xdr:rowOff>
    </xdr:to>
    <xdr:cxnSp macro="">
      <xdr:nvCxnSpPr>
        <xdr:cNvPr id="314" name="直線コネクタ 313"/>
        <xdr:cNvCxnSpPr/>
      </xdr:nvCxnSpPr>
      <xdr:spPr>
        <a:xfrm>
          <a:off x="16230600" y="591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315" name="【一般廃棄物処理施設】&#10;有形固定資産減価償却率平均値テキスト"/>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316" name="フローチャート : 判断 315"/>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93980</xdr:rowOff>
    </xdr:from>
    <xdr:to>
      <xdr:col>22</xdr:col>
      <xdr:colOff>415925</xdr:colOff>
      <xdr:row>39</xdr:row>
      <xdr:rowOff>24130</xdr:rowOff>
    </xdr:to>
    <xdr:sp macro="" textlink="">
      <xdr:nvSpPr>
        <xdr:cNvPr id="317" name="フローチャート : 判断 316"/>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40657</xdr:rowOff>
    </xdr:from>
    <xdr:ext cx="405111" cy="259045"/>
    <xdr:sp macro="" textlink="">
      <xdr:nvSpPr>
        <xdr:cNvPr id="318" name="n_1aveValue【一般廃棄物処理施設】&#10;有形固定資産減価償却率"/>
        <xdr:cNvSpPr txBox="1"/>
      </xdr:nvSpPr>
      <xdr:spPr>
        <a:xfrm>
          <a:off x="15266043"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160274</xdr:rowOff>
    </xdr:from>
    <xdr:to>
      <xdr:col>22</xdr:col>
      <xdr:colOff>415925</xdr:colOff>
      <xdr:row>41</xdr:row>
      <xdr:rowOff>90424</xdr:rowOff>
    </xdr:to>
    <xdr:sp macro="" textlink="">
      <xdr:nvSpPr>
        <xdr:cNvPr id="324" name="円/楕円 323"/>
        <xdr:cNvSpPr/>
      </xdr:nvSpPr>
      <xdr:spPr>
        <a:xfrm>
          <a:off x="15430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81551</xdr:rowOff>
    </xdr:from>
    <xdr:ext cx="405111" cy="259045"/>
    <xdr:sp macro="" textlink="">
      <xdr:nvSpPr>
        <xdr:cNvPr id="325" name="n_1mainValue【一般廃棄物処理施設】&#10;有形固定資産減価償却率"/>
        <xdr:cNvSpPr txBox="1"/>
      </xdr:nvSpPr>
      <xdr:spPr>
        <a:xfrm>
          <a:off x="15266043" y="711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7" name="テキスト ボックス 33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9" name="テキスト ボックス 33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1" name="テキスト ボックス 3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43" name="テキスト ボックス 3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5" name="テキスト ボックス 3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7" name="テキスト ボックス 3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349" name="直線コネクタ 348"/>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350"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351" name="直線コネクタ 350"/>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352"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353" name="直線コネクタ 352"/>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354"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355" name="フローチャート : 判断 354"/>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356" name="フローチャート : 判断 355"/>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68097</xdr:rowOff>
    </xdr:from>
    <xdr:ext cx="534377" cy="259045"/>
    <xdr:sp macro="" textlink="">
      <xdr:nvSpPr>
        <xdr:cNvPr id="357"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85674</xdr:rowOff>
    </xdr:from>
    <xdr:to>
      <xdr:col>31</xdr:col>
      <xdr:colOff>85725</xdr:colOff>
      <xdr:row>41</xdr:row>
      <xdr:rowOff>15824</xdr:rowOff>
    </xdr:to>
    <xdr:sp macro="" textlink="">
      <xdr:nvSpPr>
        <xdr:cNvPr id="363" name="円/楕円 362"/>
        <xdr:cNvSpPr/>
      </xdr:nvSpPr>
      <xdr:spPr>
        <a:xfrm>
          <a:off x="21272500" y="69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6951</xdr:rowOff>
    </xdr:from>
    <xdr:ext cx="534377" cy="259045"/>
    <xdr:sp macro="" textlink="">
      <xdr:nvSpPr>
        <xdr:cNvPr id="364" name="n_1mainValue【一般廃棄物処理施設】&#10;一人当たり有形固定資産（償却資産）額"/>
        <xdr:cNvSpPr txBox="1"/>
      </xdr:nvSpPr>
      <xdr:spPr>
        <a:xfrm>
          <a:off x="21043411" y="703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5" name="テキスト ボックス 37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5" name="テキスト ボックス 38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389" name="直線コネクタ 388"/>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390"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391" name="直線コネクタ 390"/>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392"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393" name="直線コネクタ 392"/>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394"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395" name="フローチャート : 判断 394"/>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396" name="フローチャート : 判断 395"/>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87647</xdr:rowOff>
    </xdr:from>
    <xdr:ext cx="405111" cy="259045"/>
    <xdr:sp macro="" textlink="">
      <xdr:nvSpPr>
        <xdr:cNvPr id="397"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145415</xdr:rowOff>
    </xdr:from>
    <xdr:to>
      <xdr:col>22</xdr:col>
      <xdr:colOff>415925</xdr:colOff>
      <xdr:row>62</xdr:row>
      <xdr:rowOff>75565</xdr:rowOff>
    </xdr:to>
    <xdr:sp macro="" textlink="">
      <xdr:nvSpPr>
        <xdr:cNvPr id="403" name="円/楕円 402"/>
        <xdr:cNvSpPr/>
      </xdr:nvSpPr>
      <xdr:spPr>
        <a:xfrm>
          <a:off x="15430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92092</xdr:rowOff>
    </xdr:from>
    <xdr:ext cx="405111" cy="259045"/>
    <xdr:sp macro="" textlink="">
      <xdr:nvSpPr>
        <xdr:cNvPr id="404" name="n_1mainValue【保健センター・保健所】&#10;有形固定資産減価償却率"/>
        <xdr:cNvSpPr txBox="1"/>
      </xdr:nvSpPr>
      <xdr:spPr>
        <a:xfrm>
          <a:off x="15266043"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5" name="直線コネクタ 4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6" name="テキスト ボックス 4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7" name="直線コネクタ 4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8" name="テキスト ボックス 4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9" name="直線コネクタ 4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0" name="テキスト ボックス 4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1" name="直線コネクタ 4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2" name="テキスト ボックス 4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26" name="直線コネクタ 425"/>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7"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8" name="直線コネクタ 427"/>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29"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30" name="直線コネクタ 42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431"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432" name="フローチャート : 判断 431"/>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33" name="フローチャート : 判断 432"/>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87647</xdr:rowOff>
    </xdr:from>
    <xdr:ext cx="469744" cy="259045"/>
    <xdr:sp macro="" textlink="">
      <xdr:nvSpPr>
        <xdr:cNvPr id="434"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74930</xdr:rowOff>
    </xdr:from>
    <xdr:to>
      <xdr:col>31</xdr:col>
      <xdr:colOff>85725</xdr:colOff>
      <xdr:row>56</xdr:row>
      <xdr:rowOff>5080</xdr:rowOff>
    </xdr:to>
    <xdr:sp macro="" textlink="">
      <xdr:nvSpPr>
        <xdr:cNvPr id="440" name="円/楕円 439"/>
        <xdr:cNvSpPr/>
      </xdr:nvSpPr>
      <xdr:spPr>
        <a:xfrm>
          <a:off x="21272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21607</xdr:rowOff>
    </xdr:from>
    <xdr:ext cx="469744" cy="259045"/>
    <xdr:sp macro="" textlink="">
      <xdr:nvSpPr>
        <xdr:cNvPr id="441" name="n_1mainValue【保健センター・保健所】&#10;一人当たり面積"/>
        <xdr:cNvSpPr txBox="1"/>
      </xdr:nvSpPr>
      <xdr:spPr>
        <a:xfrm>
          <a:off x="21075727" y="927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2" name="直線コネクタ 4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3" name="テキスト ボックス 4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4" name="直線コネクタ 4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5" name="テキスト ボックス 4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6" name="直線コネクタ 4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7" name="テキスト ボックス 4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8" name="直線コネクタ 4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9" name="テキスト ボックス 4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0" name="直線コネクタ 4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1" name="テキスト ボックス 4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2" name="直線コネクタ 4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3" name="テキスト ボックス 4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467" name="直線コネクタ 466"/>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468"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469" name="直線コネクタ 468"/>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470"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471" name="直線コネクタ 470"/>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472"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473" name="フローチャート : 判断 472"/>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474" name="フローチャート : 判断 473"/>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23784</xdr:rowOff>
    </xdr:from>
    <xdr:ext cx="405111" cy="259045"/>
    <xdr:sp macro="" textlink="">
      <xdr:nvSpPr>
        <xdr:cNvPr id="475"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126093</xdr:rowOff>
    </xdr:from>
    <xdr:to>
      <xdr:col>22</xdr:col>
      <xdr:colOff>415925</xdr:colOff>
      <xdr:row>83</xdr:row>
      <xdr:rowOff>56243</xdr:rowOff>
    </xdr:to>
    <xdr:sp macro="" textlink="">
      <xdr:nvSpPr>
        <xdr:cNvPr id="481" name="円/楕円 480"/>
        <xdr:cNvSpPr/>
      </xdr:nvSpPr>
      <xdr:spPr>
        <a:xfrm>
          <a:off x="15430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47370</xdr:rowOff>
    </xdr:from>
    <xdr:ext cx="405111" cy="259045"/>
    <xdr:sp macro="" textlink="">
      <xdr:nvSpPr>
        <xdr:cNvPr id="482" name="n_1mainValue【消防施設】&#10;有形固定資産減価償却率"/>
        <xdr:cNvSpPr txBox="1"/>
      </xdr:nvSpPr>
      <xdr:spPr>
        <a:xfrm>
          <a:off x="15266043"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06" name="直線コネクタ 505"/>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7"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08" name="直線コネクタ 50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09"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10" name="直線コネクタ 509"/>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11"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12" name="フローチャート : 判断 511"/>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13" name="フローチャート : 判断 512"/>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124477</xdr:rowOff>
    </xdr:from>
    <xdr:ext cx="469744" cy="259045"/>
    <xdr:sp macro="" textlink="">
      <xdr:nvSpPr>
        <xdr:cNvPr id="514"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25400</xdr:rowOff>
    </xdr:from>
    <xdr:to>
      <xdr:col>31</xdr:col>
      <xdr:colOff>85725</xdr:colOff>
      <xdr:row>81</xdr:row>
      <xdr:rowOff>127000</xdr:rowOff>
    </xdr:to>
    <xdr:sp macro="" textlink="">
      <xdr:nvSpPr>
        <xdr:cNvPr id="520" name="円/楕円 519"/>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118127</xdr:rowOff>
    </xdr:from>
    <xdr:ext cx="469744" cy="259045"/>
    <xdr:sp macro="" textlink="">
      <xdr:nvSpPr>
        <xdr:cNvPr id="521" name="n_1mainValue【消防施設】&#10;一人当たり面積"/>
        <xdr:cNvSpPr txBox="1"/>
      </xdr:nvSpPr>
      <xdr:spPr>
        <a:xfrm>
          <a:off x="2107572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2" name="直線コネクタ 5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3" name="テキスト ボックス 5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4" name="直線コネクタ 5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5" name="テキスト ボックス 5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6" name="直線コネクタ 5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7" name="テキスト ボックス 5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8" name="直線コネクタ 5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9" name="テキスト ボックス 5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0" name="直線コネクタ 5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1" name="テキスト ボックス 5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2" name="直線コネクタ 5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3" name="テキスト ボックス 5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58238</xdr:rowOff>
    </xdr:from>
    <xdr:to>
      <xdr:col>23</xdr:col>
      <xdr:colOff>516889</xdr:colOff>
      <xdr:row>106</xdr:row>
      <xdr:rowOff>20682</xdr:rowOff>
    </xdr:to>
    <xdr:cxnSp macro="">
      <xdr:nvCxnSpPr>
        <xdr:cNvPr id="547" name="直線コネクタ 546"/>
        <xdr:cNvCxnSpPr/>
      </xdr:nvCxnSpPr>
      <xdr:spPr>
        <a:xfrm flipV="1">
          <a:off x="16318864" y="17203238"/>
          <a:ext cx="0" cy="991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24509</xdr:rowOff>
    </xdr:from>
    <xdr:ext cx="405111" cy="259045"/>
    <xdr:sp macro="" textlink="">
      <xdr:nvSpPr>
        <xdr:cNvPr id="548" name="【庁舎】&#10;有形固定資産減価償却率最小値テキスト"/>
        <xdr:cNvSpPr txBox="1"/>
      </xdr:nvSpPr>
      <xdr:spPr>
        <a:xfrm>
          <a:off x="16408400" y="18198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106</xdr:row>
      <xdr:rowOff>20682</xdr:rowOff>
    </xdr:from>
    <xdr:to>
      <xdr:col>23</xdr:col>
      <xdr:colOff>606425</xdr:colOff>
      <xdr:row>106</xdr:row>
      <xdr:rowOff>20682</xdr:rowOff>
    </xdr:to>
    <xdr:cxnSp macro="">
      <xdr:nvCxnSpPr>
        <xdr:cNvPr id="549" name="直線コネクタ 548"/>
        <xdr:cNvCxnSpPr/>
      </xdr:nvCxnSpPr>
      <xdr:spPr>
        <a:xfrm>
          <a:off x="16230600" y="1819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4915</xdr:rowOff>
    </xdr:from>
    <xdr:ext cx="405111" cy="259045"/>
    <xdr:sp macro="" textlink="">
      <xdr:nvSpPr>
        <xdr:cNvPr id="550" name="【庁舎】&#10;有形固定資産減価償却率最大値テキスト"/>
        <xdr:cNvSpPr txBox="1"/>
      </xdr:nvSpPr>
      <xdr:spPr>
        <a:xfrm>
          <a:off x="16408400" y="16978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58238</xdr:rowOff>
    </xdr:from>
    <xdr:to>
      <xdr:col>23</xdr:col>
      <xdr:colOff>606425</xdr:colOff>
      <xdr:row>100</xdr:row>
      <xdr:rowOff>58238</xdr:rowOff>
    </xdr:to>
    <xdr:cxnSp macro="">
      <xdr:nvCxnSpPr>
        <xdr:cNvPr id="551" name="直線コネクタ 55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106697</xdr:rowOff>
    </xdr:from>
    <xdr:ext cx="405111" cy="259045"/>
    <xdr:sp macro="" textlink="">
      <xdr:nvSpPr>
        <xdr:cNvPr id="552" name="【庁舎】&#10;有形固定資産減価償却率平均値テキスト"/>
        <xdr:cNvSpPr txBox="1"/>
      </xdr:nvSpPr>
      <xdr:spPr>
        <a:xfrm>
          <a:off x="164084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128270</xdr:rowOff>
    </xdr:from>
    <xdr:to>
      <xdr:col>23</xdr:col>
      <xdr:colOff>568325</xdr:colOff>
      <xdr:row>104</xdr:row>
      <xdr:rowOff>58420</xdr:rowOff>
    </xdr:to>
    <xdr:sp macro="" textlink="">
      <xdr:nvSpPr>
        <xdr:cNvPr id="553" name="フローチャート : 判断 552"/>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54" name="フローチャート : 判断 553"/>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153325</xdr:rowOff>
    </xdr:from>
    <xdr:ext cx="405111" cy="259045"/>
    <xdr:sp macro="" textlink="">
      <xdr:nvSpPr>
        <xdr:cNvPr id="555" name="n_1aveValue【庁舎】&#10;有形固定資産減価償却率"/>
        <xdr:cNvSpPr txBox="1"/>
      </xdr:nvSpPr>
      <xdr:spPr>
        <a:xfrm>
          <a:off x="15266043"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131536</xdr:rowOff>
    </xdr:from>
    <xdr:to>
      <xdr:col>22</xdr:col>
      <xdr:colOff>415925</xdr:colOff>
      <xdr:row>108</xdr:row>
      <xdr:rowOff>61686</xdr:rowOff>
    </xdr:to>
    <xdr:sp macro="" textlink="">
      <xdr:nvSpPr>
        <xdr:cNvPr id="561" name="円/楕円 560"/>
        <xdr:cNvSpPr/>
      </xdr:nvSpPr>
      <xdr:spPr>
        <a:xfrm>
          <a:off x="1543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52813</xdr:rowOff>
    </xdr:from>
    <xdr:ext cx="405111" cy="259045"/>
    <xdr:sp macro="" textlink="">
      <xdr:nvSpPr>
        <xdr:cNvPr id="562" name="n_1mainValue【庁舎】&#10;有形固定資産減価償却率"/>
        <xdr:cNvSpPr txBox="1"/>
      </xdr:nvSpPr>
      <xdr:spPr>
        <a:xfrm>
          <a:off x="15266043"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3" name="テキスト ボックス 5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4" name="直線コネクタ 5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5" name="テキスト ボックス 5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6" name="直線コネクタ 5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7" name="テキスト ボックス 5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8" name="直線コネクタ 5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9" name="テキスト ボックス 5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0" name="直線コネクタ 5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1" name="テキスト ボックス 5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2" name="直線コネクタ 5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3" name="テキスト ボックス 5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87" name="直線コネクタ 586"/>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88"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89" name="直線コネクタ 58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590"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591" name="直線コネクタ 590"/>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592"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593" name="フローチャート : 判断 592"/>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594" name="フローチャート : 判断 593"/>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148607</xdr:rowOff>
    </xdr:from>
    <xdr:ext cx="469744" cy="259045"/>
    <xdr:sp macro="" textlink="">
      <xdr:nvSpPr>
        <xdr:cNvPr id="595" name="n_1aveValue【庁舎】&#10;一人当たり面積"/>
        <xdr:cNvSpPr txBox="1"/>
      </xdr:nvSpPr>
      <xdr:spPr>
        <a:xfrm>
          <a:off x="21075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82550</xdr:rowOff>
    </xdr:from>
    <xdr:to>
      <xdr:col>31</xdr:col>
      <xdr:colOff>85725</xdr:colOff>
      <xdr:row>104</xdr:row>
      <xdr:rowOff>12700</xdr:rowOff>
    </xdr:to>
    <xdr:sp macro="" textlink="">
      <xdr:nvSpPr>
        <xdr:cNvPr id="601" name="円/楕円 600"/>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29227</xdr:rowOff>
    </xdr:from>
    <xdr:ext cx="469744" cy="259045"/>
    <xdr:sp macro="" textlink="">
      <xdr:nvSpPr>
        <xdr:cNvPr id="602" name="n_1main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兵庫県平均・類似団体と比較して、図書館では有形固定資産減価償却率が高く老朽化が進んでおり、公共施設マネジメントにより計画的な改修を進めていく必要があります。一方、市民会館や庁舎は、建物が新しいため有形固定資産減価償却率が低くなっています。</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また、市民一人当たり面積で見ると、市民会館と保健センターが各平均を大きく上回っており、人口減少にあわせて随時、適切な規模に見直していく必要があります。一般廃棄物処理施設では、各平均と比較して有形固定資産減価償却率及び市民一人当たり有形固定資産額ともに低い数値となっています。ただし、施設の性質上、損耗が激しく耐用年数＝稼働年数とはならない可能性もあることから、減価償却という観点だけでなく、点検等の実施により施設老朽化の度合いを適切に判断する必要が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113,794
112,731
210.32
39,374,414
38,937,041
371,266
22,939,384
37,472,638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横ばいの傾向が続いているが、今後は人口減少に伴う市税収入の減少、また高齢化に伴う社会保障関係経費の増加が見込まれるため、人口の増加・維持のための取り組みを強化し、市税収入の確保に努めるとともに、事務事業経費等の見直しを行い歳出の削減に努めることにより、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49389</xdr:rowOff>
    </xdr:to>
    <xdr:cxnSp macro="">
      <xdr:nvCxnSpPr>
        <xdr:cNvPr id="68" name="直線コネクタ 67"/>
        <xdr:cNvCxnSpPr/>
      </xdr:nvCxnSpPr>
      <xdr:spPr>
        <a:xfrm flipV="1">
          <a:off x="4114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49389</xdr:rowOff>
    </xdr:from>
    <xdr:to>
      <xdr:col>6</xdr:col>
      <xdr:colOff>0</xdr:colOff>
      <xdr:row>41</xdr:row>
      <xdr:rowOff>49389</xdr:rowOff>
    </xdr:to>
    <xdr:cxnSp macro="">
      <xdr:nvCxnSpPr>
        <xdr:cNvPr id="71" name="直線コネクタ 70"/>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49389</xdr:rowOff>
    </xdr:from>
    <xdr:to>
      <xdr:col>4</xdr:col>
      <xdr:colOff>482600</xdr:colOff>
      <xdr:row>41</xdr:row>
      <xdr:rowOff>62795</xdr:rowOff>
    </xdr:to>
    <xdr:cxnSp macro="">
      <xdr:nvCxnSpPr>
        <xdr:cNvPr id="74" name="直線コネクタ 73"/>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62795</xdr:rowOff>
    </xdr:from>
    <xdr:to>
      <xdr:col>3</xdr:col>
      <xdr:colOff>279400</xdr:colOff>
      <xdr:row>41</xdr:row>
      <xdr:rowOff>62795</xdr:rowOff>
    </xdr:to>
    <xdr:cxnSp macro="">
      <xdr:nvCxnSpPr>
        <xdr:cNvPr id="77" name="直線コネクタ 76"/>
        <xdr:cNvCxnSpPr/>
      </xdr:nvCxnSpPr>
      <xdr:spPr>
        <a:xfrm>
          <a:off x="1447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170039</xdr:rowOff>
    </xdr:from>
    <xdr:to>
      <xdr:col>6</xdr:col>
      <xdr:colOff>50800</xdr:colOff>
      <xdr:row>41</xdr:row>
      <xdr:rowOff>100189</xdr:rowOff>
    </xdr:to>
    <xdr:sp macro="" textlink="">
      <xdr:nvSpPr>
        <xdr:cNvPr id="89" name="円/楕円 88"/>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110366</xdr:rowOff>
    </xdr:from>
    <xdr:ext cx="736600" cy="259045"/>
    <xdr:sp macro="" textlink="">
      <xdr:nvSpPr>
        <xdr:cNvPr id="90" name="テキスト ボックス 89"/>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170039</xdr:rowOff>
    </xdr:from>
    <xdr:to>
      <xdr:col>4</xdr:col>
      <xdr:colOff>533400</xdr:colOff>
      <xdr:row>41</xdr:row>
      <xdr:rowOff>100189</xdr:rowOff>
    </xdr:to>
    <xdr:sp macro="" textlink="">
      <xdr:nvSpPr>
        <xdr:cNvPr id="91" name="円/楕円 90"/>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110366</xdr:rowOff>
    </xdr:from>
    <xdr:ext cx="762000" cy="259045"/>
    <xdr:sp macro="" textlink="">
      <xdr:nvSpPr>
        <xdr:cNvPr id="92" name="テキスト ボックス 91"/>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11995</xdr:rowOff>
    </xdr:from>
    <xdr:to>
      <xdr:col>3</xdr:col>
      <xdr:colOff>330200</xdr:colOff>
      <xdr:row>41</xdr:row>
      <xdr:rowOff>113595</xdr:rowOff>
    </xdr:to>
    <xdr:sp macro="" textlink="">
      <xdr:nvSpPr>
        <xdr:cNvPr id="93" name="円/楕円 92"/>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94" name="テキスト ボックス 93"/>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95" name="円/楕円 94"/>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96" name="テキスト ボックス 95"/>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22</a:t>
          </a:r>
          <a:r>
            <a:rPr kumimoji="1" lang="ja-JP" altLang="en-US" sz="1300">
              <a:latin typeface="ＭＳ Ｐゴシック"/>
            </a:rPr>
            <a:t>年度以降は</a:t>
          </a:r>
          <a:r>
            <a:rPr kumimoji="1" lang="en-US" altLang="ja-JP" sz="1300">
              <a:latin typeface="ＭＳ Ｐゴシック"/>
            </a:rPr>
            <a:t>93</a:t>
          </a:r>
          <a:r>
            <a:rPr kumimoji="1" lang="ja-JP" altLang="en-US" sz="1300">
              <a:latin typeface="ＭＳ Ｐゴシック"/>
            </a:rPr>
            <a:t>～</a:t>
          </a:r>
          <a:r>
            <a:rPr kumimoji="1" lang="en-US" altLang="ja-JP" sz="1300">
              <a:latin typeface="ＭＳ Ｐゴシック"/>
            </a:rPr>
            <a:t>95</a:t>
          </a:r>
          <a:r>
            <a:rPr kumimoji="1" lang="ja-JP" altLang="en-US" sz="1300">
              <a:latin typeface="ＭＳ Ｐゴシック"/>
            </a:rPr>
            <a:t>％台で推移していたが、</a:t>
          </a:r>
          <a:r>
            <a:rPr kumimoji="1" lang="en-US" altLang="ja-JP" sz="1300">
              <a:latin typeface="ＭＳ Ｐゴシック"/>
            </a:rPr>
            <a:t>28</a:t>
          </a:r>
          <a:r>
            <a:rPr kumimoji="1" lang="ja-JP" altLang="en-US" sz="1300">
              <a:latin typeface="ＭＳ Ｐゴシック"/>
            </a:rPr>
            <a:t>年度は前年比で</a:t>
          </a:r>
          <a:r>
            <a:rPr kumimoji="1" lang="en-US" altLang="ja-JP" sz="1300">
              <a:latin typeface="ＭＳ Ｐゴシック"/>
            </a:rPr>
            <a:t>3.8</a:t>
          </a:r>
          <a:r>
            <a:rPr kumimoji="1" lang="ja-JP" altLang="en-US" sz="1300">
              <a:latin typeface="ＭＳ Ｐゴシック"/>
            </a:rPr>
            <a:t>ポイント上昇した。これは、扶助費が増加したものの公債費が減少したため、全体の支出が減少した一方で、地方交付税や地方消費税交付金、臨時財政対策債などの経常的な収入も減少したためである。</a:t>
          </a:r>
          <a:endParaRPr kumimoji="1" lang="en-US" altLang="ja-JP" sz="1300">
            <a:latin typeface="ＭＳ Ｐゴシック"/>
          </a:endParaRPr>
        </a:p>
        <a:p>
          <a:r>
            <a:rPr kumimoji="1" lang="ja-JP" altLang="en-US" sz="1300">
              <a:latin typeface="ＭＳ Ｐゴシック"/>
            </a:rPr>
            <a:t>　今後は経常的な収入に見合うよう経常的な支出を抑制していく必要がある。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136144</xdr:rowOff>
    </xdr:from>
    <xdr:to>
      <xdr:col>7</xdr:col>
      <xdr:colOff>152400</xdr:colOff>
      <xdr:row>63</xdr:row>
      <xdr:rowOff>148082</xdr:rowOff>
    </xdr:to>
    <xdr:cxnSp macro="">
      <xdr:nvCxnSpPr>
        <xdr:cNvPr id="129" name="直線コネクタ 128"/>
        <xdr:cNvCxnSpPr/>
      </xdr:nvCxnSpPr>
      <xdr:spPr>
        <a:xfrm>
          <a:off x="4114800" y="10766044"/>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136144</xdr:rowOff>
    </xdr:from>
    <xdr:to>
      <xdr:col>6</xdr:col>
      <xdr:colOff>0</xdr:colOff>
      <xdr:row>63</xdr:row>
      <xdr:rowOff>32258</xdr:rowOff>
    </xdr:to>
    <xdr:cxnSp macro="">
      <xdr:nvCxnSpPr>
        <xdr:cNvPr id="132" name="直線コネクタ 131"/>
        <xdr:cNvCxnSpPr/>
      </xdr:nvCxnSpPr>
      <xdr:spPr>
        <a:xfrm flipV="1">
          <a:off x="3225800" y="1076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63</xdr:row>
      <xdr:rowOff>32258</xdr:rowOff>
    </xdr:to>
    <xdr:cxnSp macro="">
      <xdr:nvCxnSpPr>
        <xdr:cNvPr id="135" name="直線コネクタ 134"/>
        <xdr:cNvCxnSpPr/>
      </xdr:nvCxnSpPr>
      <xdr:spPr>
        <a:xfrm>
          <a:off x="2336800" y="107419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62</xdr:row>
      <xdr:rowOff>155448</xdr:rowOff>
    </xdr:to>
    <xdr:cxnSp macro="">
      <xdr:nvCxnSpPr>
        <xdr:cNvPr id="138" name="直線コネクタ 137"/>
        <xdr:cNvCxnSpPr/>
      </xdr:nvCxnSpPr>
      <xdr:spPr>
        <a:xfrm flipV="1">
          <a:off x="1447800" y="1074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8" name="円/楕円 147"/>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49"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85344</xdr:rowOff>
    </xdr:from>
    <xdr:to>
      <xdr:col>6</xdr:col>
      <xdr:colOff>50800</xdr:colOff>
      <xdr:row>63</xdr:row>
      <xdr:rowOff>15494</xdr:rowOff>
    </xdr:to>
    <xdr:sp macro="" textlink="">
      <xdr:nvSpPr>
        <xdr:cNvPr id="150" name="円/楕円 149"/>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51" name="テキスト ボックス 150"/>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2" name="円/楕円 151"/>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67835</xdr:rowOff>
    </xdr:from>
    <xdr:ext cx="762000" cy="259045"/>
    <xdr:sp macro="" textlink="">
      <xdr:nvSpPr>
        <xdr:cNvPr id="153" name="テキスト ボックス 152"/>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4" name="円/楕円 153"/>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147591</xdr:rowOff>
    </xdr:from>
    <xdr:ext cx="762000" cy="259045"/>
    <xdr:sp macro="" textlink="">
      <xdr:nvSpPr>
        <xdr:cNvPr id="155" name="テキスト ボックス 154"/>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6" name="円/楕円 155"/>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19575</xdr:rowOff>
    </xdr:from>
    <xdr:ext cx="762000" cy="259045"/>
    <xdr:sp macro="" textlink="">
      <xdr:nvSpPr>
        <xdr:cNvPr id="157" name="テキスト ボックス 156"/>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[119,252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人当たり人件費・物件費等決算額は、前年度比で約</a:t>
          </a:r>
          <a:r>
            <a:rPr kumimoji="1" lang="en-US" altLang="ja-JP" sz="1300">
              <a:latin typeface="ＭＳ Ｐゴシック"/>
            </a:rPr>
            <a:t>1,000</a:t>
          </a:r>
          <a:r>
            <a:rPr kumimoji="1" lang="ja-JP" altLang="en-US" sz="1300">
              <a:latin typeface="ＭＳ Ｐゴシック"/>
            </a:rPr>
            <a:t>円増加し、また類似団体平均と比較して高い決算額となっている。</a:t>
          </a:r>
          <a:r>
            <a:rPr kumimoji="1" lang="en-US" altLang="ja-JP" sz="1300">
              <a:latin typeface="ＭＳ Ｐゴシック"/>
            </a:rPr>
            <a:t>28</a:t>
          </a:r>
          <a:r>
            <a:rPr kumimoji="1" lang="ja-JP" altLang="en-US" sz="1300">
              <a:latin typeface="ＭＳ Ｐゴシック"/>
            </a:rPr>
            <a:t>年度は、人件費は減少しているものの物件費は増加しており、シティセールスの推進費や固定資産税評価にかかる事業費等の増加が要因となっている。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24</a:t>
          </a:r>
          <a:r>
            <a:rPr kumimoji="1" lang="ja-JP" altLang="en-US" sz="1300">
              <a:latin typeface="ＭＳ Ｐゴシック"/>
            </a:rPr>
            <a:t>年度から類似団体平均を上回る数値になったことから、より一層の内部管理経費の削減に取り組むとともに、職員定数の適正化及び人件費総額の抑制に努める。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169238</xdr:rowOff>
    </xdr:from>
    <xdr:to>
      <xdr:col>7</xdr:col>
      <xdr:colOff>152400</xdr:colOff>
      <xdr:row>85</xdr:row>
      <xdr:rowOff>16709</xdr:rowOff>
    </xdr:to>
    <xdr:cxnSp macro="">
      <xdr:nvCxnSpPr>
        <xdr:cNvPr id="192" name="直線コネクタ 191"/>
        <xdr:cNvCxnSpPr/>
      </xdr:nvCxnSpPr>
      <xdr:spPr>
        <a:xfrm>
          <a:off x="4114800" y="14571038"/>
          <a:ext cx="838200" cy="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92081</xdr:rowOff>
    </xdr:from>
    <xdr:to>
      <xdr:col>6</xdr:col>
      <xdr:colOff>0</xdr:colOff>
      <xdr:row>84</xdr:row>
      <xdr:rowOff>169238</xdr:rowOff>
    </xdr:to>
    <xdr:cxnSp macro="">
      <xdr:nvCxnSpPr>
        <xdr:cNvPr id="195" name="直線コネクタ 194"/>
        <xdr:cNvCxnSpPr/>
      </xdr:nvCxnSpPr>
      <xdr:spPr>
        <a:xfrm>
          <a:off x="3225800" y="14493881"/>
          <a:ext cx="889000" cy="7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120541</xdr:rowOff>
    </xdr:from>
    <xdr:to>
      <xdr:col>4</xdr:col>
      <xdr:colOff>482600</xdr:colOff>
      <xdr:row>84</xdr:row>
      <xdr:rowOff>92081</xdr:rowOff>
    </xdr:to>
    <xdr:cxnSp macro="">
      <xdr:nvCxnSpPr>
        <xdr:cNvPr id="198" name="直線コネクタ 197"/>
        <xdr:cNvCxnSpPr/>
      </xdr:nvCxnSpPr>
      <xdr:spPr>
        <a:xfrm>
          <a:off x="2336800" y="14350891"/>
          <a:ext cx="889000" cy="1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120541</xdr:rowOff>
    </xdr:from>
    <xdr:to>
      <xdr:col>3</xdr:col>
      <xdr:colOff>279400</xdr:colOff>
      <xdr:row>83</xdr:row>
      <xdr:rowOff>156294</xdr:rowOff>
    </xdr:to>
    <xdr:cxnSp macro="">
      <xdr:nvCxnSpPr>
        <xdr:cNvPr id="201" name="直線コネクタ 200"/>
        <xdr:cNvCxnSpPr/>
      </xdr:nvCxnSpPr>
      <xdr:spPr>
        <a:xfrm flipV="1">
          <a:off x="1447800" y="14350891"/>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137359</xdr:rowOff>
    </xdr:from>
    <xdr:to>
      <xdr:col>7</xdr:col>
      <xdr:colOff>203200</xdr:colOff>
      <xdr:row>85</xdr:row>
      <xdr:rowOff>67509</xdr:rowOff>
    </xdr:to>
    <xdr:sp macro="" textlink="">
      <xdr:nvSpPr>
        <xdr:cNvPr id="211" name="円/楕円 210"/>
        <xdr:cNvSpPr/>
      </xdr:nvSpPr>
      <xdr:spPr>
        <a:xfrm>
          <a:off x="4902200" y="145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109436</xdr:rowOff>
    </xdr:from>
    <xdr:ext cx="762000" cy="259045"/>
    <xdr:sp macro="" textlink="">
      <xdr:nvSpPr>
        <xdr:cNvPr id="212" name="人件費・物件費等の状況該当値テキスト"/>
        <xdr:cNvSpPr txBox="1"/>
      </xdr:nvSpPr>
      <xdr:spPr>
        <a:xfrm>
          <a:off x="5041900" y="1451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119,252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118438</xdr:rowOff>
    </xdr:from>
    <xdr:to>
      <xdr:col>6</xdr:col>
      <xdr:colOff>50800</xdr:colOff>
      <xdr:row>85</xdr:row>
      <xdr:rowOff>48588</xdr:rowOff>
    </xdr:to>
    <xdr:sp macro="" textlink="">
      <xdr:nvSpPr>
        <xdr:cNvPr id="213" name="円/楕円 212"/>
        <xdr:cNvSpPr/>
      </xdr:nvSpPr>
      <xdr:spPr>
        <a:xfrm>
          <a:off x="4064000" y="14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33365</xdr:rowOff>
    </xdr:from>
    <xdr:ext cx="736600" cy="259045"/>
    <xdr:sp macro="" textlink="">
      <xdr:nvSpPr>
        <xdr:cNvPr id="214" name="テキスト ボックス 213"/>
        <xdr:cNvSpPr txBox="1"/>
      </xdr:nvSpPr>
      <xdr:spPr>
        <a:xfrm>
          <a:off x="3733800" y="14606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118,311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41281</xdr:rowOff>
    </xdr:from>
    <xdr:to>
      <xdr:col>4</xdr:col>
      <xdr:colOff>533400</xdr:colOff>
      <xdr:row>84</xdr:row>
      <xdr:rowOff>142881</xdr:rowOff>
    </xdr:to>
    <xdr:sp macro="" textlink="">
      <xdr:nvSpPr>
        <xdr:cNvPr id="215" name="円/楕円 214"/>
        <xdr:cNvSpPr/>
      </xdr:nvSpPr>
      <xdr:spPr>
        <a:xfrm>
          <a:off x="3175000" y="1444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127658</xdr:rowOff>
    </xdr:from>
    <xdr:ext cx="762000" cy="259045"/>
    <xdr:sp macro="" textlink="">
      <xdr:nvSpPr>
        <xdr:cNvPr id="216" name="テキスト ボックス 215"/>
        <xdr:cNvSpPr txBox="1"/>
      </xdr:nvSpPr>
      <xdr:spPr>
        <a:xfrm>
          <a:off x="2844800" y="1452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114,474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69741</xdr:rowOff>
    </xdr:from>
    <xdr:to>
      <xdr:col>3</xdr:col>
      <xdr:colOff>330200</xdr:colOff>
      <xdr:row>83</xdr:row>
      <xdr:rowOff>171341</xdr:rowOff>
    </xdr:to>
    <xdr:sp macro="" textlink="">
      <xdr:nvSpPr>
        <xdr:cNvPr id="217" name="円/楕円 216"/>
        <xdr:cNvSpPr/>
      </xdr:nvSpPr>
      <xdr:spPr>
        <a:xfrm>
          <a:off x="2286000" y="143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156118</xdr:rowOff>
    </xdr:from>
    <xdr:ext cx="762000" cy="259045"/>
    <xdr:sp macro="" textlink="">
      <xdr:nvSpPr>
        <xdr:cNvPr id="218" name="テキスト ボックス 217"/>
        <xdr:cNvSpPr txBox="1"/>
      </xdr:nvSpPr>
      <xdr:spPr>
        <a:xfrm>
          <a:off x="1955800" y="143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107,363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105494</xdr:rowOff>
    </xdr:from>
    <xdr:to>
      <xdr:col>2</xdr:col>
      <xdr:colOff>127000</xdr:colOff>
      <xdr:row>84</xdr:row>
      <xdr:rowOff>35644</xdr:rowOff>
    </xdr:to>
    <xdr:sp macro="" textlink="">
      <xdr:nvSpPr>
        <xdr:cNvPr id="219" name="円/楕円 218"/>
        <xdr:cNvSpPr/>
      </xdr:nvSpPr>
      <xdr:spPr>
        <a:xfrm>
          <a:off x="1397000" y="143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20421</xdr:rowOff>
    </xdr:from>
    <xdr:ext cx="762000" cy="259045"/>
    <xdr:sp macro="" textlink="">
      <xdr:nvSpPr>
        <xdr:cNvPr id="220" name="テキスト ボックス 219"/>
        <xdr:cNvSpPr txBox="1"/>
      </xdr:nvSpPr>
      <xdr:spPr>
        <a:xfrm>
          <a:off x="1066800" y="1442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年度までは類似団体平均を上回っていたが、</a:t>
          </a:r>
          <a:r>
            <a:rPr kumimoji="1" lang="en-US" altLang="ja-JP" sz="1300">
              <a:latin typeface="ＭＳ Ｐゴシック"/>
            </a:rPr>
            <a:t>28</a:t>
          </a:r>
          <a:r>
            <a:rPr kumimoji="1" lang="ja-JP" altLang="en-US" sz="1300">
              <a:latin typeface="ＭＳ Ｐゴシック"/>
            </a:rPr>
            <a:t>年度は平均を下回った。</a:t>
          </a:r>
          <a:endParaRPr kumimoji="1" lang="en-US" altLang="ja-JP" sz="1300">
            <a:latin typeface="ＭＳ Ｐゴシック"/>
          </a:endParaRPr>
        </a:p>
        <a:p>
          <a:r>
            <a:rPr kumimoji="1" lang="ja-JP" altLang="en-US" sz="1300">
              <a:latin typeface="ＭＳ Ｐゴシック"/>
            </a:rPr>
            <a:t>　今後も、行政改革を行い、類似団体や民間企業などとの給与水準の均衡を図るとともに、市民から理解が得られるような給与制度の見直しを行う。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85</xdr:row>
      <xdr:rowOff>63923</xdr:rowOff>
    </xdr:to>
    <xdr:cxnSp macro="">
      <xdr:nvCxnSpPr>
        <xdr:cNvPr id="254" name="直線コネクタ 253"/>
        <xdr:cNvCxnSpPr/>
      </xdr:nvCxnSpPr>
      <xdr:spPr>
        <a:xfrm flipV="1">
          <a:off x="16179800" y="1451652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85</xdr:row>
      <xdr:rowOff>104139</xdr:rowOff>
    </xdr:to>
    <xdr:cxnSp macro="">
      <xdr:nvCxnSpPr>
        <xdr:cNvPr id="257" name="直線コネクタ 256"/>
        <xdr:cNvCxnSpPr/>
      </xdr:nvCxnSpPr>
      <xdr:spPr>
        <a:xfrm flipV="1">
          <a:off x="15290800" y="146371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85</xdr:row>
      <xdr:rowOff>104139</xdr:rowOff>
    </xdr:to>
    <xdr:cxnSp macro="">
      <xdr:nvCxnSpPr>
        <xdr:cNvPr id="260" name="直線コネクタ 259"/>
        <xdr:cNvCxnSpPr/>
      </xdr:nvCxnSpPr>
      <xdr:spPr>
        <a:xfrm>
          <a:off x="14401800" y="146693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90</xdr:row>
      <xdr:rowOff>59266</xdr:rowOff>
    </xdr:to>
    <xdr:cxnSp macro="">
      <xdr:nvCxnSpPr>
        <xdr:cNvPr id="263" name="直線コネクタ 262"/>
        <xdr:cNvCxnSpPr/>
      </xdr:nvCxnSpPr>
      <xdr:spPr>
        <a:xfrm flipV="1">
          <a:off x="13512800" y="14669346"/>
          <a:ext cx="889000" cy="8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3" name="円/楕円 272"/>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4"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5" name="円/楕円 274"/>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99500</xdr:rowOff>
    </xdr:from>
    <xdr:ext cx="736600" cy="259045"/>
    <xdr:sp macro="" textlink="">
      <xdr:nvSpPr>
        <xdr:cNvPr id="276" name="テキスト ボックス 275"/>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7" name="円/楕円 276"/>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8" name="テキスト ボックス 277"/>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79" name="円/楕円 278"/>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131673</xdr:rowOff>
    </xdr:from>
    <xdr:ext cx="762000" cy="259045"/>
    <xdr:sp macro="" textlink="">
      <xdr:nvSpPr>
        <xdr:cNvPr id="280" name="テキスト ボックス 279"/>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1" name="円/楕円 280"/>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2" name="テキスト ボックス 281"/>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定員適正化計画に基づき、効率的な運営体制を整備してきた結果、職員数は減少し類似団体平均を下回っている。</a:t>
          </a:r>
          <a:endParaRPr kumimoji="1" lang="en-US" altLang="ja-JP" sz="1300">
            <a:latin typeface="ＭＳ Ｐゴシック"/>
          </a:endParaRPr>
        </a:p>
        <a:p>
          <a:r>
            <a:rPr kumimoji="1" lang="ja-JP" altLang="en-US" sz="1300">
              <a:latin typeface="ＭＳ Ｐゴシック"/>
            </a:rPr>
            <a:t>　今後も第</a:t>
          </a:r>
          <a:r>
            <a:rPr kumimoji="1" lang="en-US" altLang="ja-JP" sz="1300">
              <a:latin typeface="ＭＳ Ｐゴシック"/>
            </a:rPr>
            <a:t>3</a:t>
          </a:r>
          <a:r>
            <a:rPr kumimoji="1" lang="ja-JP" altLang="en-US" sz="1300">
              <a:latin typeface="ＭＳ Ｐゴシック"/>
            </a:rPr>
            <a:t>次三田市定員適正化計画に基づき、将来の人員体制を見据え計画的な職員採用を行うとともに、職員定数の適正化に努める。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122872</xdr:rowOff>
    </xdr:from>
    <xdr:to>
      <xdr:col>24</xdr:col>
      <xdr:colOff>558800</xdr:colOff>
      <xdr:row>62</xdr:row>
      <xdr:rowOff>132927</xdr:rowOff>
    </xdr:to>
    <xdr:cxnSp macro="">
      <xdr:nvCxnSpPr>
        <xdr:cNvPr id="317" name="直線コネクタ 316"/>
        <xdr:cNvCxnSpPr/>
      </xdr:nvCxnSpPr>
      <xdr:spPr>
        <a:xfrm>
          <a:off x="16179800" y="1075277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114829</xdr:rowOff>
    </xdr:from>
    <xdr:to>
      <xdr:col>23</xdr:col>
      <xdr:colOff>406400</xdr:colOff>
      <xdr:row>62</xdr:row>
      <xdr:rowOff>122872</xdr:rowOff>
    </xdr:to>
    <xdr:cxnSp macro="">
      <xdr:nvCxnSpPr>
        <xdr:cNvPr id="320" name="直線コネクタ 319"/>
        <xdr:cNvCxnSpPr/>
      </xdr:nvCxnSpPr>
      <xdr:spPr>
        <a:xfrm>
          <a:off x="15290800" y="1074472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114829</xdr:rowOff>
    </xdr:from>
    <xdr:to>
      <xdr:col>22</xdr:col>
      <xdr:colOff>203200</xdr:colOff>
      <xdr:row>62</xdr:row>
      <xdr:rowOff>126894</xdr:rowOff>
    </xdr:to>
    <xdr:cxnSp macro="">
      <xdr:nvCxnSpPr>
        <xdr:cNvPr id="323" name="直線コネクタ 322"/>
        <xdr:cNvCxnSpPr/>
      </xdr:nvCxnSpPr>
      <xdr:spPr>
        <a:xfrm flipV="1">
          <a:off x="14401800" y="107447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126894</xdr:rowOff>
    </xdr:from>
    <xdr:to>
      <xdr:col>21</xdr:col>
      <xdr:colOff>0</xdr:colOff>
      <xdr:row>62</xdr:row>
      <xdr:rowOff>132927</xdr:rowOff>
    </xdr:to>
    <xdr:cxnSp macro="">
      <xdr:nvCxnSpPr>
        <xdr:cNvPr id="326" name="直線コネクタ 325"/>
        <xdr:cNvCxnSpPr/>
      </xdr:nvCxnSpPr>
      <xdr:spPr>
        <a:xfrm flipV="1">
          <a:off x="13512800" y="1075679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36" name="円/楕円 335"/>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98654</xdr:rowOff>
    </xdr:from>
    <xdr:ext cx="762000" cy="259045"/>
    <xdr:sp macro="" textlink="">
      <xdr:nvSpPr>
        <xdr:cNvPr id="337" name="定員管理の状況該当値テキスト"/>
        <xdr:cNvSpPr txBox="1"/>
      </xdr:nvSpPr>
      <xdr:spPr>
        <a:xfrm>
          <a:off x="17106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72072</xdr:rowOff>
    </xdr:from>
    <xdr:to>
      <xdr:col>23</xdr:col>
      <xdr:colOff>457200</xdr:colOff>
      <xdr:row>63</xdr:row>
      <xdr:rowOff>2222</xdr:rowOff>
    </xdr:to>
    <xdr:sp macro="" textlink="">
      <xdr:nvSpPr>
        <xdr:cNvPr id="338" name="円/楕円 337"/>
        <xdr:cNvSpPr/>
      </xdr:nvSpPr>
      <xdr:spPr>
        <a:xfrm>
          <a:off x="16129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12399</xdr:rowOff>
    </xdr:from>
    <xdr:ext cx="736600" cy="259045"/>
    <xdr:sp macro="" textlink="">
      <xdr:nvSpPr>
        <xdr:cNvPr id="339" name="テキスト ボックス 338"/>
        <xdr:cNvSpPr txBox="1"/>
      </xdr:nvSpPr>
      <xdr:spPr>
        <a:xfrm>
          <a:off x="15798800" y="10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64029</xdr:rowOff>
    </xdr:from>
    <xdr:to>
      <xdr:col>22</xdr:col>
      <xdr:colOff>254000</xdr:colOff>
      <xdr:row>62</xdr:row>
      <xdr:rowOff>165629</xdr:rowOff>
    </xdr:to>
    <xdr:sp macro="" textlink="">
      <xdr:nvSpPr>
        <xdr:cNvPr id="340" name="円/楕円 339"/>
        <xdr:cNvSpPr/>
      </xdr:nvSpPr>
      <xdr:spPr>
        <a:xfrm>
          <a:off x="15240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4356</xdr:rowOff>
    </xdr:from>
    <xdr:ext cx="762000" cy="259045"/>
    <xdr:sp macro="" textlink="">
      <xdr:nvSpPr>
        <xdr:cNvPr id="341" name="テキスト ボックス 340"/>
        <xdr:cNvSpPr txBox="1"/>
      </xdr:nvSpPr>
      <xdr:spPr>
        <a:xfrm>
          <a:off x="14909800" y="104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76094</xdr:rowOff>
    </xdr:from>
    <xdr:to>
      <xdr:col>21</xdr:col>
      <xdr:colOff>50800</xdr:colOff>
      <xdr:row>63</xdr:row>
      <xdr:rowOff>6244</xdr:rowOff>
    </xdr:to>
    <xdr:sp macro="" textlink="">
      <xdr:nvSpPr>
        <xdr:cNvPr id="342" name="円/楕円 341"/>
        <xdr:cNvSpPr/>
      </xdr:nvSpPr>
      <xdr:spPr>
        <a:xfrm>
          <a:off x="14351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16421</xdr:rowOff>
    </xdr:from>
    <xdr:ext cx="762000" cy="259045"/>
    <xdr:sp macro="" textlink="">
      <xdr:nvSpPr>
        <xdr:cNvPr id="343" name="テキスト ボックス 342"/>
        <xdr:cNvSpPr txBox="1"/>
      </xdr:nvSpPr>
      <xdr:spPr>
        <a:xfrm>
          <a:off x="14020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82127</xdr:rowOff>
    </xdr:from>
    <xdr:to>
      <xdr:col>19</xdr:col>
      <xdr:colOff>533400</xdr:colOff>
      <xdr:row>63</xdr:row>
      <xdr:rowOff>12277</xdr:rowOff>
    </xdr:to>
    <xdr:sp macro="" textlink="">
      <xdr:nvSpPr>
        <xdr:cNvPr id="344" name="円/楕円 343"/>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22454</xdr:rowOff>
    </xdr:from>
    <xdr:ext cx="762000" cy="259045"/>
    <xdr:sp macro="" textlink="">
      <xdr:nvSpPr>
        <xdr:cNvPr id="345" name="テキスト ボックス 344"/>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類似団体平均値より高い水準ではあるが、前年度比</a:t>
          </a:r>
          <a:r>
            <a:rPr kumimoji="1" lang="en-US" altLang="ja-JP" sz="1300">
              <a:latin typeface="ＭＳ Ｐゴシック"/>
            </a:rPr>
            <a:t>0.6</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これは、元利償還金が減少する一方で、標準財政規模が増加したためである。</a:t>
          </a:r>
          <a:endParaRPr kumimoji="1" lang="en-US" altLang="ja-JP" sz="1300">
            <a:latin typeface="ＭＳ Ｐゴシック"/>
          </a:endParaRPr>
        </a:p>
        <a:p>
          <a:r>
            <a:rPr kumimoji="1" lang="ja-JP" altLang="en-US" sz="1300">
              <a:latin typeface="ＭＳ Ｐゴシック"/>
            </a:rPr>
            <a:t>　今後も、地方債の新規発行抑制などにより、財政の健全化に取り組む。</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24447</xdr:rowOff>
    </xdr:from>
    <xdr:to>
      <xdr:col>24</xdr:col>
      <xdr:colOff>558800</xdr:colOff>
      <xdr:row>40</xdr:row>
      <xdr:rowOff>60643</xdr:rowOff>
    </xdr:to>
    <xdr:cxnSp macro="">
      <xdr:nvCxnSpPr>
        <xdr:cNvPr id="375" name="直線コネクタ 374"/>
        <xdr:cNvCxnSpPr/>
      </xdr:nvCxnSpPr>
      <xdr:spPr>
        <a:xfrm flipV="1">
          <a:off x="16179800" y="688244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60643</xdr:rowOff>
    </xdr:from>
    <xdr:to>
      <xdr:col>23</xdr:col>
      <xdr:colOff>406400</xdr:colOff>
      <xdr:row>40</xdr:row>
      <xdr:rowOff>78740</xdr:rowOff>
    </xdr:to>
    <xdr:cxnSp macro="">
      <xdr:nvCxnSpPr>
        <xdr:cNvPr id="378" name="直線コネクタ 377"/>
        <xdr:cNvCxnSpPr/>
      </xdr:nvCxnSpPr>
      <xdr:spPr>
        <a:xfrm flipV="1">
          <a:off x="15290800" y="691864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120968</xdr:rowOff>
    </xdr:to>
    <xdr:cxnSp macro="">
      <xdr:nvCxnSpPr>
        <xdr:cNvPr id="381" name="直線コネクタ 380"/>
        <xdr:cNvCxnSpPr/>
      </xdr:nvCxnSpPr>
      <xdr:spPr>
        <a:xfrm flipV="1">
          <a:off x="14401800" y="69367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120968</xdr:rowOff>
    </xdr:from>
    <xdr:to>
      <xdr:col>21</xdr:col>
      <xdr:colOff>0</xdr:colOff>
      <xdr:row>40</xdr:row>
      <xdr:rowOff>157163</xdr:rowOff>
    </xdr:to>
    <xdr:cxnSp macro="">
      <xdr:nvCxnSpPr>
        <xdr:cNvPr id="384" name="直線コネクタ 383"/>
        <xdr:cNvCxnSpPr/>
      </xdr:nvCxnSpPr>
      <xdr:spPr>
        <a:xfrm flipV="1">
          <a:off x="13512800" y="69789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145097</xdr:rowOff>
    </xdr:from>
    <xdr:to>
      <xdr:col>24</xdr:col>
      <xdr:colOff>609600</xdr:colOff>
      <xdr:row>40</xdr:row>
      <xdr:rowOff>75247</xdr:rowOff>
    </xdr:to>
    <xdr:sp macro="" textlink="">
      <xdr:nvSpPr>
        <xdr:cNvPr id="394" name="円/楕円 393"/>
        <xdr:cNvSpPr/>
      </xdr:nvSpPr>
      <xdr:spPr>
        <a:xfrm>
          <a:off x="169672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117174</xdr:rowOff>
    </xdr:from>
    <xdr:ext cx="762000" cy="259045"/>
    <xdr:sp macro="" textlink="">
      <xdr:nvSpPr>
        <xdr:cNvPr id="395" name="公債費負担の状況該当値テキスト"/>
        <xdr:cNvSpPr txBox="1"/>
      </xdr:nvSpPr>
      <xdr:spPr>
        <a:xfrm>
          <a:off x="17106900" y="680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9843</xdr:rowOff>
    </xdr:from>
    <xdr:to>
      <xdr:col>23</xdr:col>
      <xdr:colOff>457200</xdr:colOff>
      <xdr:row>40</xdr:row>
      <xdr:rowOff>111443</xdr:rowOff>
    </xdr:to>
    <xdr:sp macro="" textlink="">
      <xdr:nvSpPr>
        <xdr:cNvPr id="396" name="円/楕円 395"/>
        <xdr:cNvSpPr/>
      </xdr:nvSpPr>
      <xdr:spPr>
        <a:xfrm>
          <a:off x="16129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96220</xdr:rowOff>
    </xdr:from>
    <xdr:ext cx="736600" cy="259045"/>
    <xdr:sp macro="" textlink="">
      <xdr:nvSpPr>
        <xdr:cNvPr id="397" name="テキスト ボックス 396"/>
        <xdr:cNvSpPr txBox="1"/>
      </xdr:nvSpPr>
      <xdr:spPr>
        <a:xfrm>
          <a:off x="15798800" y="695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398" name="円/楕円 397"/>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114317</xdr:rowOff>
    </xdr:from>
    <xdr:ext cx="762000" cy="259045"/>
    <xdr:sp macro="" textlink="">
      <xdr:nvSpPr>
        <xdr:cNvPr id="399" name="テキスト ボックス 398"/>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70168</xdr:rowOff>
    </xdr:from>
    <xdr:to>
      <xdr:col>21</xdr:col>
      <xdr:colOff>50800</xdr:colOff>
      <xdr:row>41</xdr:row>
      <xdr:rowOff>318</xdr:rowOff>
    </xdr:to>
    <xdr:sp macro="" textlink="">
      <xdr:nvSpPr>
        <xdr:cNvPr id="400" name="円/楕円 399"/>
        <xdr:cNvSpPr/>
      </xdr:nvSpPr>
      <xdr:spPr>
        <a:xfrm>
          <a:off x="14351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156545</xdr:rowOff>
    </xdr:from>
    <xdr:ext cx="762000" cy="259045"/>
    <xdr:sp macro="" textlink="">
      <xdr:nvSpPr>
        <xdr:cNvPr id="401" name="テキスト ボックス 400"/>
        <xdr:cNvSpPr txBox="1"/>
      </xdr:nvSpPr>
      <xdr:spPr>
        <a:xfrm>
          <a:off x="14020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02" name="円/楕円 401"/>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21290</xdr:rowOff>
    </xdr:from>
    <xdr:ext cx="762000" cy="259045"/>
    <xdr:sp macro="" textlink="">
      <xdr:nvSpPr>
        <xdr:cNvPr id="403" name="テキスト ボックス 402"/>
        <xdr:cNvSpPr txBox="1"/>
      </xdr:nvSpPr>
      <xdr:spPr>
        <a:xfrm>
          <a:off x="13131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年度から比率がプラスとなり、</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27</a:t>
          </a:r>
          <a:r>
            <a:rPr kumimoji="1" lang="ja-JP" altLang="en-US" sz="1300">
              <a:latin typeface="ＭＳ Ｐゴシック"/>
            </a:rPr>
            <a:t>年度と比較してさらに</a:t>
          </a:r>
          <a:r>
            <a:rPr kumimoji="1" lang="en-US" altLang="ja-JP" sz="1300">
              <a:latin typeface="ＭＳ Ｐゴシック"/>
            </a:rPr>
            <a:t>4.5</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これは、市債等将来債務が減少する一方で、特定目的基金の減、地方債等残高の減により交付税算入額が減となったためである。</a:t>
          </a:r>
          <a:endParaRPr kumimoji="1" lang="en-US" altLang="ja-JP" sz="1300">
            <a:latin typeface="ＭＳ Ｐゴシック"/>
          </a:endParaRPr>
        </a:p>
        <a:p>
          <a:r>
            <a:rPr kumimoji="1" lang="ja-JP" altLang="en-US" sz="1300">
              <a:latin typeface="ＭＳ Ｐゴシック"/>
            </a:rPr>
            <a:t>　引き続き地方債の新規発行抑制などにより将来負担の軽減に努める。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158708</xdr:rowOff>
    </xdr:from>
    <xdr:to>
      <xdr:col>24</xdr:col>
      <xdr:colOff>558800</xdr:colOff>
      <xdr:row>14</xdr:row>
      <xdr:rowOff>23453</xdr:rowOff>
    </xdr:to>
    <xdr:cxnSp macro="">
      <xdr:nvCxnSpPr>
        <xdr:cNvPr id="437" name="直線コネクタ 436"/>
        <xdr:cNvCxnSpPr/>
      </xdr:nvCxnSpPr>
      <xdr:spPr>
        <a:xfrm>
          <a:off x="16179800" y="238755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8"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155490</xdr:rowOff>
    </xdr:from>
    <xdr:to>
      <xdr:col>23</xdr:col>
      <xdr:colOff>406400</xdr:colOff>
      <xdr:row>13</xdr:row>
      <xdr:rowOff>158708</xdr:rowOff>
    </xdr:to>
    <xdr:cxnSp macro="">
      <xdr:nvCxnSpPr>
        <xdr:cNvPr id="440" name="直線コネクタ 439"/>
        <xdr:cNvCxnSpPr/>
      </xdr:nvCxnSpPr>
      <xdr:spPr>
        <a:xfrm>
          <a:off x="15290800" y="2384340"/>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149115</xdr:rowOff>
    </xdr:from>
    <xdr:ext cx="736600" cy="259045"/>
    <xdr:sp macro="" textlink="">
      <xdr:nvSpPr>
        <xdr:cNvPr id="442" name="テキスト ボックス 441"/>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3" name="フローチャート : 判断 442"/>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4" name="テキスト ボックス 443"/>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5" name="フローチャート : 判断 44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6" name="テキスト ボックス 44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7" name="フローチャート : 判断 446"/>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48" name="テキスト ボックス 447"/>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144103</xdr:rowOff>
    </xdr:from>
    <xdr:to>
      <xdr:col>24</xdr:col>
      <xdr:colOff>609600</xdr:colOff>
      <xdr:row>14</xdr:row>
      <xdr:rowOff>74253</xdr:rowOff>
    </xdr:to>
    <xdr:sp macro="" textlink="">
      <xdr:nvSpPr>
        <xdr:cNvPr id="454" name="円/楕円 453"/>
        <xdr:cNvSpPr/>
      </xdr:nvSpPr>
      <xdr:spPr>
        <a:xfrm>
          <a:off x="16967200" y="23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65380</xdr:rowOff>
    </xdr:from>
    <xdr:ext cx="762000" cy="259045"/>
    <xdr:sp macro="" textlink="">
      <xdr:nvSpPr>
        <xdr:cNvPr id="455" name="将来負担の状況該当値テキスト"/>
        <xdr:cNvSpPr txBox="1"/>
      </xdr:nvSpPr>
      <xdr:spPr>
        <a:xfrm>
          <a:off x="17106900" y="229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107908</xdr:rowOff>
    </xdr:from>
    <xdr:to>
      <xdr:col>23</xdr:col>
      <xdr:colOff>457200</xdr:colOff>
      <xdr:row>14</xdr:row>
      <xdr:rowOff>38058</xdr:rowOff>
    </xdr:to>
    <xdr:sp macro="" textlink="">
      <xdr:nvSpPr>
        <xdr:cNvPr id="456" name="円/楕円 455"/>
        <xdr:cNvSpPr/>
      </xdr:nvSpPr>
      <xdr:spPr>
        <a:xfrm>
          <a:off x="16129000" y="2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48235</xdr:rowOff>
    </xdr:from>
    <xdr:ext cx="736600" cy="259045"/>
    <xdr:sp macro="" textlink="">
      <xdr:nvSpPr>
        <xdr:cNvPr id="457" name="テキスト ボックス 456"/>
        <xdr:cNvSpPr txBox="1"/>
      </xdr:nvSpPr>
      <xdr:spPr>
        <a:xfrm>
          <a:off x="15798800" y="2105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104690</xdr:rowOff>
    </xdr:from>
    <xdr:to>
      <xdr:col>22</xdr:col>
      <xdr:colOff>254000</xdr:colOff>
      <xdr:row>14</xdr:row>
      <xdr:rowOff>34840</xdr:rowOff>
    </xdr:to>
    <xdr:sp macro="" textlink="">
      <xdr:nvSpPr>
        <xdr:cNvPr id="458" name="円/楕円 457"/>
        <xdr:cNvSpPr/>
      </xdr:nvSpPr>
      <xdr:spPr>
        <a:xfrm>
          <a:off x="15240000" y="2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45017</xdr:rowOff>
    </xdr:from>
    <xdr:ext cx="762000" cy="259045"/>
    <xdr:sp macro="" textlink="">
      <xdr:nvSpPr>
        <xdr:cNvPr id="459" name="テキスト ボックス 458"/>
        <xdr:cNvSpPr txBox="1"/>
      </xdr:nvSpPr>
      <xdr:spPr>
        <a:xfrm>
          <a:off x="14909800" y="21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113,794
112,731
210.32
39,374,414
38,937,041
371,266
22,939,384
37,472,638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人件費に係る経常収支比率は、前年度と比べて</a:t>
          </a:r>
          <a:r>
            <a:rPr kumimoji="1" lang="en-US" altLang="ja-JP" sz="1300" baseline="0">
              <a:latin typeface="ＭＳ Ｐゴシック"/>
            </a:rPr>
            <a:t>0.9</a:t>
          </a:r>
          <a:r>
            <a:rPr kumimoji="1" lang="ja-JP" altLang="en-US" sz="1300" baseline="0">
              <a:latin typeface="ＭＳ Ｐゴシック"/>
            </a:rPr>
            <a:t>ポイント上昇している。</a:t>
          </a:r>
          <a:endParaRPr kumimoji="1" lang="en-US" altLang="ja-JP" sz="1300" baseline="0">
            <a:latin typeface="ＭＳ Ｐゴシック"/>
          </a:endParaRPr>
        </a:p>
        <a:p>
          <a:r>
            <a:rPr kumimoji="1" lang="ja-JP" altLang="en-US" sz="1300" baseline="0">
              <a:latin typeface="ＭＳ Ｐゴシック"/>
            </a:rPr>
            <a:t>　これは、退職手当組合への負担金減少等で経常的支出が減少しているものの、地方交付税や臨時財政対策債等の経常的収入も減少したためである。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127000</xdr:rowOff>
    </xdr:to>
    <xdr:cxnSp macro="">
      <xdr:nvCxnSpPr>
        <xdr:cNvPr id="66" name="直線コネクタ 65"/>
        <xdr:cNvCxnSpPr/>
      </xdr:nvCxnSpPr>
      <xdr:spPr>
        <a:xfrm>
          <a:off x="3987800" y="6573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142240</xdr:rowOff>
    </xdr:to>
    <xdr:cxnSp macro="">
      <xdr:nvCxnSpPr>
        <xdr:cNvPr id="69" name="直線コネクタ 68"/>
        <xdr:cNvCxnSpPr/>
      </xdr:nvCxnSpPr>
      <xdr:spPr>
        <a:xfrm flipV="1">
          <a:off x="3098800" y="6573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38</xdr:row>
      <xdr:rowOff>157480</xdr:rowOff>
    </xdr:to>
    <xdr:cxnSp macro="">
      <xdr:nvCxnSpPr>
        <xdr:cNvPr id="72" name="直線コネクタ 71"/>
        <xdr:cNvCxnSpPr/>
      </xdr:nvCxnSpPr>
      <xdr:spPr>
        <a:xfrm flipV="1">
          <a:off x="2209800" y="665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157480</xdr:rowOff>
    </xdr:from>
    <xdr:to>
      <xdr:col>3</xdr:col>
      <xdr:colOff>142875</xdr:colOff>
      <xdr:row>39</xdr:row>
      <xdr:rowOff>77470</xdr:rowOff>
    </xdr:to>
    <xdr:cxnSp macro="">
      <xdr:nvCxnSpPr>
        <xdr:cNvPr id="75" name="直線コネクタ 74"/>
        <xdr:cNvCxnSpPr/>
      </xdr:nvCxnSpPr>
      <xdr:spPr>
        <a:xfrm flipV="1">
          <a:off x="1320800" y="6672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7" name="円/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91440</xdr:rowOff>
    </xdr:from>
    <xdr:to>
      <xdr:col>4</xdr:col>
      <xdr:colOff>396875</xdr:colOff>
      <xdr:row>39</xdr:row>
      <xdr:rowOff>21590</xdr:rowOff>
    </xdr:to>
    <xdr:sp macro="" textlink="">
      <xdr:nvSpPr>
        <xdr:cNvPr id="89" name="円/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106680</xdr:rowOff>
    </xdr:from>
    <xdr:to>
      <xdr:col>3</xdr:col>
      <xdr:colOff>193675</xdr:colOff>
      <xdr:row>39</xdr:row>
      <xdr:rowOff>36830</xdr:rowOff>
    </xdr:to>
    <xdr:sp macro="" textlink="">
      <xdr:nvSpPr>
        <xdr:cNvPr id="91" name="円/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26670</xdr:rowOff>
    </xdr:from>
    <xdr:to>
      <xdr:col>1</xdr:col>
      <xdr:colOff>676275</xdr:colOff>
      <xdr:row>39</xdr:row>
      <xdr:rowOff>128270</xdr:rowOff>
    </xdr:to>
    <xdr:sp macro="" textlink="">
      <xdr:nvSpPr>
        <xdr:cNvPr id="93" name="円/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物件費に係る経常収支比率は、上昇傾向にある。</a:t>
          </a:r>
          <a:endParaRPr kumimoji="1" lang="en-US" altLang="ja-JP" sz="1300">
            <a:latin typeface="ＭＳ Ｐゴシック"/>
          </a:endParaRPr>
        </a:p>
        <a:p>
          <a:r>
            <a:rPr kumimoji="1" lang="ja-JP" altLang="en-US" sz="1300">
              <a:latin typeface="ＭＳ Ｐゴシック"/>
            </a:rPr>
            <a:t>　類似団体平均と比べると</a:t>
          </a:r>
          <a:r>
            <a:rPr kumimoji="1" lang="en-US" altLang="ja-JP" sz="1300">
              <a:latin typeface="ＭＳ Ｐゴシック"/>
            </a:rPr>
            <a:t>0.5</a:t>
          </a:r>
          <a:r>
            <a:rPr kumimoji="1" lang="ja-JP" altLang="en-US" sz="1300">
              <a:latin typeface="ＭＳ Ｐゴシック"/>
            </a:rPr>
            <a:t>ポイント高い水準となっているため、今後も引き続き内部管理経費の削減や公共施設の維持管理経費の削減に努める。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42418</xdr:rowOff>
    </xdr:to>
    <xdr:cxnSp macro="">
      <xdr:nvCxnSpPr>
        <xdr:cNvPr id="125" name="直線コネクタ 124"/>
        <xdr:cNvCxnSpPr/>
      </xdr:nvCxnSpPr>
      <xdr:spPr>
        <a:xfrm>
          <a:off x="15671800" y="2902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16</xdr:row>
      <xdr:rowOff>159004</xdr:rowOff>
    </xdr:to>
    <xdr:cxnSp macro="">
      <xdr:nvCxnSpPr>
        <xdr:cNvPr id="128" name="直線コネクタ 127"/>
        <xdr:cNvCxnSpPr/>
      </xdr:nvCxnSpPr>
      <xdr:spPr>
        <a:xfrm>
          <a:off x="14782800" y="2874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120142</xdr:rowOff>
    </xdr:from>
    <xdr:to>
      <xdr:col>21</xdr:col>
      <xdr:colOff>361950</xdr:colOff>
      <xdr:row>16</xdr:row>
      <xdr:rowOff>131572</xdr:rowOff>
    </xdr:to>
    <xdr:cxnSp macro="">
      <xdr:nvCxnSpPr>
        <xdr:cNvPr id="131" name="直線コネクタ 130"/>
        <xdr:cNvCxnSpPr/>
      </xdr:nvCxnSpPr>
      <xdr:spPr>
        <a:xfrm>
          <a:off x="13893800" y="26918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120142</xdr:rowOff>
    </xdr:to>
    <xdr:cxnSp macro="">
      <xdr:nvCxnSpPr>
        <xdr:cNvPr id="134" name="直線コネクタ 133"/>
        <xdr:cNvCxnSpPr/>
      </xdr:nvCxnSpPr>
      <xdr:spPr>
        <a:xfrm>
          <a:off x="13004800" y="26187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163068</xdr:rowOff>
    </xdr:from>
    <xdr:to>
      <xdr:col>24</xdr:col>
      <xdr:colOff>82550</xdr:colOff>
      <xdr:row>17</xdr:row>
      <xdr:rowOff>93218</xdr:rowOff>
    </xdr:to>
    <xdr:sp macro="" textlink="">
      <xdr:nvSpPr>
        <xdr:cNvPr id="144" name="円/楕円 143"/>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135145</xdr:rowOff>
    </xdr:from>
    <xdr:ext cx="762000" cy="259045"/>
    <xdr:sp macro="" textlink="">
      <xdr:nvSpPr>
        <xdr:cNvPr id="145"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6" name="円/楕円 145"/>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23131</xdr:rowOff>
    </xdr:from>
    <xdr:ext cx="736600" cy="259045"/>
    <xdr:sp macro="" textlink="">
      <xdr:nvSpPr>
        <xdr:cNvPr id="147" name="テキスト ボックス 146"/>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8" name="円/楕円 147"/>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49" name="テキスト ボックス 148"/>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69342</xdr:rowOff>
    </xdr:from>
    <xdr:to>
      <xdr:col>20</xdr:col>
      <xdr:colOff>209550</xdr:colOff>
      <xdr:row>15</xdr:row>
      <xdr:rowOff>170942</xdr:rowOff>
    </xdr:to>
    <xdr:sp macro="" textlink="">
      <xdr:nvSpPr>
        <xdr:cNvPr id="150" name="円/楕円 149"/>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9669</xdr:rowOff>
    </xdr:from>
    <xdr:ext cx="762000" cy="259045"/>
    <xdr:sp macro="" textlink="">
      <xdr:nvSpPr>
        <xdr:cNvPr id="151" name="テキスト ボックス 150"/>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2" name="円/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10.3</a:t>
          </a:r>
          <a:r>
            <a:rPr kumimoji="1" lang="ja-JP" altLang="en-US" sz="1300">
              <a:latin typeface="ＭＳ Ｐゴシック"/>
            </a:rPr>
            <a:t>ポイントと類似団体中で</a:t>
          </a:r>
          <a:r>
            <a:rPr kumimoji="1" lang="en-US" altLang="ja-JP" sz="1300">
              <a:latin typeface="ＭＳ Ｐゴシック"/>
            </a:rPr>
            <a:t>4</a:t>
          </a:r>
          <a:r>
            <a:rPr kumimoji="1" lang="ja-JP" altLang="en-US" sz="1300">
              <a:latin typeface="ＭＳ Ｐゴシック"/>
            </a:rPr>
            <a:t>番目に低い水準となっている。高齢化率や生活保護率が全国平均に比べて低く、扶助対象者が少ないことによる。</a:t>
          </a:r>
          <a:endParaRPr kumimoji="1" lang="en-US" altLang="ja-JP" sz="1300">
            <a:latin typeface="ＭＳ Ｐゴシック"/>
          </a:endParaRPr>
        </a:p>
        <a:p>
          <a:r>
            <a:rPr kumimoji="1" lang="ja-JP" altLang="en-US" sz="1300">
              <a:latin typeface="ＭＳ Ｐゴシック"/>
            </a:rPr>
            <a:t>　しかし、近年は子育て関係や障害者施策に係る経費が増加しており、また、将来的には高齢化に伴う医療費や社会保障費の増加が見込まれることから、疾病の早期発見・早期治療による医療費の抑制等により扶助費増加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37193</xdr:rowOff>
    </xdr:to>
    <xdr:cxnSp macro="">
      <xdr:nvCxnSpPr>
        <xdr:cNvPr id="183" name="直線コネクタ 182"/>
        <xdr:cNvCxnSpPr/>
      </xdr:nvCxnSpPr>
      <xdr:spPr>
        <a:xfrm flipV="1">
          <a:off x="4826000" y="9385300"/>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4"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5" name="直線コネクタ 184"/>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86"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87" name="直線コネクタ 186"/>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105228</xdr:rowOff>
    </xdr:from>
    <xdr:to>
      <xdr:col>7</xdr:col>
      <xdr:colOff>15875</xdr:colOff>
      <xdr:row>55</xdr:row>
      <xdr:rowOff>64407</xdr:rowOff>
    </xdr:to>
    <xdr:cxnSp macro="">
      <xdr:nvCxnSpPr>
        <xdr:cNvPr id="188" name="直線コネクタ 187"/>
        <xdr:cNvCxnSpPr/>
      </xdr:nvCxnSpPr>
      <xdr:spPr>
        <a:xfrm>
          <a:off x="3987800" y="9363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140805</xdr:rowOff>
    </xdr:from>
    <xdr:ext cx="762000" cy="259045"/>
    <xdr:sp macro="" textlink="">
      <xdr:nvSpPr>
        <xdr:cNvPr id="189"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168728</xdr:rowOff>
    </xdr:from>
    <xdr:to>
      <xdr:col>7</xdr:col>
      <xdr:colOff>66675</xdr:colOff>
      <xdr:row>57</xdr:row>
      <xdr:rowOff>98878</xdr:rowOff>
    </xdr:to>
    <xdr:sp macro="" textlink="">
      <xdr:nvSpPr>
        <xdr:cNvPr id="190" name="フローチャート : 判断 189"/>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91622</xdr:rowOff>
    </xdr:from>
    <xdr:to>
      <xdr:col>5</xdr:col>
      <xdr:colOff>549275</xdr:colOff>
      <xdr:row>54</xdr:row>
      <xdr:rowOff>105228</xdr:rowOff>
    </xdr:to>
    <xdr:cxnSp macro="">
      <xdr:nvCxnSpPr>
        <xdr:cNvPr id="191" name="直線コネクタ 190"/>
        <xdr:cNvCxnSpPr/>
      </xdr:nvCxnSpPr>
      <xdr:spPr>
        <a:xfrm>
          <a:off x="3098800" y="91784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92528</xdr:rowOff>
    </xdr:from>
    <xdr:to>
      <xdr:col>5</xdr:col>
      <xdr:colOff>600075</xdr:colOff>
      <xdr:row>57</xdr:row>
      <xdr:rowOff>22678</xdr:rowOff>
    </xdr:to>
    <xdr:sp macro="" textlink="">
      <xdr:nvSpPr>
        <xdr:cNvPr id="192" name="フローチャート : 判断 191"/>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193" name="テキスト ボックス 192"/>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91622</xdr:rowOff>
    </xdr:to>
    <xdr:cxnSp macro="">
      <xdr:nvCxnSpPr>
        <xdr:cNvPr id="194" name="直線コネクタ 193"/>
        <xdr:cNvCxnSpPr/>
      </xdr:nvCxnSpPr>
      <xdr:spPr>
        <a:xfrm>
          <a:off x="2209800" y="9156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195" name="フローチャート : 判断 194"/>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196" name="テキスト ボックス 195"/>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58965</xdr:rowOff>
    </xdr:from>
    <xdr:to>
      <xdr:col>3</xdr:col>
      <xdr:colOff>142875</xdr:colOff>
      <xdr:row>53</xdr:row>
      <xdr:rowOff>69850</xdr:rowOff>
    </xdr:to>
    <xdr:cxnSp macro="">
      <xdr:nvCxnSpPr>
        <xdr:cNvPr id="197" name="直線コネクタ 196"/>
        <xdr:cNvCxnSpPr/>
      </xdr:nvCxnSpPr>
      <xdr:spPr>
        <a:xfrm>
          <a:off x="1320800" y="9145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8" name="フローチャート : 判断 197"/>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9" name="テキスト ボックス 198"/>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0" name="フローチャート : 判断 199"/>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01" name="テキスト ボックス 200"/>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13607</xdr:rowOff>
    </xdr:from>
    <xdr:to>
      <xdr:col>7</xdr:col>
      <xdr:colOff>66675</xdr:colOff>
      <xdr:row>55</xdr:row>
      <xdr:rowOff>115207</xdr:rowOff>
    </xdr:to>
    <xdr:sp macro="" textlink="">
      <xdr:nvSpPr>
        <xdr:cNvPr id="207" name="円/楕円 206"/>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93634</xdr:rowOff>
    </xdr:from>
    <xdr:ext cx="762000" cy="259045"/>
    <xdr:sp macro="" textlink="">
      <xdr:nvSpPr>
        <xdr:cNvPr id="208" name="扶助費該当値テキスト"/>
        <xdr:cNvSpPr txBox="1"/>
      </xdr:nvSpPr>
      <xdr:spPr>
        <a:xfrm>
          <a:off x="4914900" y="935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09" name="円/楕円 208"/>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0" name="テキスト ボックス 209"/>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40822</xdr:rowOff>
    </xdr:from>
    <xdr:to>
      <xdr:col>4</xdr:col>
      <xdr:colOff>396875</xdr:colOff>
      <xdr:row>53</xdr:row>
      <xdr:rowOff>142422</xdr:rowOff>
    </xdr:to>
    <xdr:sp macro="" textlink="">
      <xdr:nvSpPr>
        <xdr:cNvPr id="211" name="円/楕円 210"/>
        <xdr:cNvSpPr/>
      </xdr:nvSpPr>
      <xdr:spPr>
        <a:xfrm>
          <a:off x="3048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152599</xdr:rowOff>
    </xdr:from>
    <xdr:ext cx="762000" cy="259045"/>
    <xdr:sp macro="" textlink="">
      <xdr:nvSpPr>
        <xdr:cNvPr id="212" name="テキスト ボックス 211"/>
        <xdr:cNvSpPr txBox="1"/>
      </xdr:nvSpPr>
      <xdr:spPr>
        <a:xfrm>
          <a:off x="2717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3" name="円/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8165</xdr:rowOff>
    </xdr:from>
    <xdr:to>
      <xdr:col>1</xdr:col>
      <xdr:colOff>676275</xdr:colOff>
      <xdr:row>53</xdr:row>
      <xdr:rowOff>109765</xdr:rowOff>
    </xdr:to>
    <xdr:sp macro="" textlink="">
      <xdr:nvSpPr>
        <xdr:cNvPr id="215" name="円/楕円 214"/>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119942</xdr:rowOff>
    </xdr:from>
    <xdr:ext cx="762000" cy="259045"/>
    <xdr:sp macro="" textlink="">
      <xdr:nvSpPr>
        <xdr:cNvPr id="216" name="テキスト ボックス 215"/>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維持補修費、繰出金に係る経常収支比率は、類似団体平均と比べ</a:t>
          </a:r>
          <a:r>
            <a:rPr kumimoji="1" lang="en-US" altLang="ja-JP" sz="1300">
              <a:latin typeface="ＭＳ Ｐゴシック"/>
            </a:rPr>
            <a:t>3.9</a:t>
          </a:r>
          <a:r>
            <a:rPr kumimoji="1" lang="ja-JP" altLang="en-US" sz="1300">
              <a:latin typeface="ＭＳ Ｐゴシック"/>
            </a:rPr>
            <a:t>ポイント低いが、前年度に比べ＋</a:t>
          </a:r>
          <a:r>
            <a:rPr kumimoji="1" lang="en-US" altLang="ja-JP" sz="1300">
              <a:latin typeface="ＭＳ Ｐゴシック"/>
            </a:rPr>
            <a:t>0.9</a:t>
          </a:r>
          <a:r>
            <a:rPr kumimoji="1" lang="ja-JP" altLang="en-US" sz="1300">
              <a:latin typeface="ＭＳ Ｐゴシック"/>
            </a:rPr>
            <a:t>ポイントとなっている。</a:t>
          </a:r>
          <a:endParaRPr kumimoji="1" lang="en-US" altLang="ja-JP" sz="1300">
            <a:latin typeface="ＭＳ Ｐゴシック"/>
          </a:endParaRPr>
        </a:p>
        <a:p>
          <a:r>
            <a:rPr kumimoji="1" lang="ja-JP" altLang="en-US" sz="1300">
              <a:latin typeface="ＭＳ Ｐゴシック"/>
            </a:rPr>
            <a:t>　これは、高齢化率の上昇による国民健康保険・介護保険事業特別会計への繰出金が増加していることが大きな要因である。</a:t>
          </a:r>
          <a:endParaRPr kumimoji="1" lang="en-US" altLang="ja-JP" sz="1300">
            <a:latin typeface="ＭＳ Ｐゴシック"/>
          </a:endParaRPr>
        </a:p>
        <a:p>
          <a:r>
            <a:rPr kumimoji="1" lang="ja-JP" altLang="en-US" sz="1300">
              <a:latin typeface="ＭＳ Ｐゴシック"/>
            </a:rPr>
            <a:t>　今後、市民の健康的な生活の維持・増進のための取り組みを進めることにより、経費の縮減に努める。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4" name="直線コネクタ 243"/>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7"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8" name="直線コネクタ 247"/>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82550</xdr:rowOff>
    </xdr:from>
    <xdr:to>
      <xdr:col>24</xdr:col>
      <xdr:colOff>31750</xdr:colOff>
      <xdr:row>54</xdr:row>
      <xdr:rowOff>25400</xdr:rowOff>
    </xdr:to>
    <xdr:cxnSp macro="">
      <xdr:nvCxnSpPr>
        <xdr:cNvPr id="249" name="直線コネクタ 248"/>
        <xdr:cNvCxnSpPr/>
      </xdr:nvCxnSpPr>
      <xdr:spPr>
        <a:xfrm>
          <a:off x="15671800" y="9169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0"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1" name="フローチャート : 判断 250"/>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57150</xdr:rowOff>
    </xdr:from>
    <xdr:to>
      <xdr:col>22</xdr:col>
      <xdr:colOff>565150</xdr:colOff>
      <xdr:row>53</xdr:row>
      <xdr:rowOff>82550</xdr:rowOff>
    </xdr:to>
    <xdr:cxnSp macro="">
      <xdr:nvCxnSpPr>
        <xdr:cNvPr id="252" name="直線コネクタ 251"/>
        <xdr:cNvCxnSpPr/>
      </xdr:nvCxnSpPr>
      <xdr:spPr>
        <a:xfrm>
          <a:off x="14782800" y="914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3" name="フローチャート : 判断 252"/>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4" name="テキスト ボックス 253"/>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6350</xdr:rowOff>
    </xdr:from>
    <xdr:to>
      <xdr:col>21</xdr:col>
      <xdr:colOff>361950</xdr:colOff>
      <xdr:row>53</xdr:row>
      <xdr:rowOff>57150</xdr:rowOff>
    </xdr:to>
    <xdr:cxnSp macro="">
      <xdr:nvCxnSpPr>
        <xdr:cNvPr id="255" name="直線コネクタ 254"/>
        <xdr:cNvCxnSpPr/>
      </xdr:nvCxnSpPr>
      <xdr:spPr>
        <a:xfrm>
          <a:off x="13893800" y="909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6" name="フローチャート : 判断 255"/>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7" name="テキスト ボックス 256"/>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6350</xdr:rowOff>
    </xdr:from>
    <xdr:to>
      <xdr:col>20</xdr:col>
      <xdr:colOff>158750</xdr:colOff>
      <xdr:row>56</xdr:row>
      <xdr:rowOff>38100</xdr:rowOff>
    </xdr:to>
    <xdr:cxnSp macro="">
      <xdr:nvCxnSpPr>
        <xdr:cNvPr id="258" name="直線コネクタ 257"/>
        <xdr:cNvCxnSpPr/>
      </xdr:nvCxnSpPr>
      <xdr:spPr>
        <a:xfrm flipV="1">
          <a:off x="13004800" y="90932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9" name="フローチャート : 判断 258"/>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0" name="テキスト ボックス 259"/>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146050</xdr:rowOff>
    </xdr:from>
    <xdr:to>
      <xdr:col>24</xdr:col>
      <xdr:colOff>82550</xdr:colOff>
      <xdr:row>54</xdr:row>
      <xdr:rowOff>76200</xdr:rowOff>
    </xdr:to>
    <xdr:sp macro="" textlink="">
      <xdr:nvSpPr>
        <xdr:cNvPr id="268" name="円/楕円 267"/>
        <xdr:cNvSpPr/>
      </xdr:nvSpPr>
      <xdr:spPr>
        <a:xfrm>
          <a:off x="16459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69"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31750</xdr:rowOff>
    </xdr:from>
    <xdr:to>
      <xdr:col>22</xdr:col>
      <xdr:colOff>615950</xdr:colOff>
      <xdr:row>53</xdr:row>
      <xdr:rowOff>133350</xdr:rowOff>
    </xdr:to>
    <xdr:sp macro="" textlink="">
      <xdr:nvSpPr>
        <xdr:cNvPr id="270" name="円/楕円 269"/>
        <xdr:cNvSpPr/>
      </xdr:nvSpPr>
      <xdr:spPr>
        <a:xfrm>
          <a:off x="15621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143527</xdr:rowOff>
    </xdr:from>
    <xdr:ext cx="736600" cy="259045"/>
    <xdr:sp macro="" textlink="">
      <xdr:nvSpPr>
        <xdr:cNvPr id="271" name="テキスト ボックス 270"/>
        <xdr:cNvSpPr txBox="1"/>
      </xdr:nvSpPr>
      <xdr:spPr>
        <a:xfrm>
          <a:off x="15290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6350</xdr:rowOff>
    </xdr:from>
    <xdr:to>
      <xdr:col>21</xdr:col>
      <xdr:colOff>412750</xdr:colOff>
      <xdr:row>53</xdr:row>
      <xdr:rowOff>107950</xdr:rowOff>
    </xdr:to>
    <xdr:sp macro="" textlink="">
      <xdr:nvSpPr>
        <xdr:cNvPr id="272" name="円/楕円 271"/>
        <xdr:cNvSpPr/>
      </xdr:nvSpPr>
      <xdr:spPr>
        <a:xfrm>
          <a:off x="14732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118127</xdr:rowOff>
    </xdr:from>
    <xdr:ext cx="762000" cy="259045"/>
    <xdr:sp macro="" textlink="">
      <xdr:nvSpPr>
        <xdr:cNvPr id="273" name="テキスト ボックス 272"/>
        <xdr:cNvSpPr txBox="1"/>
      </xdr:nvSpPr>
      <xdr:spPr>
        <a:xfrm>
          <a:off x="14401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127000</xdr:rowOff>
    </xdr:from>
    <xdr:to>
      <xdr:col>20</xdr:col>
      <xdr:colOff>209550</xdr:colOff>
      <xdr:row>53</xdr:row>
      <xdr:rowOff>57150</xdr:rowOff>
    </xdr:to>
    <xdr:sp macro="" textlink="">
      <xdr:nvSpPr>
        <xdr:cNvPr id="274" name="円/楕円 273"/>
        <xdr:cNvSpPr/>
      </xdr:nvSpPr>
      <xdr:spPr>
        <a:xfrm>
          <a:off x="13843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67327</xdr:rowOff>
    </xdr:from>
    <xdr:ext cx="762000" cy="259045"/>
    <xdr:sp macro="" textlink="">
      <xdr:nvSpPr>
        <xdr:cNvPr id="275" name="テキスト ボックス 274"/>
        <xdr:cNvSpPr txBox="1"/>
      </xdr:nvSpPr>
      <xdr:spPr>
        <a:xfrm>
          <a:off x="13512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158750</xdr:rowOff>
    </xdr:from>
    <xdr:to>
      <xdr:col>19</xdr:col>
      <xdr:colOff>6350</xdr:colOff>
      <xdr:row>56</xdr:row>
      <xdr:rowOff>88900</xdr:rowOff>
    </xdr:to>
    <xdr:sp macro="" textlink="">
      <xdr:nvSpPr>
        <xdr:cNvPr id="276" name="円/楕円 275"/>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99077</xdr:rowOff>
    </xdr:from>
    <xdr:ext cx="762000" cy="259045"/>
    <xdr:sp macro="" textlink="">
      <xdr:nvSpPr>
        <xdr:cNvPr id="277" name="テキスト ボックス 276"/>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補助費等に係る経常収支比率は、類似団体の中で最も高くなっている。</a:t>
          </a:r>
          <a:endParaRPr kumimoji="1" lang="en-US" altLang="ja-JP" sz="1300">
            <a:latin typeface="ＭＳ Ｐゴシック"/>
          </a:endParaRPr>
        </a:p>
        <a:p>
          <a:r>
            <a:rPr kumimoji="1" lang="ja-JP" altLang="en-US" sz="1300">
              <a:latin typeface="ＭＳ Ｐゴシック"/>
            </a:rPr>
            <a:t>　これは、公営企業である市民病院事業会計への建設償還額を含む補助金額が、類似団体と比べて多いことが大きな要因である。</a:t>
          </a:r>
          <a:endParaRPr kumimoji="1" lang="en-US" altLang="ja-JP" sz="1300">
            <a:latin typeface="ＭＳ Ｐゴシック"/>
          </a:endParaRPr>
        </a:p>
        <a:p>
          <a:r>
            <a:rPr kumimoji="1" lang="ja-JP" altLang="en-US" sz="1300">
              <a:latin typeface="ＭＳ Ｐゴシック"/>
            </a:rPr>
            <a:t>　今後、各種団体等への補助金を含め適正化を図っていく。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5" name="直線コネクタ 304"/>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6"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7" name="直線コネクタ 306"/>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8"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9" name="直線コネクタ 308"/>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69850</xdr:rowOff>
    </xdr:from>
    <xdr:to>
      <xdr:col>24</xdr:col>
      <xdr:colOff>31750</xdr:colOff>
      <xdr:row>41</xdr:row>
      <xdr:rowOff>133350</xdr:rowOff>
    </xdr:to>
    <xdr:cxnSp macro="">
      <xdr:nvCxnSpPr>
        <xdr:cNvPr id="310" name="直線コネクタ 309"/>
        <xdr:cNvCxnSpPr/>
      </xdr:nvCxnSpPr>
      <xdr:spPr>
        <a:xfrm>
          <a:off x="15671800" y="7099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2" name="フローチャート :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69850</xdr:rowOff>
    </xdr:from>
    <xdr:to>
      <xdr:col>22</xdr:col>
      <xdr:colOff>565150</xdr:colOff>
      <xdr:row>42</xdr:row>
      <xdr:rowOff>38100</xdr:rowOff>
    </xdr:to>
    <xdr:cxnSp macro="">
      <xdr:nvCxnSpPr>
        <xdr:cNvPr id="313" name="直線コネクタ 312"/>
        <xdr:cNvCxnSpPr/>
      </xdr:nvCxnSpPr>
      <xdr:spPr>
        <a:xfrm flipV="1">
          <a:off x="14782800" y="7099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4" name="フローチャート : 判断 313"/>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5" name="テキスト ボックス 314"/>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42</xdr:row>
      <xdr:rowOff>38100</xdr:rowOff>
    </xdr:from>
    <xdr:to>
      <xdr:col>21</xdr:col>
      <xdr:colOff>361950</xdr:colOff>
      <xdr:row>42</xdr:row>
      <xdr:rowOff>50800</xdr:rowOff>
    </xdr:to>
    <xdr:cxnSp macro="">
      <xdr:nvCxnSpPr>
        <xdr:cNvPr id="316" name="直線コネクタ 315"/>
        <xdr:cNvCxnSpPr/>
      </xdr:nvCxnSpPr>
      <xdr:spPr>
        <a:xfrm flipV="1">
          <a:off x="13893800" y="723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7" name="フローチャート : 判断 316"/>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8" name="テキスト ボックス 317"/>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114300</xdr:rowOff>
    </xdr:from>
    <xdr:to>
      <xdr:col>20</xdr:col>
      <xdr:colOff>158750</xdr:colOff>
      <xdr:row>42</xdr:row>
      <xdr:rowOff>50800</xdr:rowOff>
    </xdr:to>
    <xdr:cxnSp macro="">
      <xdr:nvCxnSpPr>
        <xdr:cNvPr id="319" name="直線コネクタ 318"/>
        <xdr:cNvCxnSpPr/>
      </xdr:nvCxnSpPr>
      <xdr:spPr>
        <a:xfrm>
          <a:off x="13004800" y="66294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20" name="フローチャート : 判断 319"/>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21" name="テキスト ボックス 320"/>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2" name="フローチャート : 判断 321"/>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3" name="テキスト ボックス 322"/>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41</xdr:row>
      <xdr:rowOff>82550</xdr:rowOff>
    </xdr:from>
    <xdr:to>
      <xdr:col>24</xdr:col>
      <xdr:colOff>82550</xdr:colOff>
      <xdr:row>42</xdr:row>
      <xdr:rowOff>12700</xdr:rowOff>
    </xdr:to>
    <xdr:sp macro="" textlink="">
      <xdr:nvSpPr>
        <xdr:cNvPr id="329" name="円/楕円 328"/>
        <xdr:cNvSpPr/>
      </xdr:nvSpPr>
      <xdr:spPr>
        <a:xfrm>
          <a:off x="164592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162577</xdr:rowOff>
    </xdr:from>
    <xdr:ext cx="762000" cy="259045"/>
    <xdr:sp macro="" textlink="">
      <xdr:nvSpPr>
        <xdr:cNvPr id="330" name="補助費等該当値テキスト"/>
        <xdr:cNvSpPr txBox="1"/>
      </xdr:nvSpPr>
      <xdr:spPr>
        <a:xfrm>
          <a:off x="16598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19050</xdr:rowOff>
    </xdr:from>
    <xdr:to>
      <xdr:col>22</xdr:col>
      <xdr:colOff>615950</xdr:colOff>
      <xdr:row>41</xdr:row>
      <xdr:rowOff>120650</xdr:rowOff>
    </xdr:to>
    <xdr:sp macro="" textlink="">
      <xdr:nvSpPr>
        <xdr:cNvPr id="331" name="円/楕円 330"/>
        <xdr:cNvSpPr/>
      </xdr:nvSpPr>
      <xdr:spPr>
        <a:xfrm>
          <a:off x="15621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105427</xdr:rowOff>
    </xdr:from>
    <xdr:ext cx="736600" cy="259045"/>
    <xdr:sp macro="" textlink="">
      <xdr:nvSpPr>
        <xdr:cNvPr id="332" name="テキスト ボックス 331"/>
        <xdr:cNvSpPr txBox="1"/>
      </xdr:nvSpPr>
      <xdr:spPr>
        <a:xfrm>
          <a:off x="15290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158750</xdr:rowOff>
    </xdr:from>
    <xdr:to>
      <xdr:col>21</xdr:col>
      <xdr:colOff>412750</xdr:colOff>
      <xdr:row>42</xdr:row>
      <xdr:rowOff>88900</xdr:rowOff>
    </xdr:to>
    <xdr:sp macro="" textlink="">
      <xdr:nvSpPr>
        <xdr:cNvPr id="333" name="円/楕円 332"/>
        <xdr:cNvSpPr/>
      </xdr:nvSpPr>
      <xdr:spPr>
        <a:xfrm>
          <a:off x="147320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73677</xdr:rowOff>
    </xdr:from>
    <xdr:ext cx="762000" cy="259045"/>
    <xdr:sp macro="" textlink="">
      <xdr:nvSpPr>
        <xdr:cNvPr id="334" name="テキスト ボックス 333"/>
        <xdr:cNvSpPr txBox="1"/>
      </xdr:nvSpPr>
      <xdr:spPr>
        <a:xfrm>
          <a:off x="144018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42</xdr:row>
      <xdr:rowOff>0</xdr:rowOff>
    </xdr:from>
    <xdr:to>
      <xdr:col>20</xdr:col>
      <xdr:colOff>209550</xdr:colOff>
      <xdr:row>42</xdr:row>
      <xdr:rowOff>101600</xdr:rowOff>
    </xdr:to>
    <xdr:sp macro="" textlink="">
      <xdr:nvSpPr>
        <xdr:cNvPr id="335" name="円/楕円 334"/>
        <xdr:cNvSpPr/>
      </xdr:nvSpPr>
      <xdr:spPr>
        <a:xfrm>
          <a:off x="13843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86377</xdr:rowOff>
    </xdr:from>
    <xdr:ext cx="762000" cy="259045"/>
    <xdr:sp macro="" textlink="">
      <xdr:nvSpPr>
        <xdr:cNvPr id="336" name="テキスト ボックス 335"/>
        <xdr:cNvSpPr txBox="1"/>
      </xdr:nvSpPr>
      <xdr:spPr>
        <a:xfrm>
          <a:off x="13512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63500</xdr:rowOff>
    </xdr:from>
    <xdr:to>
      <xdr:col>19</xdr:col>
      <xdr:colOff>6350</xdr:colOff>
      <xdr:row>38</xdr:row>
      <xdr:rowOff>165100</xdr:rowOff>
    </xdr:to>
    <xdr:sp macro="" textlink="">
      <xdr:nvSpPr>
        <xdr:cNvPr id="337" name="円/楕円 336"/>
        <xdr:cNvSpPr/>
      </xdr:nvSpPr>
      <xdr:spPr>
        <a:xfrm>
          <a:off x="12954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149877</xdr:rowOff>
    </xdr:from>
    <xdr:ext cx="762000" cy="259045"/>
    <xdr:sp macro="" textlink="">
      <xdr:nvSpPr>
        <xdr:cNvPr id="338" name="テキスト ボックス 337"/>
        <xdr:cNvSpPr txBox="1"/>
      </xdr:nvSpPr>
      <xdr:spPr>
        <a:xfrm>
          <a:off x="12623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公債費に係る経常収支比率は、前年度に比べ</a:t>
          </a:r>
          <a:r>
            <a:rPr kumimoji="1" lang="en-US" altLang="ja-JP" sz="1300">
              <a:latin typeface="ＭＳ Ｐゴシック"/>
            </a:rPr>
            <a:t>0.3</a:t>
          </a:r>
          <a:r>
            <a:rPr kumimoji="1" lang="ja-JP" altLang="en-US" sz="1300">
              <a:latin typeface="ＭＳ Ｐゴシック"/>
            </a:rPr>
            <a:t>ポイント低くなった。</a:t>
          </a:r>
          <a:endParaRPr kumimoji="1" lang="en-US" altLang="ja-JP" sz="1300">
            <a:latin typeface="ＭＳ Ｐゴシック"/>
          </a:endParaRPr>
        </a:p>
        <a:p>
          <a:r>
            <a:rPr kumimoji="1" lang="ja-JP" altLang="en-US" sz="1300">
              <a:latin typeface="ＭＳ Ｐゴシック"/>
            </a:rPr>
            <a:t>　これは、経常収支比率の分子である公債費が減少したことによる。</a:t>
          </a:r>
          <a:endParaRPr kumimoji="1" lang="en-US" altLang="ja-JP" sz="1300">
            <a:latin typeface="ＭＳ Ｐゴシック"/>
          </a:endParaRPr>
        </a:p>
        <a:p>
          <a:r>
            <a:rPr kumimoji="1" lang="ja-JP" altLang="en-US" sz="1300">
              <a:latin typeface="ＭＳ Ｐゴシック"/>
            </a:rPr>
            <a:t>　また、依然として類似団体平均よりも高い水準であることから、今後も地方債の新規発行抑制に取り組み財政の健全化に努める。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3" name="直線コネクタ 362"/>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4"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5" name="直線コネクタ 364"/>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6"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7" name="直線コネクタ 366"/>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12700</xdr:rowOff>
    </xdr:to>
    <xdr:cxnSp macro="">
      <xdr:nvCxnSpPr>
        <xdr:cNvPr id="368" name="直線コネクタ 367"/>
        <xdr:cNvCxnSpPr/>
      </xdr:nvCxnSpPr>
      <xdr:spPr>
        <a:xfrm flipV="1">
          <a:off x="3987800" y="133720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9"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70" name="フローチャート : 判断 369"/>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76708</xdr:rowOff>
    </xdr:to>
    <xdr:cxnSp macro="">
      <xdr:nvCxnSpPr>
        <xdr:cNvPr id="371" name="直線コネクタ 370"/>
        <xdr:cNvCxnSpPr/>
      </xdr:nvCxnSpPr>
      <xdr:spPr>
        <a:xfrm flipV="1">
          <a:off x="3098800" y="13385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2" name="フローチャート : 判断 371"/>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3" name="テキスト ボックス 372"/>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78</xdr:row>
      <xdr:rowOff>94996</xdr:rowOff>
    </xdr:to>
    <xdr:cxnSp macro="">
      <xdr:nvCxnSpPr>
        <xdr:cNvPr id="374" name="直線コネクタ 373"/>
        <xdr:cNvCxnSpPr/>
      </xdr:nvCxnSpPr>
      <xdr:spPr>
        <a:xfrm flipV="1">
          <a:off x="2209800" y="13449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5" name="フローチャート : 判断 374"/>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6" name="テキスト ボックス 375"/>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78</xdr:row>
      <xdr:rowOff>149861</xdr:rowOff>
    </xdr:to>
    <xdr:cxnSp macro="">
      <xdr:nvCxnSpPr>
        <xdr:cNvPr id="377" name="直線コネクタ 376"/>
        <xdr:cNvCxnSpPr/>
      </xdr:nvCxnSpPr>
      <xdr:spPr>
        <a:xfrm flipV="1">
          <a:off x="1320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8" name="フローチャート : 判断 377"/>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9" name="テキスト ボックス 378"/>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0" name="フローチャート : 判断 379"/>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1" name="テキスト ボックス 380"/>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87" name="円/楕円 386"/>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91712</xdr:rowOff>
    </xdr:from>
    <xdr:ext cx="762000" cy="259045"/>
    <xdr:sp macro="" textlink="">
      <xdr:nvSpPr>
        <xdr:cNvPr id="388"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89" name="円/楕円 388"/>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90" name="テキスト ボックス 38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91" name="円/楕円 390"/>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92" name="テキスト ボックス 391"/>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93" name="円/楕円 392"/>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94" name="テキスト ボックス 393"/>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5" name="円/楕円 394"/>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6" name="テキスト ボックス 395"/>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公債費以外に係る経常収支比率は、前年度に比べ</a:t>
          </a:r>
          <a:r>
            <a:rPr kumimoji="1" lang="en-US" altLang="ja-JP" sz="1300">
              <a:latin typeface="ＭＳ Ｐゴシック"/>
            </a:rPr>
            <a:t>4.1</a:t>
          </a:r>
          <a:r>
            <a:rPr kumimoji="1" lang="ja-JP" altLang="en-US" sz="1300">
              <a:latin typeface="ＭＳ Ｐゴシック"/>
            </a:rPr>
            <a:t>ポイント上昇しており、類似団体平均よりも高い水準となっている。</a:t>
          </a:r>
          <a:endParaRPr kumimoji="1" lang="en-US" altLang="ja-JP" sz="1300">
            <a:latin typeface="ＭＳ Ｐゴシック"/>
          </a:endParaRPr>
        </a:p>
        <a:p>
          <a:r>
            <a:rPr kumimoji="1" lang="ja-JP" altLang="en-US" sz="1300">
              <a:latin typeface="ＭＳ Ｐゴシック"/>
            </a:rPr>
            <a:t>　これは扶助費などが増加傾向にあるほか、</a:t>
          </a:r>
          <a:r>
            <a:rPr kumimoji="1" lang="ja-JP" altLang="ja-JP" sz="1300" baseline="0">
              <a:solidFill>
                <a:schemeClr val="dk1"/>
              </a:solidFill>
              <a:effectLst/>
              <a:latin typeface="+mn-lt"/>
              <a:ea typeface="+mn-ea"/>
              <a:cs typeface="+mn-cs"/>
            </a:rPr>
            <a:t>地方交付税や</a:t>
          </a:r>
          <a:r>
            <a:rPr kumimoji="1" lang="ja-JP" altLang="en-US" sz="1300" baseline="0">
              <a:solidFill>
                <a:schemeClr val="dk1"/>
              </a:solidFill>
              <a:effectLst/>
              <a:latin typeface="+mn-lt"/>
              <a:ea typeface="+mn-ea"/>
              <a:cs typeface="+mn-cs"/>
            </a:rPr>
            <a:t>地方消費税交付金、</a:t>
          </a:r>
          <a:r>
            <a:rPr kumimoji="1" lang="ja-JP" altLang="ja-JP" sz="1300" baseline="0">
              <a:solidFill>
                <a:schemeClr val="dk1"/>
              </a:solidFill>
              <a:effectLst/>
              <a:latin typeface="+mn-lt"/>
              <a:ea typeface="+mn-ea"/>
              <a:cs typeface="+mn-cs"/>
            </a:rPr>
            <a:t>臨時財政対策債等の経常的収入も減少した</a:t>
          </a:r>
          <a:r>
            <a:rPr kumimoji="1" lang="ja-JP" altLang="en-US" sz="1300" baseline="0">
              <a:solidFill>
                <a:schemeClr val="dk1"/>
              </a:solidFill>
              <a:effectLst/>
              <a:latin typeface="+mn-lt"/>
              <a:ea typeface="+mn-ea"/>
              <a:cs typeface="+mn-cs"/>
            </a:rPr>
            <a:t>ことが要因である。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高齢化率の上昇などで扶助費等は今後も増加が見込まれるため、内部管理経費等の一層の削減を推進し、歳出の削減に努める。</a:t>
          </a:r>
          <a:endParaRPr kumimoji="1" lang="en-US" altLang="ja-JP" sz="130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2" name="直線コネクタ 421"/>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3"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4" name="直線コネクタ 423"/>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79</xdr:row>
      <xdr:rowOff>1270</xdr:rowOff>
    </xdr:to>
    <xdr:cxnSp macro="">
      <xdr:nvCxnSpPr>
        <xdr:cNvPr id="427" name="直線コネクタ 426"/>
        <xdr:cNvCxnSpPr/>
      </xdr:nvCxnSpPr>
      <xdr:spPr>
        <a:xfrm>
          <a:off x="15671800" y="1335836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8"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9" name="フローチャート : 判断 428"/>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77</xdr:row>
      <xdr:rowOff>156718</xdr:rowOff>
    </xdr:to>
    <xdr:cxnSp macro="">
      <xdr:nvCxnSpPr>
        <xdr:cNvPr id="430" name="直線コネクタ 429"/>
        <xdr:cNvCxnSpPr/>
      </xdr:nvCxnSpPr>
      <xdr:spPr>
        <a:xfrm>
          <a:off x="14782800" y="13358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31" name="フローチャート : 判断 430"/>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2" name="テキスト ボックス 431"/>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156718</xdr:rowOff>
    </xdr:to>
    <xdr:cxnSp macro="">
      <xdr:nvCxnSpPr>
        <xdr:cNvPr id="433" name="直線コネクタ 432"/>
        <xdr:cNvCxnSpPr/>
      </xdr:nvCxnSpPr>
      <xdr:spPr>
        <a:xfrm>
          <a:off x="13893800" y="132532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4" name="フローチャート : 判断 433"/>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5" name="テキスト ボックス 434"/>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37846</xdr:rowOff>
    </xdr:from>
    <xdr:to>
      <xdr:col>20</xdr:col>
      <xdr:colOff>158750</xdr:colOff>
      <xdr:row>77</xdr:row>
      <xdr:rowOff>51563</xdr:rowOff>
    </xdr:to>
    <xdr:cxnSp macro="">
      <xdr:nvCxnSpPr>
        <xdr:cNvPr id="436" name="直線コネクタ 435"/>
        <xdr:cNvCxnSpPr/>
      </xdr:nvCxnSpPr>
      <xdr:spPr>
        <a:xfrm>
          <a:off x="13004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7" name="フローチャート : 判断 436"/>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8" name="テキスト ボックス 437"/>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9" name="フローチャート : 判断 438"/>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40" name="テキスト ボックス 439"/>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6" name="円/楕円 445"/>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47"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48" name="円/楕円 447"/>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49" name="テキスト ボックス 448"/>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105918</xdr:rowOff>
    </xdr:from>
    <xdr:to>
      <xdr:col>21</xdr:col>
      <xdr:colOff>412750</xdr:colOff>
      <xdr:row>78</xdr:row>
      <xdr:rowOff>36068</xdr:rowOff>
    </xdr:to>
    <xdr:sp macro="" textlink="">
      <xdr:nvSpPr>
        <xdr:cNvPr id="450" name="円/楕円 449"/>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20845</xdr:rowOff>
    </xdr:from>
    <xdr:ext cx="762000" cy="259045"/>
    <xdr:sp macro="" textlink="">
      <xdr:nvSpPr>
        <xdr:cNvPr id="451" name="テキスト ボックス 450"/>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2" name="円/楕円 451"/>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53" name="テキスト ボックス 45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158496</xdr:rowOff>
    </xdr:from>
    <xdr:to>
      <xdr:col>19</xdr:col>
      <xdr:colOff>6350</xdr:colOff>
      <xdr:row>77</xdr:row>
      <xdr:rowOff>88646</xdr:rowOff>
    </xdr:to>
    <xdr:sp macro="" textlink="">
      <xdr:nvSpPr>
        <xdr:cNvPr id="454" name="円/楕円 453"/>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73423</xdr:rowOff>
    </xdr:from>
    <xdr:ext cx="762000" cy="259045"/>
    <xdr:sp macro="" textlink="">
      <xdr:nvSpPr>
        <xdr:cNvPr id="455" name="テキスト ボックス 454"/>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兵庫県三田市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38706</xdr:rowOff>
    </xdr:from>
    <xdr:to>
      <xdr:col>4</xdr:col>
      <xdr:colOff>1117600</xdr:colOff>
      <xdr:row>15</xdr:row>
      <xdr:rowOff>64178</xdr:rowOff>
    </xdr:to>
    <xdr:cxnSp macro="">
      <xdr:nvCxnSpPr>
        <xdr:cNvPr id="52" name="直線コネクタ 51"/>
        <xdr:cNvCxnSpPr/>
      </xdr:nvCxnSpPr>
      <xdr:spPr bwMode="auto">
        <a:xfrm flipV="1">
          <a:off x="5003800" y="2658081"/>
          <a:ext cx="647700" cy="25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22410</xdr:rowOff>
    </xdr:from>
    <xdr:to>
      <xdr:col>4</xdr:col>
      <xdr:colOff>469900</xdr:colOff>
      <xdr:row>15</xdr:row>
      <xdr:rowOff>64178</xdr:rowOff>
    </xdr:to>
    <xdr:cxnSp macro="">
      <xdr:nvCxnSpPr>
        <xdr:cNvPr id="55" name="直線コネクタ 54"/>
        <xdr:cNvCxnSpPr/>
      </xdr:nvCxnSpPr>
      <xdr:spPr bwMode="auto">
        <a:xfrm>
          <a:off x="4305300" y="2641785"/>
          <a:ext cx="698500" cy="4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163326</xdr:rowOff>
    </xdr:from>
    <xdr:to>
      <xdr:col>3</xdr:col>
      <xdr:colOff>904875</xdr:colOff>
      <xdr:row>15</xdr:row>
      <xdr:rowOff>22410</xdr:rowOff>
    </xdr:to>
    <xdr:cxnSp macro="">
      <xdr:nvCxnSpPr>
        <xdr:cNvPr id="58" name="直線コネクタ 57"/>
        <xdr:cNvCxnSpPr/>
      </xdr:nvCxnSpPr>
      <xdr:spPr bwMode="auto">
        <a:xfrm>
          <a:off x="3606800" y="2611251"/>
          <a:ext cx="6985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121525</xdr:rowOff>
    </xdr:from>
    <xdr:to>
      <xdr:col>3</xdr:col>
      <xdr:colOff>206375</xdr:colOff>
      <xdr:row>14</xdr:row>
      <xdr:rowOff>163326</xdr:rowOff>
    </xdr:to>
    <xdr:cxnSp macro="">
      <xdr:nvCxnSpPr>
        <xdr:cNvPr id="61" name="直線コネクタ 60"/>
        <xdr:cNvCxnSpPr/>
      </xdr:nvCxnSpPr>
      <xdr:spPr bwMode="auto">
        <a:xfrm>
          <a:off x="2908300" y="2569450"/>
          <a:ext cx="698500" cy="4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159356</xdr:rowOff>
    </xdr:from>
    <xdr:to>
      <xdr:col>5</xdr:col>
      <xdr:colOff>34925</xdr:colOff>
      <xdr:row>15</xdr:row>
      <xdr:rowOff>89506</xdr:rowOff>
    </xdr:to>
    <xdr:sp macro="" textlink="">
      <xdr:nvSpPr>
        <xdr:cNvPr id="71" name="円/楕円 70"/>
        <xdr:cNvSpPr/>
      </xdr:nvSpPr>
      <xdr:spPr bwMode="auto">
        <a:xfrm>
          <a:off x="5600700" y="26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4433</xdr:rowOff>
    </xdr:from>
    <xdr:ext cx="762000" cy="259045"/>
    <xdr:sp macro="" textlink="">
      <xdr:nvSpPr>
        <xdr:cNvPr id="72" name="人口1人当たり決算額の推移該当値テキスト130"/>
        <xdr:cNvSpPr txBox="1"/>
      </xdr:nvSpPr>
      <xdr:spPr>
        <a:xfrm>
          <a:off x="5740400" y="245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13378</xdr:rowOff>
    </xdr:from>
    <xdr:to>
      <xdr:col>4</xdr:col>
      <xdr:colOff>520700</xdr:colOff>
      <xdr:row>15</xdr:row>
      <xdr:rowOff>114978</xdr:rowOff>
    </xdr:to>
    <xdr:sp macro="" textlink="">
      <xdr:nvSpPr>
        <xdr:cNvPr id="73" name="円/楕円 72"/>
        <xdr:cNvSpPr/>
      </xdr:nvSpPr>
      <xdr:spPr bwMode="auto">
        <a:xfrm>
          <a:off x="4953000" y="263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125155</xdr:rowOff>
    </xdr:from>
    <xdr:ext cx="736600" cy="259045"/>
    <xdr:sp macro="" textlink="">
      <xdr:nvSpPr>
        <xdr:cNvPr id="74" name="テキスト ボックス 73"/>
        <xdr:cNvSpPr txBox="1"/>
      </xdr:nvSpPr>
      <xdr:spPr>
        <a:xfrm>
          <a:off x="4622800" y="2401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68,382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143060</xdr:rowOff>
    </xdr:from>
    <xdr:to>
      <xdr:col>3</xdr:col>
      <xdr:colOff>955675</xdr:colOff>
      <xdr:row>15</xdr:row>
      <xdr:rowOff>73210</xdr:rowOff>
    </xdr:to>
    <xdr:sp macro="" textlink="">
      <xdr:nvSpPr>
        <xdr:cNvPr id="75" name="円/楕円 74"/>
        <xdr:cNvSpPr/>
      </xdr:nvSpPr>
      <xdr:spPr bwMode="auto">
        <a:xfrm>
          <a:off x="4254500" y="259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83387</xdr:rowOff>
    </xdr:from>
    <xdr:ext cx="762000" cy="259045"/>
    <xdr:sp macro="" textlink="">
      <xdr:nvSpPr>
        <xdr:cNvPr id="76" name="テキスト ボックス 75"/>
        <xdr:cNvSpPr txBox="1"/>
      </xdr:nvSpPr>
      <xdr:spPr>
        <a:xfrm>
          <a:off x="3924300" y="235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69,661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112526</xdr:rowOff>
    </xdr:from>
    <xdr:to>
      <xdr:col>3</xdr:col>
      <xdr:colOff>257175</xdr:colOff>
      <xdr:row>15</xdr:row>
      <xdr:rowOff>42676</xdr:rowOff>
    </xdr:to>
    <xdr:sp macro="" textlink="">
      <xdr:nvSpPr>
        <xdr:cNvPr id="77" name="円/楕円 76"/>
        <xdr:cNvSpPr/>
      </xdr:nvSpPr>
      <xdr:spPr bwMode="auto">
        <a:xfrm>
          <a:off x="3556000" y="256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52853</xdr:rowOff>
    </xdr:from>
    <xdr:ext cx="762000" cy="259045"/>
    <xdr:sp macro="" textlink="">
      <xdr:nvSpPr>
        <xdr:cNvPr id="78" name="テキスト ボックス 77"/>
        <xdr:cNvSpPr txBox="1"/>
      </xdr:nvSpPr>
      <xdr:spPr>
        <a:xfrm>
          <a:off x="3225800" y="23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70,596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70725</xdr:rowOff>
    </xdr:from>
    <xdr:to>
      <xdr:col>2</xdr:col>
      <xdr:colOff>692150</xdr:colOff>
      <xdr:row>15</xdr:row>
      <xdr:rowOff>875</xdr:rowOff>
    </xdr:to>
    <xdr:sp macro="" textlink="">
      <xdr:nvSpPr>
        <xdr:cNvPr id="79" name="円/楕円 78"/>
        <xdr:cNvSpPr/>
      </xdr:nvSpPr>
      <xdr:spPr bwMode="auto">
        <a:xfrm>
          <a:off x="2857500" y="251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11052</xdr:rowOff>
    </xdr:from>
    <xdr:ext cx="762000" cy="259045"/>
    <xdr:sp macro="" textlink="">
      <xdr:nvSpPr>
        <xdr:cNvPr id="80" name="テキスト ボックス 79"/>
        <xdr:cNvSpPr txBox="1"/>
      </xdr:nvSpPr>
      <xdr:spPr>
        <a:xfrm>
          <a:off x="2527300" y="2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206357</xdr:rowOff>
    </xdr:from>
    <xdr:to>
      <xdr:col>4</xdr:col>
      <xdr:colOff>1117600</xdr:colOff>
      <xdr:row>35</xdr:row>
      <xdr:rowOff>251816</xdr:rowOff>
    </xdr:to>
    <xdr:cxnSp macro="">
      <xdr:nvCxnSpPr>
        <xdr:cNvPr id="115" name="直線コネクタ 114"/>
        <xdr:cNvCxnSpPr/>
      </xdr:nvCxnSpPr>
      <xdr:spPr bwMode="auto">
        <a:xfrm>
          <a:off x="5003800" y="6816707"/>
          <a:ext cx="647700" cy="4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206357</xdr:rowOff>
    </xdr:from>
    <xdr:to>
      <xdr:col>4</xdr:col>
      <xdr:colOff>469900</xdr:colOff>
      <xdr:row>35</xdr:row>
      <xdr:rowOff>253971</xdr:rowOff>
    </xdr:to>
    <xdr:cxnSp macro="">
      <xdr:nvCxnSpPr>
        <xdr:cNvPr id="118" name="直線コネクタ 117"/>
        <xdr:cNvCxnSpPr/>
      </xdr:nvCxnSpPr>
      <xdr:spPr bwMode="auto">
        <a:xfrm flipV="1">
          <a:off x="4305300" y="6816707"/>
          <a:ext cx="698500" cy="4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168899</xdr:rowOff>
    </xdr:from>
    <xdr:to>
      <xdr:col>3</xdr:col>
      <xdr:colOff>904875</xdr:colOff>
      <xdr:row>35</xdr:row>
      <xdr:rowOff>253971</xdr:rowOff>
    </xdr:to>
    <xdr:cxnSp macro="">
      <xdr:nvCxnSpPr>
        <xdr:cNvPr id="121" name="直線コネクタ 120"/>
        <xdr:cNvCxnSpPr/>
      </xdr:nvCxnSpPr>
      <xdr:spPr bwMode="auto">
        <a:xfrm>
          <a:off x="3606800" y="6779249"/>
          <a:ext cx="698500" cy="8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157796</xdr:rowOff>
    </xdr:from>
    <xdr:to>
      <xdr:col>3</xdr:col>
      <xdr:colOff>206375</xdr:colOff>
      <xdr:row>35</xdr:row>
      <xdr:rowOff>168899</xdr:rowOff>
    </xdr:to>
    <xdr:cxnSp macro="">
      <xdr:nvCxnSpPr>
        <xdr:cNvPr id="124" name="直線コネクタ 123"/>
        <xdr:cNvCxnSpPr/>
      </xdr:nvCxnSpPr>
      <xdr:spPr bwMode="auto">
        <a:xfrm>
          <a:off x="2908300" y="6768146"/>
          <a:ext cx="698500" cy="1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201016</xdr:rowOff>
    </xdr:from>
    <xdr:to>
      <xdr:col>5</xdr:col>
      <xdr:colOff>34925</xdr:colOff>
      <xdr:row>35</xdr:row>
      <xdr:rowOff>302616</xdr:rowOff>
    </xdr:to>
    <xdr:sp macro="" textlink="">
      <xdr:nvSpPr>
        <xdr:cNvPr id="134" name="円/楕円 133"/>
        <xdr:cNvSpPr/>
      </xdr:nvSpPr>
      <xdr:spPr bwMode="auto">
        <a:xfrm>
          <a:off x="5600700" y="681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46093</xdr:rowOff>
    </xdr:from>
    <xdr:ext cx="762000" cy="259045"/>
    <xdr:sp macro="" textlink="">
      <xdr:nvSpPr>
        <xdr:cNvPr id="135" name="人口1人当たり決算額の推移該当値テキスト445"/>
        <xdr:cNvSpPr txBox="1"/>
      </xdr:nvSpPr>
      <xdr:spPr>
        <a:xfrm>
          <a:off x="5740400" y="665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155557</xdr:rowOff>
    </xdr:from>
    <xdr:to>
      <xdr:col>4</xdr:col>
      <xdr:colOff>520700</xdr:colOff>
      <xdr:row>35</xdr:row>
      <xdr:rowOff>257157</xdr:rowOff>
    </xdr:to>
    <xdr:sp macro="" textlink="">
      <xdr:nvSpPr>
        <xdr:cNvPr id="136" name="円/楕円 135"/>
        <xdr:cNvSpPr/>
      </xdr:nvSpPr>
      <xdr:spPr bwMode="auto">
        <a:xfrm>
          <a:off x="4953000" y="676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267334</xdr:rowOff>
    </xdr:from>
    <xdr:ext cx="736600" cy="259045"/>
    <xdr:sp macro="" textlink="">
      <xdr:nvSpPr>
        <xdr:cNvPr id="137" name="テキスト ボックス 136"/>
        <xdr:cNvSpPr txBox="1"/>
      </xdr:nvSpPr>
      <xdr:spPr>
        <a:xfrm>
          <a:off x="4622800" y="653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203171</xdr:rowOff>
    </xdr:from>
    <xdr:to>
      <xdr:col>3</xdr:col>
      <xdr:colOff>955675</xdr:colOff>
      <xdr:row>35</xdr:row>
      <xdr:rowOff>304771</xdr:rowOff>
    </xdr:to>
    <xdr:sp macro="" textlink="">
      <xdr:nvSpPr>
        <xdr:cNvPr id="138" name="円/楕円 137"/>
        <xdr:cNvSpPr/>
      </xdr:nvSpPr>
      <xdr:spPr bwMode="auto">
        <a:xfrm>
          <a:off x="4254500" y="681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314948</xdr:rowOff>
    </xdr:from>
    <xdr:ext cx="762000" cy="259045"/>
    <xdr:sp macro="" textlink="">
      <xdr:nvSpPr>
        <xdr:cNvPr id="139" name="テキスト ボックス 138"/>
        <xdr:cNvSpPr txBox="1"/>
      </xdr:nvSpPr>
      <xdr:spPr>
        <a:xfrm>
          <a:off x="3924300" y="658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118099</xdr:rowOff>
    </xdr:from>
    <xdr:to>
      <xdr:col>3</xdr:col>
      <xdr:colOff>257175</xdr:colOff>
      <xdr:row>35</xdr:row>
      <xdr:rowOff>219699</xdr:rowOff>
    </xdr:to>
    <xdr:sp macro="" textlink="">
      <xdr:nvSpPr>
        <xdr:cNvPr id="140" name="円/楕円 139"/>
        <xdr:cNvSpPr/>
      </xdr:nvSpPr>
      <xdr:spPr bwMode="auto">
        <a:xfrm>
          <a:off x="3556000" y="672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229876</xdr:rowOff>
    </xdr:from>
    <xdr:ext cx="762000" cy="259045"/>
    <xdr:sp macro="" textlink="">
      <xdr:nvSpPr>
        <xdr:cNvPr id="141" name="テキスト ボックス 140"/>
        <xdr:cNvSpPr txBox="1"/>
      </xdr:nvSpPr>
      <xdr:spPr>
        <a:xfrm>
          <a:off x="3225800" y="649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106996</xdr:rowOff>
    </xdr:from>
    <xdr:to>
      <xdr:col>2</xdr:col>
      <xdr:colOff>692150</xdr:colOff>
      <xdr:row>35</xdr:row>
      <xdr:rowOff>208596</xdr:rowOff>
    </xdr:to>
    <xdr:sp macro="" textlink="">
      <xdr:nvSpPr>
        <xdr:cNvPr id="142" name="円/楕円 141"/>
        <xdr:cNvSpPr/>
      </xdr:nvSpPr>
      <xdr:spPr bwMode="auto">
        <a:xfrm>
          <a:off x="2857500" y="671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218773</xdr:rowOff>
    </xdr:from>
    <xdr:ext cx="762000" cy="259045"/>
    <xdr:sp macro="" textlink="">
      <xdr:nvSpPr>
        <xdr:cNvPr id="143" name="テキスト ボックス 142"/>
        <xdr:cNvSpPr txBox="1"/>
      </xdr:nvSpPr>
      <xdr:spPr>
        <a:xfrm>
          <a:off x="2527300" y="648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113,794
112,731
210.32
39,374,414
38,937,041
371,266
22,939,384
37,472,638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58351</xdr:rowOff>
    </xdr:from>
    <xdr:to>
      <xdr:col>6</xdr:col>
      <xdr:colOff>511175</xdr:colOff>
      <xdr:row>33</xdr:row>
      <xdr:rowOff>68834</xdr:rowOff>
    </xdr:to>
    <xdr:cxnSp macro="">
      <xdr:nvCxnSpPr>
        <xdr:cNvPr id="63" name="直線コネクタ 62"/>
        <xdr:cNvCxnSpPr/>
      </xdr:nvCxnSpPr>
      <xdr:spPr>
        <a:xfrm>
          <a:off x="3797300" y="5716201"/>
          <a:ext cx="8382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58351</xdr:rowOff>
    </xdr:from>
    <xdr:to>
      <xdr:col>5</xdr:col>
      <xdr:colOff>358775</xdr:colOff>
      <xdr:row>33</xdr:row>
      <xdr:rowOff>86599</xdr:rowOff>
    </xdr:to>
    <xdr:cxnSp macro="">
      <xdr:nvCxnSpPr>
        <xdr:cNvPr id="66" name="直線コネクタ 65"/>
        <xdr:cNvCxnSpPr/>
      </xdr:nvCxnSpPr>
      <xdr:spPr>
        <a:xfrm flipV="1">
          <a:off x="2908300" y="5716201"/>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68311</xdr:rowOff>
    </xdr:from>
    <xdr:to>
      <xdr:col>4</xdr:col>
      <xdr:colOff>155575</xdr:colOff>
      <xdr:row>33</xdr:row>
      <xdr:rowOff>86599</xdr:rowOff>
    </xdr:to>
    <xdr:cxnSp macro="">
      <xdr:nvCxnSpPr>
        <xdr:cNvPr id="69" name="直線コネクタ 68"/>
        <xdr:cNvCxnSpPr/>
      </xdr:nvCxnSpPr>
      <xdr:spPr>
        <a:xfrm>
          <a:off x="2019300" y="572616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166903</xdr:rowOff>
    </xdr:from>
    <xdr:to>
      <xdr:col>2</xdr:col>
      <xdr:colOff>638175</xdr:colOff>
      <xdr:row>33</xdr:row>
      <xdr:rowOff>68311</xdr:rowOff>
    </xdr:to>
    <xdr:cxnSp macro="">
      <xdr:nvCxnSpPr>
        <xdr:cNvPr id="72" name="直線コネクタ 71"/>
        <xdr:cNvCxnSpPr/>
      </xdr:nvCxnSpPr>
      <xdr:spPr>
        <a:xfrm>
          <a:off x="1130300" y="5653303"/>
          <a:ext cx="8890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18034</xdr:rowOff>
    </xdr:from>
    <xdr:to>
      <xdr:col>6</xdr:col>
      <xdr:colOff>561975</xdr:colOff>
      <xdr:row>33</xdr:row>
      <xdr:rowOff>119634</xdr:rowOff>
    </xdr:to>
    <xdr:sp macro="" textlink="">
      <xdr:nvSpPr>
        <xdr:cNvPr id="82" name="円/楕円 81"/>
        <xdr:cNvSpPr/>
      </xdr:nvSpPr>
      <xdr:spPr>
        <a:xfrm>
          <a:off x="45847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40911</xdr:rowOff>
    </xdr:from>
    <xdr:ext cx="534377" cy="259045"/>
    <xdr:sp macro="" textlink="">
      <xdr:nvSpPr>
        <xdr:cNvPr id="83" name="人件費該当値テキスト"/>
        <xdr:cNvSpPr txBox="1"/>
      </xdr:nvSpPr>
      <xdr:spPr>
        <a:xfrm>
          <a:off x="4686300" y="552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62,420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7551</xdr:rowOff>
    </xdr:from>
    <xdr:to>
      <xdr:col>5</xdr:col>
      <xdr:colOff>409575</xdr:colOff>
      <xdr:row>33</xdr:row>
      <xdr:rowOff>109151</xdr:rowOff>
    </xdr:to>
    <xdr:sp macro="" textlink="">
      <xdr:nvSpPr>
        <xdr:cNvPr id="84" name="円/楕円 83"/>
        <xdr:cNvSpPr/>
      </xdr:nvSpPr>
      <xdr:spPr>
        <a:xfrm>
          <a:off x="3746500" y="56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125678</xdr:rowOff>
    </xdr:from>
    <xdr:ext cx="534377" cy="259045"/>
    <xdr:sp macro="" textlink="">
      <xdr:nvSpPr>
        <xdr:cNvPr id="85" name="テキスト ボックス 84"/>
        <xdr:cNvSpPr txBox="1"/>
      </xdr:nvSpPr>
      <xdr:spPr>
        <a:xfrm>
          <a:off x="3530111" y="54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35799</xdr:rowOff>
    </xdr:from>
    <xdr:to>
      <xdr:col>4</xdr:col>
      <xdr:colOff>206375</xdr:colOff>
      <xdr:row>33</xdr:row>
      <xdr:rowOff>137399</xdr:rowOff>
    </xdr:to>
    <xdr:sp macro="" textlink="">
      <xdr:nvSpPr>
        <xdr:cNvPr id="86" name="円/楕円 85"/>
        <xdr:cNvSpPr/>
      </xdr:nvSpPr>
      <xdr:spPr>
        <a:xfrm>
          <a:off x="2857500" y="56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153926</xdr:rowOff>
    </xdr:from>
    <xdr:ext cx="534377" cy="259045"/>
    <xdr:sp macro="" textlink="">
      <xdr:nvSpPr>
        <xdr:cNvPr id="87" name="テキスト ボックス 86"/>
        <xdr:cNvSpPr txBox="1"/>
      </xdr:nvSpPr>
      <xdr:spPr>
        <a:xfrm>
          <a:off x="2641111" y="546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17511</xdr:rowOff>
    </xdr:from>
    <xdr:to>
      <xdr:col>3</xdr:col>
      <xdr:colOff>3175</xdr:colOff>
      <xdr:row>33</xdr:row>
      <xdr:rowOff>119111</xdr:rowOff>
    </xdr:to>
    <xdr:sp macro="" textlink="">
      <xdr:nvSpPr>
        <xdr:cNvPr id="88" name="円/楕円 87"/>
        <xdr:cNvSpPr/>
      </xdr:nvSpPr>
      <xdr:spPr>
        <a:xfrm>
          <a:off x="1968500" y="56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135638</xdr:rowOff>
    </xdr:from>
    <xdr:ext cx="534377" cy="259045"/>
    <xdr:sp macro="" textlink="">
      <xdr:nvSpPr>
        <xdr:cNvPr id="89" name="テキスト ボックス 88"/>
        <xdr:cNvSpPr txBox="1"/>
      </xdr:nvSpPr>
      <xdr:spPr>
        <a:xfrm>
          <a:off x="1752111" y="54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116103</xdr:rowOff>
    </xdr:from>
    <xdr:to>
      <xdr:col>1</xdr:col>
      <xdr:colOff>485775</xdr:colOff>
      <xdr:row>33</xdr:row>
      <xdr:rowOff>46253</xdr:rowOff>
    </xdr:to>
    <xdr:sp macro="" textlink="">
      <xdr:nvSpPr>
        <xdr:cNvPr id="90" name="円/楕円 89"/>
        <xdr:cNvSpPr/>
      </xdr:nvSpPr>
      <xdr:spPr>
        <a:xfrm>
          <a:off x="1079500" y="56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62780</xdr:rowOff>
    </xdr:from>
    <xdr:ext cx="534377" cy="259045"/>
    <xdr:sp macro="" textlink="">
      <xdr:nvSpPr>
        <xdr:cNvPr id="91" name="テキスト ボックス 90"/>
        <xdr:cNvSpPr txBox="1"/>
      </xdr:nvSpPr>
      <xdr:spPr>
        <a:xfrm>
          <a:off x="863111" y="53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66571</xdr:rowOff>
    </xdr:from>
    <xdr:to>
      <xdr:col>6</xdr:col>
      <xdr:colOff>511175</xdr:colOff>
      <xdr:row>56</xdr:row>
      <xdr:rowOff>83145</xdr:rowOff>
    </xdr:to>
    <xdr:cxnSp macro="">
      <xdr:nvCxnSpPr>
        <xdr:cNvPr id="119" name="直線コネクタ 118"/>
        <xdr:cNvCxnSpPr/>
      </xdr:nvCxnSpPr>
      <xdr:spPr>
        <a:xfrm flipV="1">
          <a:off x="3797300" y="9667771"/>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83145</xdr:rowOff>
    </xdr:from>
    <xdr:to>
      <xdr:col>5</xdr:col>
      <xdr:colOff>358775</xdr:colOff>
      <xdr:row>56</xdr:row>
      <xdr:rowOff>135905</xdr:rowOff>
    </xdr:to>
    <xdr:cxnSp macro="">
      <xdr:nvCxnSpPr>
        <xdr:cNvPr id="122" name="直線コネクタ 121"/>
        <xdr:cNvCxnSpPr/>
      </xdr:nvCxnSpPr>
      <xdr:spPr>
        <a:xfrm flipV="1">
          <a:off x="2908300" y="9684345"/>
          <a:ext cx="889000" cy="5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135905</xdr:rowOff>
    </xdr:from>
    <xdr:to>
      <xdr:col>4</xdr:col>
      <xdr:colOff>155575</xdr:colOff>
      <xdr:row>57</xdr:row>
      <xdr:rowOff>127881</xdr:rowOff>
    </xdr:to>
    <xdr:cxnSp macro="">
      <xdr:nvCxnSpPr>
        <xdr:cNvPr id="125" name="直線コネクタ 124"/>
        <xdr:cNvCxnSpPr/>
      </xdr:nvCxnSpPr>
      <xdr:spPr>
        <a:xfrm flipV="1">
          <a:off x="2019300" y="9737105"/>
          <a:ext cx="889000" cy="16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119036</xdr:rowOff>
    </xdr:from>
    <xdr:ext cx="534377" cy="259045"/>
    <xdr:sp macro="" textlink="">
      <xdr:nvSpPr>
        <xdr:cNvPr id="127" name="テキスト ボックス 126"/>
        <xdr:cNvSpPr txBox="1"/>
      </xdr:nvSpPr>
      <xdr:spPr>
        <a:xfrm>
          <a:off x="2641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127881</xdr:rowOff>
    </xdr:from>
    <xdr:to>
      <xdr:col>2</xdr:col>
      <xdr:colOff>638175</xdr:colOff>
      <xdr:row>57</xdr:row>
      <xdr:rowOff>134100</xdr:rowOff>
    </xdr:to>
    <xdr:cxnSp macro="">
      <xdr:nvCxnSpPr>
        <xdr:cNvPr id="128" name="直線コネクタ 127"/>
        <xdr:cNvCxnSpPr/>
      </xdr:nvCxnSpPr>
      <xdr:spPr>
        <a:xfrm flipV="1">
          <a:off x="1130300" y="9900531"/>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7022</xdr:rowOff>
    </xdr:from>
    <xdr:ext cx="534377" cy="259045"/>
    <xdr:sp macro="" textlink="">
      <xdr:nvSpPr>
        <xdr:cNvPr id="130" name="テキスト ボックス 129"/>
        <xdr:cNvSpPr txBox="1"/>
      </xdr:nvSpPr>
      <xdr:spPr>
        <a:xfrm>
          <a:off x="1752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22658</xdr:rowOff>
    </xdr:from>
    <xdr:ext cx="534377" cy="259045"/>
    <xdr:sp macro="" textlink="">
      <xdr:nvSpPr>
        <xdr:cNvPr id="132" name="テキスト ボックス 131"/>
        <xdr:cNvSpPr txBox="1"/>
      </xdr:nvSpPr>
      <xdr:spPr>
        <a:xfrm>
          <a:off x="863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15771</xdr:rowOff>
    </xdr:from>
    <xdr:to>
      <xdr:col>6</xdr:col>
      <xdr:colOff>561975</xdr:colOff>
      <xdr:row>56</xdr:row>
      <xdr:rowOff>117371</xdr:rowOff>
    </xdr:to>
    <xdr:sp macro="" textlink="">
      <xdr:nvSpPr>
        <xdr:cNvPr id="138" name="円/楕円 137"/>
        <xdr:cNvSpPr/>
      </xdr:nvSpPr>
      <xdr:spPr>
        <a:xfrm>
          <a:off x="4584700" y="961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38648</xdr:rowOff>
    </xdr:from>
    <xdr:ext cx="534377" cy="259045"/>
    <xdr:sp macro="" textlink="">
      <xdr:nvSpPr>
        <xdr:cNvPr id="139" name="物件費該当値テキスト"/>
        <xdr:cNvSpPr txBox="1"/>
      </xdr:nvSpPr>
      <xdr:spPr>
        <a:xfrm>
          <a:off x="4686300" y="94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32345</xdr:rowOff>
    </xdr:from>
    <xdr:to>
      <xdr:col>5</xdr:col>
      <xdr:colOff>409575</xdr:colOff>
      <xdr:row>56</xdr:row>
      <xdr:rowOff>133945</xdr:rowOff>
    </xdr:to>
    <xdr:sp macro="" textlink="">
      <xdr:nvSpPr>
        <xdr:cNvPr id="140" name="円/楕円 139"/>
        <xdr:cNvSpPr/>
      </xdr:nvSpPr>
      <xdr:spPr>
        <a:xfrm>
          <a:off x="3746500" y="96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150472</xdr:rowOff>
    </xdr:from>
    <xdr:ext cx="534377" cy="259045"/>
    <xdr:sp macro="" textlink="">
      <xdr:nvSpPr>
        <xdr:cNvPr id="141" name="テキスト ボックス 140"/>
        <xdr:cNvSpPr txBox="1"/>
      </xdr:nvSpPr>
      <xdr:spPr>
        <a:xfrm>
          <a:off x="3530111" y="94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85105</xdr:rowOff>
    </xdr:from>
    <xdr:to>
      <xdr:col>4</xdr:col>
      <xdr:colOff>206375</xdr:colOff>
      <xdr:row>57</xdr:row>
      <xdr:rowOff>15255</xdr:rowOff>
    </xdr:to>
    <xdr:sp macro="" textlink="">
      <xdr:nvSpPr>
        <xdr:cNvPr id="142" name="円/楕円 141"/>
        <xdr:cNvSpPr/>
      </xdr:nvSpPr>
      <xdr:spPr>
        <a:xfrm>
          <a:off x="2857500" y="96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31782</xdr:rowOff>
    </xdr:from>
    <xdr:ext cx="534377" cy="259045"/>
    <xdr:sp macro="" textlink="">
      <xdr:nvSpPr>
        <xdr:cNvPr id="143" name="テキスト ボックス 142"/>
        <xdr:cNvSpPr txBox="1"/>
      </xdr:nvSpPr>
      <xdr:spPr>
        <a:xfrm>
          <a:off x="2641111" y="94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77081</xdr:rowOff>
    </xdr:from>
    <xdr:to>
      <xdr:col>3</xdr:col>
      <xdr:colOff>3175</xdr:colOff>
      <xdr:row>58</xdr:row>
      <xdr:rowOff>7231</xdr:rowOff>
    </xdr:to>
    <xdr:sp macro="" textlink="">
      <xdr:nvSpPr>
        <xdr:cNvPr id="144" name="円/楕円 143"/>
        <xdr:cNvSpPr/>
      </xdr:nvSpPr>
      <xdr:spPr>
        <a:xfrm>
          <a:off x="1968500" y="98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23758</xdr:rowOff>
    </xdr:from>
    <xdr:ext cx="534377" cy="259045"/>
    <xdr:sp macro="" textlink="">
      <xdr:nvSpPr>
        <xdr:cNvPr id="145" name="テキスト ボックス 144"/>
        <xdr:cNvSpPr txBox="1"/>
      </xdr:nvSpPr>
      <xdr:spPr>
        <a:xfrm>
          <a:off x="1752111" y="962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83300</xdr:rowOff>
    </xdr:from>
    <xdr:to>
      <xdr:col>1</xdr:col>
      <xdr:colOff>485775</xdr:colOff>
      <xdr:row>58</xdr:row>
      <xdr:rowOff>13450</xdr:rowOff>
    </xdr:to>
    <xdr:sp macro="" textlink="">
      <xdr:nvSpPr>
        <xdr:cNvPr id="146" name="円/楕円 145"/>
        <xdr:cNvSpPr/>
      </xdr:nvSpPr>
      <xdr:spPr>
        <a:xfrm>
          <a:off x="1079500" y="98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29977</xdr:rowOff>
    </xdr:from>
    <xdr:ext cx="534377" cy="259045"/>
    <xdr:sp macro="" textlink="">
      <xdr:nvSpPr>
        <xdr:cNvPr id="147" name="テキスト ボックス 146"/>
        <xdr:cNvSpPr txBox="1"/>
      </xdr:nvSpPr>
      <xdr:spPr>
        <a:xfrm>
          <a:off x="863111" y="963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44831</xdr:rowOff>
    </xdr:from>
    <xdr:to>
      <xdr:col>6</xdr:col>
      <xdr:colOff>511175</xdr:colOff>
      <xdr:row>77</xdr:row>
      <xdr:rowOff>47625</xdr:rowOff>
    </xdr:to>
    <xdr:cxnSp macro="">
      <xdr:nvCxnSpPr>
        <xdr:cNvPr id="176" name="直線コネクタ 175"/>
        <xdr:cNvCxnSpPr/>
      </xdr:nvCxnSpPr>
      <xdr:spPr>
        <a:xfrm>
          <a:off x="3797300" y="13246481"/>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44831</xdr:rowOff>
    </xdr:from>
    <xdr:to>
      <xdr:col>5</xdr:col>
      <xdr:colOff>358775</xdr:colOff>
      <xdr:row>77</xdr:row>
      <xdr:rowOff>107442</xdr:rowOff>
    </xdr:to>
    <xdr:cxnSp macro="">
      <xdr:nvCxnSpPr>
        <xdr:cNvPr id="179" name="直線コネクタ 178"/>
        <xdr:cNvCxnSpPr/>
      </xdr:nvCxnSpPr>
      <xdr:spPr>
        <a:xfrm flipV="1">
          <a:off x="2908300" y="13246481"/>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107442</xdr:rowOff>
    </xdr:from>
    <xdr:to>
      <xdr:col>4</xdr:col>
      <xdr:colOff>155575</xdr:colOff>
      <xdr:row>77</xdr:row>
      <xdr:rowOff>114046</xdr:rowOff>
    </xdr:to>
    <xdr:cxnSp macro="">
      <xdr:nvCxnSpPr>
        <xdr:cNvPr id="182" name="直線コネクタ 181"/>
        <xdr:cNvCxnSpPr/>
      </xdr:nvCxnSpPr>
      <xdr:spPr>
        <a:xfrm flipV="1">
          <a:off x="2019300" y="13309092"/>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65405</xdr:rowOff>
    </xdr:from>
    <xdr:to>
      <xdr:col>2</xdr:col>
      <xdr:colOff>638175</xdr:colOff>
      <xdr:row>77</xdr:row>
      <xdr:rowOff>114046</xdr:rowOff>
    </xdr:to>
    <xdr:cxnSp macro="">
      <xdr:nvCxnSpPr>
        <xdr:cNvPr id="185" name="直線コネクタ 184"/>
        <xdr:cNvCxnSpPr/>
      </xdr:nvCxnSpPr>
      <xdr:spPr>
        <a:xfrm>
          <a:off x="1130300" y="13267055"/>
          <a:ext cx="889000" cy="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168275</xdr:rowOff>
    </xdr:from>
    <xdr:to>
      <xdr:col>6</xdr:col>
      <xdr:colOff>561975</xdr:colOff>
      <xdr:row>77</xdr:row>
      <xdr:rowOff>98425</xdr:rowOff>
    </xdr:to>
    <xdr:sp macro="" textlink="">
      <xdr:nvSpPr>
        <xdr:cNvPr id="195" name="円/楕円 194"/>
        <xdr:cNvSpPr/>
      </xdr:nvSpPr>
      <xdr:spPr>
        <a:xfrm>
          <a:off x="45847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146702</xdr:rowOff>
    </xdr:from>
    <xdr:ext cx="469744" cy="259045"/>
    <xdr:sp macro="" textlink="">
      <xdr:nvSpPr>
        <xdr:cNvPr id="196" name="維持補修費該当値テキスト"/>
        <xdr:cNvSpPr txBox="1"/>
      </xdr:nvSpPr>
      <xdr:spPr>
        <a:xfrm>
          <a:off x="46863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165481</xdr:rowOff>
    </xdr:from>
    <xdr:to>
      <xdr:col>5</xdr:col>
      <xdr:colOff>409575</xdr:colOff>
      <xdr:row>77</xdr:row>
      <xdr:rowOff>95631</xdr:rowOff>
    </xdr:to>
    <xdr:sp macro="" textlink="">
      <xdr:nvSpPr>
        <xdr:cNvPr id="197" name="円/楕円 196"/>
        <xdr:cNvSpPr/>
      </xdr:nvSpPr>
      <xdr:spPr>
        <a:xfrm>
          <a:off x="3746500" y="131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86758</xdr:rowOff>
    </xdr:from>
    <xdr:ext cx="469744" cy="259045"/>
    <xdr:sp macro="" textlink="">
      <xdr:nvSpPr>
        <xdr:cNvPr id="198" name="テキスト ボックス 197"/>
        <xdr:cNvSpPr txBox="1"/>
      </xdr:nvSpPr>
      <xdr:spPr>
        <a:xfrm>
          <a:off x="3562427" y="1328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56642</xdr:rowOff>
    </xdr:from>
    <xdr:to>
      <xdr:col>4</xdr:col>
      <xdr:colOff>206375</xdr:colOff>
      <xdr:row>77</xdr:row>
      <xdr:rowOff>158242</xdr:rowOff>
    </xdr:to>
    <xdr:sp macro="" textlink="">
      <xdr:nvSpPr>
        <xdr:cNvPr id="199" name="円/楕円 198"/>
        <xdr:cNvSpPr/>
      </xdr:nvSpPr>
      <xdr:spPr>
        <a:xfrm>
          <a:off x="2857500" y="132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149369</xdr:rowOff>
    </xdr:from>
    <xdr:ext cx="469744" cy="259045"/>
    <xdr:sp macro="" textlink="">
      <xdr:nvSpPr>
        <xdr:cNvPr id="200" name="テキスト ボックス 199"/>
        <xdr:cNvSpPr txBox="1"/>
      </xdr:nvSpPr>
      <xdr:spPr>
        <a:xfrm>
          <a:off x="2673427"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63246</xdr:rowOff>
    </xdr:from>
    <xdr:to>
      <xdr:col>3</xdr:col>
      <xdr:colOff>3175</xdr:colOff>
      <xdr:row>77</xdr:row>
      <xdr:rowOff>164846</xdr:rowOff>
    </xdr:to>
    <xdr:sp macro="" textlink="">
      <xdr:nvSpPr>
        <xdr:cNvPr id="201" name="円/楕円 200"/>
        <xdr:cNvSpPr/>
      </xdr:nvSpPr>
      <xdr:spPr>
        <a:xfrm>
          <a:off x="1968500" y="132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155973</xdr:rowOff>
    </xdr:from>
    <xdr:ext cx="469744" cy="259045"/>
    <xdr:sp macro="" textlink="">
      <xdr:nvSpPr>
        <xdr:cNvPr id="202" name="テキスト ボックス 201"/>
        <xdr:cNvSpPr txBox="1"/>
      </xdr:nvSpPr>
      <xdr:spPr>
        <a:xfrm>
          <a:off x="1784427" y="1335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14605</xdr:rowOff>
    </xdr:from>
    <xdr:to>
      <xdr:col>1</xdr:col>
      <xdr:colOff>485775</xdr:colOff>
      <xdr:row>77</xdr:row>
      <xdr:rowOff>116205</xdr:rowOff>
    </xdr:to>
    <xdr:sp macro="" textlink="">
      <xdr:nvSpPr>
        <xdr:cNvPr id="203" name="円/楕円 202"/>
        <xdr:cNvSpPr/>
      </xdr:nvSpPr>
      <xdr:spPr>
        <a:xfrm>
          <a:off x="1079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107332</xdr:rowOff>
    </xdr:from>
    <xdr:ext cx="469744" cy="259045"/>
    <xdr:sp macro="" textlink="">
      <xdr:nvSpPr>
        <xdr:cNvPr id="204" name="テキスト ボックス 203"/>
        <xdr:cNvSpPr txBox="1"/>
      </xdr:nvSpPr>
      <xdr:spPr>
        <a:xfrm>
          <a:off x="895427" y="1330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17672</xdr:rowOff>
    </xdr:from>
    <xdr:to>
      <xdr:col>6</xdr:col>
      <xdr:colOff>510540</xdr:colOff>
      <xdr:row>97</xdr:row>
      <xdr:rowOff>117145</xdr:rowOff>
    </xdr:to>
    <xdr:cxnSp macro="">
      <xdr:nvCxnSpPr>
        <xdr:cNvPr id="231" name="直線コネクタ 230"/>
        <xdr:cNvCxnSpPr/>
      </xdr:nvCxnSpPr>
      <xdr:spPr>
        <a:xfrm flipV="1">
          <a:off x="4633595" y="15619622"/>
          <a:ext cx="1270" cy="1128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120972</xdr:rowOff>
    </xdr:from>
    <xdr:ext cx="534377" cy="259045"/>
    <xdr:sp macro="" textlink="">
      <xdr:nvSpPr>
        <xdr:cNvPr id="232" name="扶助費最小値テキスト"/>
        <xdr:cNvSpPr txBox="1"/>
      </xdr:nvSpPr>
      <xdr:spPr>
        <a:xfrm>
          <a:off x="4686300" y="167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97</xdr:row>
      <xdr:rowOff>117145</xdr:rowOff>
    </xdr:from>
    <xdr:to>
      <xdr:col>6</xdr:col>
      <xdr:colOff>600075</xdr:colOff>
      <xdr:row>97</xdr:row>
      <xdr:rowOff>117145</xdr:rowOff>
    </xdr:to>
    <xdr:cxnSp macro="">
      <xdr:nvCxnSpPr>
        <xdr:cNvPr id="233" name="直線コネクタ 232"/>
        <xdr:cNvCxnSpPr/>
      </xdr:nvCxnSpPr>
      <xdr:spPr>
        <a:xfrm>
          <a:off x="4546600" y="16747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135799</xdr:rowOff>
    </xdr:from>
    <xdr:ext cx="599010" cy="259045"/>
    <xdr:sp macro="" textlink="">
      <xdr:nvSpPr>
        <xdr:cNvPr id="234" name="扶助費最大値テキスト"/>
        <xdr:cNvSpPr txBox="1"/>
      </xdr:nvSpPr>
      <xdr:spPr>
        <a:xfrm>
          <a:off x="4686300" y="1539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17672</xdr:rowOff>
    </xdr:from>
    <xdr:to>
      <xdr:col>6</xdr:col>
      <xdr:colOff>600075</xdr:colOff>
      <xdr:row>91</xdr:row>
      <xdr:rowOff>17672</xdr:rowOff>
    </xdr:to>
    <xdr:cxnSp macro="">
      <xdr:nvCxnSpPr>
        <xdr:cNvPr id="235" name="直線コネクタ 234"/>
        <xdr:cNvCxnSpPr/>
      </xdr:nvCxnSpPr>
      <xdr:spPr>
        <a:xfrm>
          <a:off x="4546600" y="1561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65024</xdr:rowOff>
    </xdr:from>
    <xdr:to>
      <xdr:col>6</xdr:col>
      <xdr:colOff>511175</xdr:colOff>
      <xdr:row>97</xdr:row>
      <xdr:rowOff>104234</xdr:rowOff>
    </xdr:to>
    <xdr:cxnSp macro="">
      <xdr:nvCxnSpPr>
        <xdr:cNvPr id="236" name="直線コネクタ 235"/>
        <xdr:cNvCxnSpPr/>
      </xdr:nvCxnSpPr>
      <xdr:spPr>
        <a:xfrm flipV="1">
          <a:off x="3797300" y="16695674"/>
          <a:ext cx="8382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7154</xdr:rowOff>
    </xdr:from>
    <xdr:ext cx="534377" cy="259045"/>
    <xdr:sp macro="" textlink="">
      <xdr:nvSpPr>
        <xdr:cNvPr id="237" name="扶助費平均値テキスト"/>
        <xdr:cNvSpPr txBox="1"/>
      </xdr:nvSpPr>
      <xdr:spPr>
        <a:xfrm>
          <a:off x="4686300" y="1612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155727</xdr:rowOff>
    </xdr:from>
    <xdr:to>
      <xdr:col>6</xdr:col>
      <xdr:colOff>561975</xdr:colOff>
      <xdr:row>95</xdr:row>
      <xdr:rowOff>85877</xdr:rowOff>
    </xdr:to>
    <xdr:sp macro="" textlink="">
      <xdr:nvSpPr>
        <xdr:cNvPr id="238" name="フローチャート : 判断 237"/>
        <xdr:cNvSpPr/>
      </xdr:nvSpPr>
      <xdr:spPr>
        <a:xfrm>
          <a:off x="4584700" y="1627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104234</xdr:rowOff>
    </xdr:from>
    <xdr:to>
      <xdr:col>5</xdr:col>
      <xdr:colOff>358775</xdr:colOff>
      <xdr:row>98</xdr:row>
      <xdr:rowOff>11685</xdr:rowOff>
    </xdr:to>
    <xdr:cxnSp macro="">
      <xdr:nvCxnSpPr>
        <xdr:cNvPr id="239" name="直線コネクタ 238"/>
        <xdr:cNvCxnSpPr/>
      </xdr:nvCxnSpPr>
      <xdr:spPr>
        <a:xfrm flipV="1">
          <a:off x="2908300" y="16734884"/>
          <a:ext cx="889000" cy="7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86255</xdr:rowOff>
    </xdr:from>
    <xdr:to>
      <xdr:col>5</xdr:col>
      <xdr:colOff>409575</xdr:colOff>
      <xdr:row>96</xdr:row>
      <xdr:rowOff>16405</xdr:rowOff>
    </xdr:to>
    <xdr:sp macro="" textlink="">
      <xdr:nvSpPr>
        <xdr:cNvPr id="240" name="フローチャート : 判断 239"/>
        <xdr:cNvSpPr/>
      </xdr:nvSpPr>
      <xdr:spPr>
        <a:xfrm>
          <a:off x="3746500" y="1637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32932</xdr:rowOff>
    </xdr:from>
    <xdr:ext cx="534377" cy="259045"/>
    <xdr:sp macro="" textlink="">
      <xdr:nvSpPr>
        <xdr:cNvPr id="241" name="テキスト ボックス 240"/>
        <xdr:cNvSpPr txBox="1"/>
      </xdr:nvSpPr>
      <xdr:spPr>
        <a:xfrm>
          <a:off x="3530111" y="161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11685</xdr:rowOff>
    </xdr:from>
    <xdr:to>
      <xdr:col>4</xdr:col>
      <xdr:colOff>155575</xdr:colOff>
      <xdr:row>98</xdr:row>
      <xdr:rowOff>51090</xdr:rowOff>
    </xdr:to>
    <xdr:cxnSp macro="">
      <xdr:nvCxnSpPr>
        <xdr:cNvPr id="242" name="直線コネクタ 241"/>
        <xdr:cNvCxnSpPr/>
      </xdr:nvCxnSpPr>
      <xdr:spPr>
        <a:xfrm flipV="1">
          <a:off x="2019300" y="16813785"/>
          <a:ext cx="889000" cy="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123746</xdr:rowOff>
    </xdr:from>
    <xdr:to>
      <xdr:col>4</xdr:col>
      <xdr:colOff>206375</xdr:colOff>
      <xdr:row>96</xdr:row>
      <xdr:rowOff>53896</xdr:rowOff>
    </xdr:to>
    <xdr:sp macro="" textlink="">
      <xdr:nvSpPr>
        <xdr:cNvPr id="243" name="フローチャート : 判断 242"/>
        <xdr:cNvSpPr/>
      </xdr:nvSpPr>
      <xdr:spPr>
        <a:xfrm>
          <a:off x="2857500" y="1641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70423</xdr:rowOff>
    </xdr:from>
    <xdr:ext cx="534377" cy="259045"/>
    <xdr:sp macro="" textlink="">
      <xdr:nvSpPr>
        <xdr:cNvPr id="244" name="テキスト ボックス 243"/>
        <xdr:cNvSpPr txBox="1"/>
      </xdr:nvSpPr>
      <xdr:spPr>
        <a:xfrm>
          <a:off x="2641111" y="1618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51090</xdr:rowOff>
    </xdr:from>
    <xdr:to>
      <xdr:col>2</xdr:col>
      <xdr:colOff>638175</xdr:colOff>
      <xdr:row>98</xdr:row>
      <xdr:rowOff>67549</xdr:rowOff>
    </xdr:to>
    <xdr:cxnSp macro="">
      <xdr:nvCxnSpPr>
        <xdr:cNvPr id="245" name="直線コネクタ 244"/>
        <xdr:cNvCxnSpPr/>
      </xdr:nvCxnSpPr>
      <xdr:spPr>
        <a:xfrm flipV="1">
          <a:off x="1130300" y="1685319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17380</xdr:rowOff>
    </xdr:from>
    <xdr:to>
      <xdr:col>3</xdr:col>
      <xdr:colOff>3175</xdr:colOff>
      <xdr:row>96</xdr:row>
      <xdr:rowOff>118980</xdr:rowOff>
    </xdr:to>
    <xdr:sp macro="" textlink="">
      <xdr:nvSpPr>
        <xdr:cNvPr id="246" name="フローチャート : 判断 245"/>
        <xdr:cNvSpPr/>
      </xdr:nvSpPr>
      <xdr:spPr>
        <a:xfrm>
          <a:off x="1968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135507</xdr:rowOff>
    </xdr:from>
    <xdr:ext cx="534377" cy="259045"/>
    <xdr:sp macro="" textlink="">
      <xdr:nvSpPr>
        <xdr:cNvPr id="247" name="テキスト ボックス 246"/>
        <xdr:cNvSpPr txBox="1"/>
      </xdr:nvSpPr>
      <xdr:spPr>
        <a:xfrm>
          <a:off x="1752111" y="162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25557</xdr:rowOff>
    </xdr:from>
    <xdr:to>
      <xdr:col>1</xdr:col>
      <xdr:colOff>485775</xdr:colOff>
      <xdr:row>96</xdr:row>
      <xdr:rowOff>127157</xdr:rowOff>
    </xdr:to>
    <xdr:sp macro="" textlink="">
      <xdr:nvSpPr>
        <xdr:cNvPr id="248" name="フローチャート : 判断 247"/>
        <xdr:cNvSpPr/>
      </xdr:nvSpPr>
      <xdr:spPr>
        <a:xfrm>
          <a:off x="1079500" y="164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143684</xdr:rowOff>
    </xdr:from>
    <xdr:ext cx="534377" cy="259045"/>
    <xdr:sp macro="" textlink="">
      <xdr:nvSpPr>
        <xdr:cNvPr id="249" name="テキスト ボックス 248"/>
        <xdr:cNvSpPr txBox="1"/>
      </xdr:nvSpPr>
      <xdr:spPr>
        <a:xfrm>
          <a:off x="863111" y="162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14224</xdr:rowOff>
    </xdr:from>
    <xdr:to>
      <xdr:col>6</xdr:col>
      <xdr:colOff>561975</xdr:colOff>
      <xdr:row>97</xdr:row>
      <xdr:rowOff>115824</xdr:rowOff>
    </xdr:to>
    <xdr:sp macro="" textlink="">
      <xdr:nvSpPr>
        <xdr:cNvPr id="255" name="円/楕円 254"/>
        <xdr:cNvSpPr/>
      </xdr:nvSpPr>
      <xdr:spPr>
        <a:xfrm>
          <a:off x="4584700" y="166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100601</xdr:rowOff>
    </xdr:from>
    <xdr:ext cx="534377" cy="259045"/>
    <xdr:sp macro="" textlink="">
      <xdr:nvSpPr>
        <xdr:cNvPr id="256" name="扶助費該当値テキスト"/>
        <xdr:cNvSpPr txBox="1"/>
      </xdr:nvSpPr>
      <xdr:spPr>
        <a:xfrm>
          <a:off x="4686300" y="165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53434</xdr:rowOff>
    </xdr:from>
    <xdr:to>
      <xdr:col>5</xdr:col>
      <xdr:colOff>409575</xdr:colOff>
      <xdr:row>97</xdr:row>
      <xdr:rowOff>155034</xdr:rowOff>
    </xdr:to>
    <xdr:sp macro="" textlink="">
      <xdr:nvSpPr>
        <xdr:cNvPr id="257" name="円/楕円 256"/>
        <xdr:cNvSpPr/>
      </xdr:nvSpPr>
      <xdr:spPr>
        <a:xfrm>
          <a:off x="3746500" y="166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146161</xdr:rowOff>
    </xdr:from>
    <xdr:ext cx="534377" cy="259045"/>
    <xdr:sp macro="" textlink="">
      <xdr:nvSpPr>
        <xdr:cNvPr id="258" name="テキスト ボックス 257"/>
        <xdr:cNvSpPr txBox="1"/>
      </xdr:nvSpPr>
      <xdr:spPr>
        <a:xfrm>
          <a:off x="3530111" y="1677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132335</xdr:rowOff>
    </xdr:from>
    <xdr:to>
      <xdr:col>4</xdr:col>
      <xdr:colOff>206375</xdr:colOff>
      <xdr:row>98</xdr:row>
      <xdr:rowOff>62485</xdr:rowOff>
    </xdr:to>
    <xdr:sp macro="" textlink="">
      <xdr:nvSpPr>
        <xdr:cNvPr id="259" name="円/楕円 258"/>
        <xdr:cNvSpPr/>
      </xdr:nvSpPr>
      <xdr:spPr>
        <a:xfrm>
          <a:off x="2857500" y="167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53612</xdr:rowOff>
    </xdr:from>
    <xdr:ext cx="534377" cy="259045"/>
    <xdr:sp macro="" textlink="">
      <xdr:nvSpPr>
        <xdr:cNvPr id="260" name="テキスト ボックス 259"/>
        <xdr:cNvSpPr txBox="1"/>
      </xdr:nvSpPr>
      <xdr:spPr>
        <a:xfrm>
          <a:off x="2641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290</xdr:rowOff>
    </xdr:from>
    <xdr:to>
      <xdr:col>3</xdr:col>
      <xdr:colOff>3175</xdr:colOff>
      <xdr:row>98</xdr:row>
      <xdr:rowOff>101890</xdr:rowOff>
    </xdr:to>
    <xdr:sp macro="" textlink="">
      <xdr:nvSpPr>
        <xdr:cNvPr id="261" name="円/楕円 260"/>
        <xdr:cNvSpPr/>
      </xdr:nvSpPr>
      <xdr:spPr>
        <a:xfrm>
          <a:off x="1968500" y="1680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93017</xdr:rowOff>
    </xdr:from>
    <xdr:ext cx="534377" cy="259045"/>
    <xdr:sp macro="" textlink="">
      <xdr:nvSpPr>
        <xdr:cNvPr id="262" name="テキスト ボックス 261"/>
        <xdr:cNvSpPr txBox="1"/>
      </xdr:nvSpPr>
      <xdr:spPr>
        <a:xfrm>
          <a:off x="1752111" y="1689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16749</xdr:rowOff>
    </xdr:from>
    <xdr:to>
      <xdr:col>1</xdr:col>
      <xdr:colOff>485775</xdr:colOff>
      <xdr:row>98</xdr:row>
      <xdr:rowOff>118349</xdr:rowOff>
    </xdr:to>
    <xdr:sp macro="" textlink="">
      <xdr:nvSpPr>
        <xdr:cNvPr id="263" name="円/楕円 262"/>
        <xdr:cNvSpPr/>
      </xdr:nvSpPr>
      <xdr:spPr>
        <a:xfrm>
          <a:off x="1079500" y="168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109476</xdr:rowOff>
    </xdr:from>
    <xdr:ext cx="534377" cy="259045"/>
    <xdr:sp macro="" textlink="">
      <xdr:nvSpPr>
        <xdr:cNvPr id="264" name="テキスト ボックス 263"/>
        <xdr:cNvSpPr txBox="1"/>
      </xdr:nvSpPr>
      <xdr:spPr>
        <a:xfrm>
          <a:off x="863111" y="169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6" name="直線コネクタ 285"/>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7"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8" name="直線コネクタ 287"/>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9"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90" name="直線コネクタ 289"/>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47231</xdr:rowOff>
    </xdr:from>
    <xdr:to>
      <xdr:col>15</xdr:col>
      <xdr:colOff>180975</xdr:colOff>
      <xdr:row>33</xdr:row>
      <xdr:rowOff>59461</xdr:rowOff>
    </xdr:to>
    <xdr:cxnSp macro="">
      <xdr:nvCxnSpPr>
        <xdr:cNvPr id="291" name="直線コネクタ 290"/>
        <xdr:cNvCxnSpPr/>
      </xdr:nvCxnSpPr>
      <xdr:spPr>
        <a:xfrm>
          <a:off x="9639300" y="5705081"/>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2"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3" name="フローチャート : 判断 292"/>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47231</xdr:rowOff>
    </xdr:from>
    <xdr:to>
      <xdr:col>14</xdr:col>
      <xdr:colOff>28575</xdr:colOff>
      <xdr:row>33</xdr:row>
      <xdr:rowOff>76058</xdr:rowOff>
    </xdr:to>
    <xdr:cxnSp macro="">
      <xdr:nvCxnSpPr>
        <xdr:cNvPr id="294" name="直線コネクタ 293"/>
        <xdr:cNvCxnSpPr/>
      </xdr:nvCxnSpPr>
      <xdr:spPr>
        <a:xfrm flipV="1">
          <a:off x="8750300" y="5705081"/>
          <a:ext cx="889000" cy="2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5" name="フローチャート : 判断 294"/>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6" name="テキスト ボックス 295"/>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76058</xdr:rowOff>
    </xdr:from>
    <xdr:to>
      <xdr:col>12</xdr:col>
      <xdr:colOff>511175</xdr:colOff>
      <xdr:row>33</xdr:row>
      <xdr:rowOff>91854</xdr:rowOff>
    </xdr:to>
    <xdr:cxnSp macro="">
      <xdr:nvCxnSpPr>
        <xdr:cNvPr id="297" name="直線コネクタ 296"/>
        <xdr:cNvCxnSpPr/>
      </xdr:nvCxnSpPr>
      <xdr:spPr>
        <a:xfrm flipV="1">
          <a:off x="7861300" y="5733908"/>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8" name="フローチャート : 判断 297"/>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133850</xdr:rowOff>
    </xdr:from>
    <xdr:ext cx="534377" cy="259045"/>
    <xdr:sp macro="" textlink="">
      <xdr:nvSpPr>
        <xdr:cNvPr id="299" name="テキスト ボックス 298"/>
        <xdr:cNvSpPr txBox="1"/>
      </xdr:nvSpPr>
      <xdr:spPr>
        <a:xfrm>
          <a:off x="8483111" y="59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91854</xdr:rowOff>
    </xdr:from>
    <xdr:to>
      <xdr:col>11</xdr:col>
      <xdr:colOff>307975</xdr:colOff>
      <xdr:row>34</xdr:row>
      <xdr:rowOff>156754</xdr:rowOff>
    </xdr:to>
    <xdr:cxnSp macro="">
      <xdr:nvCxnSpPr>
        <xdr:cNvPr id="300" name="直線コネクタ 299"/>
        <xdr:cNvCxnSpPr/>
      </xdr:nvCxnSpPr>
      <xdr:spPr>
        <a:xfrm flipV="1">
          <a:off x="6972300" y="5749704"/>
          <a:ext cx="889000" cy="23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301" name="フローチャート : 判断 300"/>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131427</xdr:rowOff>
    </xdr:from>
    <xdr:ext cx="534377" cy="259045"/>
    <xdr:sp macro="" textlink="">
      <xdr:nvSpPr>
        <xdr:cNvPr id="302" name="テキスト ボックス 301"/>
        <xdr:cNvSpPr txBox="1"/>
      </xdr:nvSpPr>
      <xdr:spPr>
        <a:xfrm>
          <a:off x="7594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3" name="フローチャート : 判断 302"/>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4" name="テキスト ボックス 303"/>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8661</xdr:rowOff>
    </xdr:from>
    <xdr:to>
      <xdr:col>15</xdr:col>
      <xdr:colOff>231775</xdr:colOff>
      <xdr:row>33</xdr:row>
      <xdr:rowOff>110261</xdr:rowOff>
    </xdr:to>
    <xdr:sp macro="" textlink="">
      <xdr:nvSpPr>
        <xdr:cNvPr id="310" name="円/楕円 309"/>
        <xdr:cNvSpPr/>
      </xdr:nvSpPr>
      <xdr:spPr>
        <a:xfrm>
          <a:off x="10426700" y="56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31538</xdr:rowOff>
    </xdr:from>
    <xdr:ext cx="534377" cy="259045"/>
    <xdr:sp macro="" textlink="">
      <xdr:nvSpPr>
        <xdr:cNvPr id="311" name="補助費等該当値テキスト"/>
        <xdr:cNvSpPr txBox="1"/>
      </xdr:nvSpPr>
      <xdr:spPr>
        <a:xfrm>
          <a:off x="10528300" y="55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41,010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167881</xdr:rowOff>
    </xdr:from>
    <xdr:to>
      <xdr:col>14</xdr:col>
      <xdr:colOff>79375</xdr:colOff>
      <xdr:row>33</xdr:row>
      <xdr:rowOff>98031</xdr:rowOff>
    </xdr:to>
    <xdr:sp macro="" textlink="">
      <xdr:nvSpPr>
        <xdr:cNvPr id="312" name="円/楕円 311"/>
        <xdr:cNvSpPr/>
      </xdr:nvSpPr>
      <xdr:spPr>
        <a:xfrm>
          <a:off x="9588500" y="56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114558</xdr:rowOff>
    </xdr:from>
    <xdr:ext cx="534377" cy="259045"/>
    <xdr:sp macro="" textlink="">
      <xdr:nvSpPr>
        <xdr:cNvPr id="313" name="テキスト ボックス 312"/>
        <xdr:cNvSpPr txBox="1"/>
      </xdr:nvSpPr>
      <xdr:spPr>
        <a:xfrm>
          <a:off x="9372111" y="542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25258</xdr:rowOff>
    </xdr:from>
    <xdr:to>
      <xdr:col>12</xdr:col>
      <xdr:colOff>561975</xdr:colOff>
      <xdr:row>33</xdr:row>
      <xdr:rowOff>126858</xdr:rowOff>
    </xdr:to>
    <xdr:sp macro="" textlink="">
      <xdr:nvSpPr>
        <xdr:cNvPr id="314" name="円/楕円 313"/>
        <xdr:cNvSpPr/>
      </xdr:nvSpPr>
      <xdr:spPr>
        <a:xfrm>
          <a:off x="8699500" y="56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143385</xdr:rowOff>
    </xdr:from>
    <xdr:ext cx="534377" cy="259045"/>
    <xdr:sp macro="" textlink="">
      <xdr:nvSpPr>
        <xdr:cNvPr id="315" name="テキスト ボックス 314"/>
        <xdr:cNvSpPr txBox="1"/>
      </xdr:nvSpPr>
      <xdr:spPr>
        <a:xfrm>
          <a:off x="8483111" y="54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41054</xdr:rowOff>
    </xdr:from>
    <xdr:to>
      <xdr:col>11</xdr:col>
      <xdr:colOff>358775</xdr:colOff>
      <xdr:row>33</xdr:row>
      <xdr:rowOff>142654</xdr:rowOff>
    </xdr:to>
    <xdr:sp macro="" textlink="">
      <xdr:nvSpPr>
        <xdr:cNvPr id="316" name="円/楕円 315"/>
        <xdr:cNvSpPr/>
      </xdr:nvSpPr>
      <xdr:spPr>
        <a:xfrm>
          <a:off x="7810500" y="56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159181</xdr:rowOff>
    </xdr:from>
    <xdr:ext cx="534377" cy="259045"/>
    <xdr:sp macro="" textlink="">
      <xdr:nvSpPr>
        <xdr:cNvPr id="317" name="テキスト ボックス 316"/>
        <xdr:cNvSpPr txBox="1"/>
      </xdr:nvSpPr>
      <xdr:spPr>
        <a:xfrm>
          <a:off x="7594111" y="547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105954</xdr:rowOff>
    </xdr:from>
    <xdr:to>
      <xdr:col>10</xdr:col>
      <xdr:colOff>155575</xdr:colOff>
      <xdr:row>35</xdr:row>
      <xdr:rowOff>36104</xdr:rowOff>
    </xdr:to>
    <xdr:sp macro="" textlink="">
      <xdr:nvSpPr>
        <xdr:cNvPr id="318" name="円/楕円 317"/>
        <xdr:cNvSpPr/>
      </xdr:nvSpPr>
      <xdr:spPr>
        <a:xfrm>
          <a:off x="6921500" y="59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27231</xdr:rowOff>
    </xdr:from>
    <xdr:ext cx="534377" cy="259045"/>
    <xdr:sp macro="" textlink="">
      <xdr:nvSpPr>
        <xdr:cNvPr id="319" name="テキスト ボックス 318"/>
        <xdr:cNvSpPr txBox="1"/>
      </xdr:nvSpPr>
      <xdr:spPr>
        <a:xfrm>
          <a:off x="6705111" y="602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5" name="直線コネクタ 344"/>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6"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7" name="直線コネクタ 346"/>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8"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9" name="直線コネクタ 348"/>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132156</xdr:rowOff>
    </xdr:from>
    <xdr:to>
      <xdr:col>15</xdr:col>
      <xdr:colOff>180975</xdr:colOff>
      <xdr:row>57</xdr:row>
      <xdr:rowOff>83813</xdr:rowOff>
    </xdr:to>
    <xdr:cxnSp macro="">
      <xdr:nvCxnSpPr>
        <xdr:cNvPr id="350" name="直線コネクタ 349"/>
        <xdr:cNvCxnSpPr/>
      </xdr:nvCxnSpPr>
      <xdr:spPr>
        <a:xfrm flipV="1">
          <a:off x="9639300" y="9733356"/>
          <a:ext cx="838200" cy="1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95859</xdr:rowOff>
    </xdr:from>
    <xdr:ext cx="534377" cy="259045"/>
    <xdr:sp macro="" textlink="">
      <xdr:nvSpPr>
        <xdr:cNvPr id="351" name="普通建設事業費平均値テキスト"/>
        <xdr:cNvSpPr txBox="1"/>
      </xdr:nvSpPr>
      <xdr:spPr>
        <a:xfrm>
          <a:off x="10528300" y="969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2" name="フローチャート : 判断 351"/>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108741</xdr:rowOff>
    </xdr:from>
    <xdr:to>
      <xdr:col>14</xdr:col>
      <xdr:colOff>28575</xdr:colOff>
      <xdr:row>57</xdr:row>
      <xdr:rowOff>83813</xdr:rowOff>
    </xdr:to>
    <xdr:cxnSp macro="">
      <xdr:nvCxnSpPr>
        <xdr:cNvPr id="353" name="直線コネクタ 352"/>
        <xdr:cNvCxnSpPr/>
      </xdr:nvCxnSpPr>
      <xdr:spPr>
        <a:xfrm>
          <a:off x="8750300" y="9538491"/>
          <a:ext cx="889000" cy="3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4" name="フローチャート : 判断 353"/>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5" name="テキスト ボックス 354"/>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108741</xdr:rowOff>
    </xdr:from>
    <xdr:to>
      <xdr:col>12</xdr:col>
      <xdr:colOff>511175</xdr:colOff>
      <xdr:row>57</xdr:row>
      <xdr:rowOff>99336</xdr:rowOff>
    </xdr:to>
    <xdr:cxnSp macro="">
      <xdr:nvCxnSpPr>
        <xdr:cNvPr id="356" name="直線コネクタ 355"/>
        <xdr:cNvCxnSpPr/>
      </xdr:nvCxnSpPr>
      <xdr:spPr>
        <a:xfrm flipV="1">
          <a:off x="7861300" y="9538491"/>
          <a:ext cx="889000" cy="33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7" name="フローチャート : 判断 356"/>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8" name="テキスト ボックス 357"/>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44254</xdr:rowOff>
    </xdr:from>
    <xdr:to>
      <xdr:col>11</xdr:col>
      <xdr:colOff>307975</xdr:colOff>
      <xdr:row>57</xdr:row>
      <xdr:rowOff>99336</xdr:rowOff>
    </xdr:to>
    <xdr:cxnSp macro="">
      <xdr:nvCxnSpPr>
        <xdr:cNvPr id="359" name="直線コネクタ 358"/>
        <xdr:cNvCxnSpPr/>
      </xdr:nvCxnSpPr>
      <xdr:spPr>
        <a:xfrm>
          <a:off x="6972300" y="9816904"/>
          <a:ext cx="889000" cy="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60" name="フローチャート : 判断 359"/>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61" name="テキスト ボックス 360"/>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2" name="フローチャート : 判断 361"/>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3" name="テキスト ボックス 362"/>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81356</xdr:rowOff>
    </xdr:from>
    <xdr:to>
      <xdr:col>15</xdr:col>
      <xdr:colOff>231775</xdr:colOff>
      <xdr:row>57</xdr:row>
      <xdr:rowOff>11506</xdr:rowOff>
    </xdr:to>
    <xdr:sp macro="" textlink="">
      <xdr:nvSpPr>
        <xdr:cNvPr id="369" name="円/楕円 368"/>
        <xdr:cNvSpPr/>
      </xdr:nvSpPr>
      <xdr:spPr>
        <a:xfrm>
          <a:off x="10426700" y="96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104233</xdr:rowOff>
    </xdr:from>
    <xdr:ext cx="534377" cy="259045"/>
    <xdr:sp macro="" textlink="">
      <xdr:nvSpPr>
        <xdr:cNvPr id="370" name="普通建設事業費該当値テキスト"/>
        <xdr:cNvSpPr txBox="1"/>
      </xdr:nvSpPr>
      <xdr:spPr>
        <a:xfrm>
          <a:off x="10528300" y="953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33013</xdr:rowOff>
    </xdr:from>
    <xdr:to>
      <xdr:col>14</xdr:col>
      <xdr:colOff>79375</xdr:colOff>
      <xdr:row>57</xdr:row>
      <xdr:rowOff>134613</xdr:rowOff>
    </xdr:to>
    <xdr:sp macro="" textlink="">
      <xdr:nvSpPr>
        <xdr:cNvPr id="371" name="円/楕円 370"/>
        <xdr:cNvSpPr/>
      </xdr:nvSpPr>
      <xdr:spPr>
        <a:xfrm>
          <a:off x="9588500" y="98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125740</xdr:rowOff>
    </xdr:from>
    <xdr:ext cx="534377" cy="259045"/>
    <xdr:sp macro="" textlink="">
      <xdr:nvSpPr>
        <xdr:cNvPr id="372" name="テキスト ボックス 371"/>
        <xdr:cNvSpPr txBox="1"/>
      </xdr:nvSpPr>
      <xdr:spPr>
        <a:xfrm>
          <a:off x="9372111" y="989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57941</xdr:rowOff>
    </xdr:from>
    <xdr:to>
      <xdr:col>12</xdr:col>
      <xdr:colOff>561975</xdr:colOff>
      <xdr:row>55</xdr:row>
      <xdr:rowOff>159541</xdr:rowOff>
    </xdr:to>
    <xdr:sp macro="" textlink="">
      <xdr:nvSpPr>
        <xdr:cNvPr id="373" name="円/楕円 372"/>
        <xdr:cNvSpPr/>
      </xdr:nvSpPr>
      <xdr:spPr>
        <a:xfrm>
          <a:off x="8699500" y="94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4618</xdr:rowOff>
    </xdr:from>
    <xdr:ext cx="534377" cy="259045"/>
    <xdr:sp macro="" textlink="">
      <xdr:nvSpPr>
        <xdr:cNvPr id="374" name="テキスト ボックス 373"/>
        <xdr:cNvSpPr txBox="1"/>
      </xdr:nvSpPr>
      <xdr:spPr>
        <a:xfrm>
          <a:off x="8483111" y="926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48536</xdr:rowOff>
    </xdr:from>
    <xdr:to>
      <xdr:col>11</xdr:col>
      <xdr:colOff>358775</xdr:colOff>
      <xdr:row>57</xdr:row>
      <xdr:rowOff>150136</xdr:rowOff>
    </xdr:to>
    <xdr:sp macro="" textlink="">
      <xdr:nvSpPr>
        <xdr:cNvPr id="375" name="円/楕円 374"/>
        <xdr:cNvSpPr/>
      </xdr:nvSpPr>
      <xdr:spPr>
        <a:xfrm>
          <a:off x="7810500" y="9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141263</xdr:rowOff>
    </xdr:from>
    <xdr:ext cx="534377" cy="259045"/>
    <xdr:sp macro="" textlink="">
      <xdr:nvSpPr>
        <xdr:cNvPr id="376" name="テキスト ボックス 375"/>
        <xdr:cNvSpPr txBox="1"/>
      </xdr:nvSpPr>
      <xdr:spPr>
        <a:xfrm>
          <a:off x="7594111" y="99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164904</xdr:rowOff>
    </xdr:from>
    <xdr:to>
      <xdr:col>10</xdr:col>
      <xdr:colOff>155575</xdr:colOff>
      <xdr:row>57</xdr:row>
      <xdr:rowOff>95054</xdr:rowOff>
    </xdr:to>
    <xdr:sp macro="" textlink="">
      <xdr:nvSpPr>
        <xdr:cNvPr id="377" name="円/楕円 376"/>
        <xdr:cNvSpPr/>
      </xdr:nvSpPr>
      <xdr:spPr>
        <a:xfrm>
          <a:off x="6921500" y="97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86181</xdr:rowOff>
    </xdr:from>
    <xdr:ext cx="534377" cy="259045"/>
    <xdr:sp macro="" textlink="">
      <xdr:nvSpPr>
        <xdr:cNvPr id="378" name="テキスト ボックス 377"/>
        <xdr:cNvSpPr txBox="1"/>
      </xdr:nvSpPr>
      <xdr:spPr>
        <a:xfrm>
          <a:off x="6705111" y="98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2" name="直線コネクタ 401"/>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5"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6" name="直線コネクタ 405"/>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68644</xdr:rowOff>
    </xdr:from>
    <xdr:to>
      <xdr:col>15</xdr:col>
      <xdr:colOff>180975</xdr:colOff>
      <xdr:row>77</xdr:row>
      <xdr:rowOff>57975</xdr:rowOff>
    </xdr:to>
    <xdr:cxnSp macro="">
      <xdr:nvCxnSpPr>
        <xdr:cNvPr id="407" name="直線コネクタ 406"/>
        <xdr:cNvCxnSpPr/>
      </xdr:nvCxnSpPr>
      <xdr:spPr>
        <a:xfrm flipV="1">
          <a:off x="9639300" y="13098844"/>
          <a:ext cx="838200" cy="16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8"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9" name="フローチャート : 判断 408"/>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97828</xdr:rowOff>
    </xdr:from>
    <xdr:to>
      <xdr:col>14</xdr:col>
      <xdr:colOff>28575</xdr:colOff>
      <xdr:row>77</xdr:row>
      <xdr:rowOff>57975</xdr:rowOff>
    </xdr:to>
    <xdr:cxnSp macro="">
      <xdr:nvCxnSpPr>
        <xdr:cNvPr id="410" name="直線コネクタ 409"/>
        <xdr:cNvCxnSpPr/>
      </xdr:nvCxnSpPr>
      <xdr:spPr>
        <a:xfrm>
          <a:off x="8750300" y="12099328"/>
          <a:ext cx="889000" cy="11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11" name="フローチャート : 判断 410"/>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2" name="テキスト ボックス 411"/>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3" name="フローチャート : 判断 412"/>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133621</xdr:rowOff>
    </xdr:from>
    <xdr:ext cx="534377" cy="259045"/>
    <xdr:sp macro="" textlink="">
      <xdr:nvSpPr>
        <xdr:cNvPr id="414" name="テキスト ボックス 413"/>
        <xdr:cNvSpPr txBox="1"/>
      </xdr:nvSpPr>
      <xdr:spPr>
        <a:xfrm>
          <a:off x="8483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17844</xdr:rowOff>
    </xdr:from>
    <xdr:to>
      <xdr:col>15</xdr:col>
      <xdr:colOff>231775</xdr:colOff>
      <xdr:row>76</xdr:row>
      <xdr:rowOff>119444</xdr:rowOff>
    </xdr:to>
    <xdr:sp macro="" textlink="">
      <xdr:nvSpPr>
        <xdr:cNvPr id="420" name="円/楕円 419"/>
        <xdr:cNvSpPr/>
      </xdr:nvSpPr>
      <xdr:spPr>
        <a:xfrm>
          <a:off x="10426700" y="130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40721</xdr:rowOff>
    </xdr:from>
    <xdr:ext cx="534377" cy="259045"/>
    <xdr:sp macro="" textlink="">
      <xdr:nvSpPr>
        <xdr:cNvPr id="421" name="普通建設事業費 （ うち新規整備　）該当値テキスト"/>
        <xdr:cNvSpPr txBox="1"/>
      </xdr:nvSpPr>
      <xdr:spPr>
        <a:xfrm>
          <a:off x="10528300" y="128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7175</xdr:rowOff>
    </xdr:from>
    <xdr:to>
      <xdr:col>14</xdr:col>
      <xdr:colOff>79375</xdr:colOff>
      <xdr:row>77</xdr:row>
      <xdr:rowOff>108775</xdr:rowOff>
    </xdr:to>
    <xdr:sp macro="" textlink="">
      <xdr:nvSpPr>
        <xdr:cNvPr id="422" name="円/楕円 421"/>
        <xdr:cNvSpPr/>
      </xdr:nvSpPr>
      <xdr:spPr>
        <a:xfrm>
          <a:off x="95885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99902</xdr:rowOff>
    </xdr:from>
    <xdr:ext cx="469744" cy="259045"/>
    <xdr:sp macro="" textlink="">
      <xdr:nvSpPr>
        <xdr:cNvPr id="423" name="テキスト ボックス 422"/>
        <xdr:cNvSpPr txBox="1"/>
      </xdr:nvSpPr>
      <xdr:spPr>
        <a:xfrm>
          <a:off x="9404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47028</xdr:rowOff>
    </xdr:from>
    <xdr:to>
      <xdr:col>12</xdr:col>
      <xdr:colOff>561975</xdr:colOff>
      <xdr:row>70</xdr:row>
      <xdr:rowOff>148628</xdr:rowOff>
    </xdr:to>
    <xdr:sp macro="" textlink="">
      <xdr:nvSpPr>
        <xdr:cNvPr id="424" name="円/楕円 423"/>
        <xdr:cNvSpPr/>
      </xdr:nvSpPr>
      <xdr:spPr>
        <a:xfrm>
          <a:off x="8699500" y="120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165155</xdr:rowOff>
    </xdr:from>
    <xdr:ext cx="534377" cy="259045"/>
    <xdr:sp macro="" textlink="">
      <xdr:nvSpPr>
        <xdr:cNvPr id="425" name="テキスト ボックス 424"/>
        <xdr:cNvSpPr txBox="1"/>
      </xdr:nvSpPr>
      <xdr:spPr>
        <a:xfrm>
          <a:off x="8483111" y="118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9" name="直線コネクタ 448"/>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50"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51" name="直線コネクタ 450"/>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2"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3" name="直線コネクタ 452"/>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27826</xdr:rowOff>
    </xdr:from>
    <xdr:to>
      <xdr:col>15</xdr:col>
      <xdr:colOff>180975</xdr:colOff>
      <xdr:row>98</xdr:row>
      <xdr:rowOff>35344</xdr:rowOff>
    </xdr:to>
    <xdr:cxnSp macro="">
      <xdr:nvCxnSpPr>
        <xdr:cNvPr id="454" name="直線コネクタ 453"/>
        <xdr:cNvCxnSpPr/>
      </xdr:nvCxnSpPr>
      <xdr:spPr>
        <a:xfrm>
          <a:off x="9639300" y="16829926"/>
          <a:ext cx="8382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5"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6" name="フローチャート : 判断 455"/>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27826</xdr:rowOff>
    </xdr:from>
    <xdr:to>
      <xdr:col>14</xdr:col>
      <xdr:colOff>28575</xdr:colOff>
      <xdr:row>98</xdr:row>
      <xdr:rowOff>92011</xdr:rowOff>
    </xdr:to>
    <xdr:cxnSp macro="">
      <xdr:nvCxnSpPr>
        <xdr:cNvPr id="457" name="直線コネクタ 456"/>
        <xdr:cNvCxnSpPr/>
      </xdr:nvCxnSpPr>
      <xdr:spPr>
        <a:xfrm flipV="1">
          <a:off x="8750300" y="16829926"/>
          <a:ext cx="889000" cy="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8" name="フローチャート : 判断 457"/>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9" name="テキスト ボックス 458"/>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0" name="フローチャート : 判断 459"/>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61" name="テキスト ボックス 460"/>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155994</xdr:rowOff>
    </xdr:from>
    <xdr:to>
      <xdr:col>15</xdr:col>
      <xdr:colOff>231775</xdr:colOff>
      <xdr:row>98</xdr:row>
      <xdr:rowOff>86144</xdr:rowOff>
    </xdr:to>
    <xdr:sp macro="" textlink="">
      <xdr:nvSpPr>
        <xdr:cNvPr id="467" name="円/楕円 466"/>
        <xdr:cNvSpPr/>
      </xdr:nvSpPr>
      <xdr:spPr>
        <a:xfrm>
          <a:off x="10426700" y="167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134421</xdr:rowOff>
    </xdr:from>
    <xdr:ext cx="534377" cy="259045"/>
    <xdr:sp macro="" textlink="">
      <xdr:nvSpPr>
        <xdr:cNvPr id="468" name="普通建設事業費 （ うち更新整備　）該当値テキスト"/>
        <xdr:cNvSpPr txBox="1"/>
      </xdr:nvSpPr>
      <xdr:spPr>
        <a:xfrm>
          <a:off x="10528300" y="167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148476</xdr:rowOff>
    </xdr:from>
    <xdr:to>
      <xdr:col>14</xdr:col>
      <xdr:colOff>79375</xdr:colOff>
      <xdr:row>98</xdr:row>
      <xdr:rowOff>78626</xdr:rowOff>
    </xdr:to>
    <xdr:sp macro="" textlink="">
      <xdr:nvSpPr>
        <xdr:cNvPr id="469" name="円/楕円 468"/>
        <xdr:cNvSpPr/>
      </xdr:nvSpPr>
      <xdr:spPr>
        <a:xfrm>
          <a:off x="9588500" y="167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69753</xdr:rowOff>
    </xdr:from>
    <xdr:ext cx="534377" cy="259045"/>
    <xdr:sp macro="" textlink="">
      <xdr:nvSpPr>
        <xdr:cNvPr id="470" name="テキスト ボックス 469"/>
        <xdr:cNvSpPr txBox="1"/>
      </xdr:nvSpPr>
      <xdr:spPr>
        <a:xfrm>
          <a:off x="9372111" y="168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41211</xdr:rowOff>
    </xdr:from>
    <xdr:to>
      <xdr:col>12</xdr:col>
      <xdr:colOff>561975</xdr:colOff>
      <xdr:row>98</xdr:row>
      <xdr:rowOff>142811</xdr:rowOff>
    </xdr:to>
    <xdr:sp macro="" textlink="">
      <xdr:nvSpPr>
        <xdr:cNvPr id="471" name="円/楕円 470"/>
        <xdr:cNvSpPr/>
      </xdr:nvSpPr>
      <xdr:spPr>
        <a:xfrm>
          <a:off x="8699500" y="168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133938</xdr:rowOff>
    </xdr:from>
    <xdr:ext cx="469744" cy="259045"/>
    <xdr:sp macro="" textlink="">
      <xdr:nvSpPr>
        <xdr:cNvPr id="472" name="テキスト ボックス 471"/>
        <xdr:cNvSpPr txBox="1"/>
      </xdr:nvSpPr>
      <xdr:spPr>
        <a:xfrm>
          <a:off x="8515427" y="169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6" name="テキスト ボックス 48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8" name="テキスト ボックス 48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0" name="テキスト ボックス 48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2" name="テキスト ボックス 49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8" name="直線コネクタ 497"/>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501"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2" name="直線コネクタ 501"/>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121902</xdr:rowOff>
    </xdr:from>
    <xdr:to>
      <xdr:col>23</xdr:col>
      <xdr:colOff>517525</xdr:colOff>
      <xdr:row>39</xdr:row>
      <xdr:rowOff>66711</xdr:rowOff>
    </xdr:to>
    <xdr:cxnSp macro="">
      <xdr:nvCxnSpPr>
        <xdr:cNvPr id="503" name="直線コネクタ 502"/>
        <xdr:cNvCxnSpPr/>
      </xdr:nvCxnSpPr>
      <xdr:spPr>
        <a:xfrm>
          <a:off x="15481300" y="6465552"/>
          <a:ext cx="838200" cy="28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4"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5" name="フローチャート : 判断 504"/>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121902</xdr:rowOff>
    </xdr:from>
    <xdr:to>
      <xdr:col>22</xdr:col>
      <xdr:colOff>365125</xdr:colOff>
      <xdr:row>38</xdr:row>
      <xdr:rowOff>148681</xdr:rowOff>
    </xdr:to>
    <xdr:cxnSp macro="">
      <xdr:nvCxnSpPr>
        <xdr:cNvPr id="506" name="直線コネクタ 505"/>
        <xdr:cNvCxnSpPr/>
      </xdr:nvCxnSpPr>
      <xdr:spPr>
        <a:xfrm flipV="1">
          <a:off x="14592300" y="6465552"/>
          <a:ext cx="889000" cy="1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7" name="フローチャート : 判断 506"/>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62918</xdr:rowOff>
    </xdr:from>
    <xdr:ext cx="378565" cy="259045"/>
    <xdr:sp macro="" textlink="">
      <xdr:nvSpPr>
        <xdr:cNvPr id="508" name="テキスト ボックス 507"/>
        <xdr:cNvSpPr txBox="1"/>
      </xdr:nvSpPr>
      <xdr:spPr>
        <a:xfrm>
          <a:off x="15292017" y="674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148681</xdr:rowOff>
    </xdr:from>
    <xdr:to>
      <xdr:col>21</xdr:col>
      <xdr:colOff>161925</xdr:colOff>
      <xdr:row>39</xdr:row>
      <xdr:rowOff>76998</xdr:rowOff>
    </xdr:to>
    <xdr:cxnSp macro="">
      <xdr:nvCxnSpPr>
        <xdr:cNvPr id="509" name="直線コネクタ 508"/>
        <xdr:cNvCxnSpPr/>
      </xdr:nvCxnSpPr>
      <xdr:spPr>
        <a:xfrm flipV="1">
          <a:off x="13703300" y="6663781"/>
          <a:ext cx="889000" cy="9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10" name="フローチャート : 判断 509"/>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28629</xdr:rowOff>
    </xdr:from>
    <xdr:ext cx="378565" cy="259045"/>
    <xdr:sp macro="" textlink="">
      <xdr:nvSpPr>
        <xdr:cNvPr id="511" name="テキスト ボックス 510"/>
        <xdr:cNvSpPr txBox="1"/>
      </xdr:nvSpPr>
      <xdr:spPr>
        <a:xfrm>
          <a:off x="14403017" y="6715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76998</xdr:rowOff>
    </xdr:from>
    <xdr:to>
      <xdr:col>19</xdr:col>
      <xdr:colOff>644525</xdr:colOff>
      <xdr:row>39</xdr:row>
      <xdr:rowOff>93980</xdr:rowOff>
    </xdr:to>
    <xdr:cxnSp macro="">
      <xdr:nvCxnSpPr>
        <xdr:cNvPr id="512" name="直線コネクタ 511"/>
        <xdr:cNvCxnSpPr/>
      </xdr:nvCxnSpPr>
      <xdr:spPr>
        <a:xfrm flipV="1">
          <a:off x="12814300" y="676354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3" name="フローチャート : 判断 512"/>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4" name="テキスト ボックス 513"/>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5" name="フローチャート : 判断 514"/>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6" name="テキスト ボックス 515"/>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15911</xdr:rowOff>
    </xdr:from>
    <xdr:to>
      <xdr:col>23</xdr:col>
      <xdr:colOff>568325</xdr:colOff>
      <xdr:row>39</xdr:row>
      <xdr:rowOff>117511</xdr:rowOff>
    </xdr:to>
    <xdr:sp macro="" textlink="">
      <xdr:nvSpPr>
        <xdr:cNvPr id="522" name="円/楕円 521"/>
        <xdr:cNvSpPr/>
      </xdr:nvSpPr>
      <xdr:spPr>
        <a:xfrm>
          <a:off x="16268700" y="67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107822</xdr:rowOff>
    </xdr:from>
    <xdr:ext cx="378565" cy="259045"/>
    <xdr:sp macro="" textlink="">
      <xdr:nvSpPr>
        <xdr:cNvPr id="523" name="災害復旧事業費該当値テキスト"/>
        <xdr:cNvSpPr txBox="1"/>
      </xdr:nvSpPr>
      <xdr:spPr>
        <a:xfrm>
          <a:off x="16370300" y="662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71102</xdr:rowOff>
    </xdr:from>
    <xdr:to>
      <xdr:col>22</xdr:col>
      <xdr:colOff>415925</xdr:colOff>
      <xdr:row>38</xdr:row>
      <xdr:rowOff>1252</xdr:rowOff>
    </xdr:to>
    <xdr:sp macro="" textlink="">
      <xdr:nvSpPr>
        <xdr:cNvPr id="524" name="円/楕円 523"/>
        <xdr:cNvSpPr/>
      </xdr:nvSpPr>
      <xdr:spPr>
        <a:xfrm>
          <a:off x="15430500" y="64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17779</xdr:rowOff>
    </xdr:from>
    <xdr:ext cx="469744" cy="259045"/>
    <xdr:sp macro="" textlink="">
      <xdr:nvSpPr>
        <xdr:cNvPr id="525" name="テキスト ボックス 524"/>
        <xdr:cNvSpPr txBox="1"/>
      </xdr:nvSpPr>
      <xdr:spPr>
        <a:xfrm>
          <a:off x="15246427" y="618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97881</xdr:rowOff>
    </xdr:from>
    <xdr:to>
      <xdr:col>21</xdr:col>
      <xdr:colOff>212725</xdr:colOff>
      <xdr:row>39</xdr:row>
      <xdr:rowOff>28031</xdr:rowOff>
    </xdr:to>
    <xdr:sp macro="" textlink="">
      <xdr:nvSpPr>
        <xdr:cNvPr id="526" name="円/楕円 525"/>
        <xdr:cNvSpPr/>
      </xdr:nvSpPr>
      <xdr:spPr>
        <a:xfrm>
          <a:off x="14541500" y="66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44558</xdr:rowOff>
    </xdr:from>
    <xdr:ext cx="378565" cy="259045"/>
    <xdr:sp macro="" textlink="">
      <xdr:nvSpPr>
        <xdr:cNvPr id="527" name="テキスト ボックス 526"/>
        <xdr:cNvSpPr txBox="1"/>
      </xdr:nvSpPr>
      <xdr:spPr>
        <a:xfrm>
          <a:off x="14403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26198</xdr:rowOff>
    </xdr:from>
    <xdr:to>
      <xdr:col>20</xdr:col>
      <xdr:colOff>9525</xdr:colOff>
      <xdr:row>39</xdr:row>
      <xdr:rowOff>127798</xdr:rowOff>
    </xdr:to>
    <xdr:sp macro="" textlink="">
      <xdr:nvSpPr>
        <xdr:cNvPr id="528" name="円/楕円 527"/>
        <xdr:cNvSpPr/>
      </xdr:nvSpPr>
      <xdr:spPr>
        <a:xfrm>
          <a:off x="13652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118925</xdr:rowOff>
    </xdr:from>
    <xdr:ext cx="378565" cy="259045"/>
    <xdr:sp macro="" textlink="">
      <xdr:nvSpPr>
        <xdr:cNvPr id="529" name="テキスト ボックス 528"/>
        <xdr:cNvSpPr txBox="1"/>
      </xdr:nvSpPr>
      <xdr:spPr>
        <a:xfrm>
          <a:off x="13514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43180</xdr:rowOff>
    </xdr:from>
    <xdr:to>
      <xdr:col>18</xdr:col>
      <xdr:colOff>492125</xdr:colOff>
      <xdr:row>39</xdr:row>
      <xdr:rowOff>144780</xdr:rowOff>
    </xdr:to>
    <xdr:sp macro="" textlink="">
      <xdr:nvSpPr>
        <xdr:cNvPr id="530" name="円/楕円 529"/>
        <xdr:cNvSpPr/>
      </xdr:nvSpPr>
      <xdr:spPr>
        <a:xfrm>
          <a:off x="12763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135907</xdr:rowOff>
    </xdr:from>
    <xdr:ext cx="313932" cy="259045"/>
    <xdr:sp macro="" textlink="">
      <xdr:nvSpPr>
        <xdr:cNvPr id="531" name="テキスト ボックス 530"/>
        <xdr:cNvSpPr txBox="1"/>
      </xdr:nvSpPr>
      <xdr:spPr>
        <a:xfrm>
          <a:off x="12657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6" name="テキスト ボックス 59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8" name="テキスト ボックス 59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4" name="直線コネクタ 603"/>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5"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6" name="直線コネクタ 605"/>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7"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8" name="直線コネクタ 607"/>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99062</xdr:rowOff>
    </xdr:from>
    <xdr:to>
      <xdr:col>23</xdr:col>
      <xdr:colOff>517525</xdr:colOff>
      <xdr:row>77</xdr:row>
      <xdr:rowOff>115354</xdr:rowOff>
    </xdr:to>
    <xdr:cxnSp macro="">
      <xdr:nvCxnSpPr>
        <xdr:cNvPr id="609" name="直線コネクタ 608"/>
        <xdr:cNvCxnSpPr/>
      </xdr:nvCxnSpPr>
      <xdr:spPr>
        <a:xfrm>
          <a:off x="15481300" y="13300712"/>
          <a:ext cx="8382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10"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11" name="フローチャート : 判断 610"/>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90962</xdr:rowOff>
    </xdr:from>
    <xdr:to>
      <xdr:col>22</xdr:col>
      <xdr:colOff>365125</xdr:colOff>
      <xdr:row>77</xdr:row>
      <xdr:rowOff>99062</xdr:rowOff>
    </xdr:to>
    <xdr:cxnSp macro="">
      <xdr:nvCxnSpPr>
        <xdr:cNvPr id="612" name="直線コネクタ 611"/>
        <xdr:cNvCxnSpPr/>
      </xdr:nvCxnSpPr>
      <xdr:spPr>
        <a:xfrm>
          <a:off x="14592300" y="13292612"/>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3" name="フローチャート : 判断 612"/>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4" name="テキスト ボックス 613"/>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82511</xdr:rowOff>
    </xdr:from>
    <xdr:to>
      <xdr:col>21</xdr:col>
      <xdr:colOff>161925</xdr:colOff>
      <xdr:row>77</xdr:row>
      <xdr:rowOff>90962</xdr:rowOff>
    </xdr:to>
    <xdr:cxnSp macro="">
      <xdr:nvCxnSpPr>
        <xdr:cNvPr id="615" name="直線コネクタ 614"/>
        <xdr:cNvCxnSpPr/>
      </xdr:nvCxnSpPr>
      <xdr:spPr>
        <a:xfrm>
          <a:off x="13703300" y="13284161"/>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6" name="フローチャート : 判断 615"/>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7" name="テキスト ボックス 616"/>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64177</xdr:rowOff>
    </xdr:from>
    <xdr:to>
      <xdr:col>19</xdr:col>
      <xdr:colOff>644525</xdr:colOff>
      <xdr:row>77</xdr:row>
      <xdr:rowOff>82511</xdr:rowOff>
    </xdr:to>
    <xdr:cxnSp macro="">
      <xdr:nvCxnSpPr>
        <xdr:cNvPr id="618" name="直線コネクタ 617"/>
        <xdr:cNvCxnSpPr/>
      </xdr:nvCxnSpPr>
      <xdr:spPr>
        <a:xfrm>
          <a:off x="12814300" y="13265827"/>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9" name="フローチャート : 判断 618"/>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20" name="テキスト ボックス 619"/>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21" name="フローチャート : 判断 620"/>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2" name="テキスト ボックス 621"/>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64554</xdr:rowOff>
    </xdr:from>
    <xdr:to>
      <xdr:col>23</xdr:col>
      <xdr:colOff>568325</xdr:colOff>
      <xdr:row>77</xdr:row>
      <xdr:rowOff>166154</xdr:rowOff>
    </xdr:to>
    <xdr:sp macro="" textlink="">
      <xdr:nvSpPr>
        <xdr:cNvPr id="628" name="円/楕円 627"/>
        <xdr:cNvSpPr/>
      </xdr:nvSpPr>
      <xdr:spPr>
        <a:xfrm>
          <a:off x="162687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87431</xdr:rowOff>
    </xdr:from>
    <xdr:ext cx="534377" cy="259045"/>
    <xdr:sp macro="" textlink="">
      <xdr:nvSpPr>
        <xdr:cNvPr id="629" name="公債費該当値テキスト"/>
        <xdr:cNvSpPr txBox="1"/>
      </xdr:nvSpPr>
      <xdr:spPr>
        <a:xfrm>
          <a:off x="16370300" y="131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35,695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48262</xdr:rowOff>
    </xdr:from>
    <xdr:to>
      <xdr:col>22</xdr:col>
      <xdr:colOff>415925</xdr:colOff>
      <xdr:row>77</xdr:row>
      <xdr:rowOff>149862</xdr:rowOff>
    </xdr:to>
    <xdr:sp macro="" textlink="">
      <xdr:nvSpPr>
        <xdr:cNvPr id="630" name="円/楕円 629"/>
        <xdr:cNvSpPr/>
      </xdr:nvSpPr>
      <xdr:spPr>
        <a:xfrm>
          <a:off x="15430500" y="132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166389</xdr:rowOff>
    </xdr:from>
    <xdr:ext cx="534377" cy="259045"/>
    <xdr:sp macro="" textlink="">
      <xdr:nvSpPr>
        <xdr:cNvPr id="631" name="テキスト ボックス 630"/>
        <xdr:cNvSpPr txBox="1"/>
      </xdr:nvSpPr>
      <xdr:spPr>
        <a:xfrm>
          <a:off x="15214111" y="1302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40162</xdr:rowOff>
    </xdr:from>
    <xdr:to>
      <xdr:col>21</xdr:col>
      <xdr:colOff>212725</xdr:colOff>
      <xdr:row>77</xdr:row>
      <xdr:rowOff>141762</xdr:rowOff>
    </xdr:to>
    <xdr:sp macro="" textlink="">
      <xdr:nvSpPr>
        <xdr:cNvPr id="632" name="円/楕円 631"/>
        <xdr:cNvSpPr/>
      </xdr:nvSpPr>
      <xdr:spPr>
        <a:xfrm>
          <a:off x="14541500" y="132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158289</xdr:rowOff>
    </xdr:from>
    <xdr:ext cx="534377" cy="259045"/>
    <xdr:sp macro="" textlink="">
      <xdr:nvSpPr>
        <xdr:cNvPr id="633" name="テキスト ボックス 632"/>
        <xdr:cNvSpPr txBox="1"/>
      </xdr:nvSpPr>
      <xdr:spPr>
        <a:xfrm>
          <a:off x="14325111" y="1301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31711</xdr:rowOff>
    </xdr:from>
    <xdr:to>
      <xdr:col>20</xdr:col>
      <xdr:colOff>9525</xdr:colOff>
      <xdr:row>77</xdr:row>
      <xdr:rowOff>133311</xdr:rowOff>
    </xdr:to>
    <xdr:sp macro="" textlink="">
      <xdr:nvSpPr>
        <xdr:cNvPr id="634" name="円/楕円 633"/>
        <xdr:cNvSpPr/>
      </xdr:nvSpPr>
      <xdr:spPr>
        <a:xfrm>
          <a:off x="13652500" y="132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149838</xdr:rowOff>
    </xdr:from>
    <xdr:ext cx="534377" cy="259045"/>
    <xdr:sp macro="" textlink="">
      <xdr:nvSpPr>
        <xdr:cNvPr id="635" name="テキスト ボックス 634"/>
        <xdr:cNvSpPr txBox="1"/>
      </xdr:nvSpPr>
      <xdr:spPr>
        <a:xfrm>
          <a:off x="13436111" y="130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13377</xdr:rowOff>
    </xdr:from>
    <xdr:to>
      <xdr:col>18</xdr:col>
      <xdr:colOff>492125</xdr:colOff>
      <xdr:row>77</xdr:row>
      <xdr:rowOff>114977</xdr:rowOff>
    </xdr:to>
    <xdr:sp macro="" textlink="">
      <xdr:nvSpPr>
        <xdr:cNvPr id="636" name="円/楕円 635"/>
        <xdr:cNvSpPr/>
      </xdr:nvSpPr>
      <xdr:spPr>
        <a:xfrm>
          <a:off x="12763500" y="1321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131504</xdr:rowOff>
    </xdr:from>
    <xdr:ext cx="534377" cy="259045"/>
    <xdr:sp macro="" textlink="">
      <xdr:nvSpPr>
        <xdr:cNvPr id="637" name="テキスト ボックス 636"/>
        <xdr:cNvSpPr txBox="1"/>
      </xdr:nvSpPr>
      <xdr:spPr>
        <a:xfrm>
          <a:off x="12547111" y="129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61" name="直線コネクタ 660"/>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2"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3" name="直線コネクタ 662"/>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4"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5" name="直線コネクタ 664"/>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16560</xdr:rowOff>
    </xdr:from>
    <xdr:to>
      <xdr:col>23</xdr:col>
      <xdr:colOff>517525</xdr:colOff>
      <xdr:row>98</xdr:row>
      <xdr:rowOff>28600</xdr:rowOff>
    </xdr:to>
    <xdr:cxnSp macro="">
      <xdr:nvCxnSpPr>
        <xdr:cNvPr id="666" name="直線コネクタ 665"/>
        <xdr:cNvCxnSpPr/>
      </xdr:nvCxnSpPr>
      <xdr:spPr>
        <a:xfrm flipV="1">
          <a:off x="15481300" y="16818660"/>
          <a:ext cx="8382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7"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8" name="フローチャート : 判断 667"/>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142977</xdr:rowOff>
    </xdr:from>
    <xdr:to>
      <xdr:col>22</xdr:col>
      <xdr:colOff>365125</xdr:colOff>
      <xdr:row>98</xdr:row>
      <xdr:rowOff>28600</xdr:rowOff>
    </xdr:to>
    <xdr:cxnSp macro="">
      <xdr:nvCxnSpPr>
        <xdr:cNvPr id="669" name="直線コネクタ 668"/>
        <xdr:cNvCxnSpPr/>
      </xdr:nvCxnSpPr>
      <xdr:spPr>
        <a:xfrm>
          <a:off x="14592300" y="16773627"/>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70" name="フローチャート : 判断 669"/>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71" name="テキスト ボックス 670"/>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142977</xdr:rowOff>
    </xdr:from>
    <xdr:to>
      <xdr:col>21</xdr:col>
      <xdr:colOff>161925</xdr:colOff>
      <xdr:row>98</xdr:row>
      <xdr:rowOff>63957</xdr:rowOff>
    </xdr:to>
    <xdr:cxnSp macro="">
      <xdr:nvCxnSpPr>
        <xdr:cNvPr id="672" name="直線コネクタ 671"/>
        <xdr:cNvCxnSpPr/>
      </xdr:nvCxnSpPr>
      <xdr:spPr>
        <a:xfrm flipV="1">
          <a:off x="13703300" y="16773627"/>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3" name="フローチャート : 判断 672"/>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4" name="テキスト ボックス 673"/>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63957</xdr:rowOff>
    </xdr:from>
    <xdr:to>
      <xdr:col>19</xdr:col>
      <xdr:colOff>644525</xdr:colOff>
      <xdr:row>98</xdr:row>
      <xdr:rowOff>86703</xdr:rowOff>
    </xdr:to>
    <xdr:cxnSp macro="">
      <xdr:nvCxnSpPr>
        <xdr:cNvPr id="675" name="直線コネクタ 674"/>
        <xdr:cNvCxnSpPr/>
      </xdr:nvCxnSpPr>
      <xdr:spPr>
        <a:xfrm flipV="1">
          <a:off x="12814300" y="1686605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6" name="フローチャート : 判断 675"/>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7" name="テキスト ボックス 676"/>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8" name="フローチャート : 判断 677"/>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9" name="テキスト ボックス 678"/>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137210</xdr:rowOff>
    </xdr:from>
    <xdr:to>
      <xdr:col>23</xdr:col>
      <xdr:colOff>568325</xdr:colOff>
      <xdr:row>98</xdr:row>
      <xdr:rowOff>67360</xdr:rowOff>
    </xdr:to>
    <xdr:sp macro="" textlink="">
      <xdr:nvSpPr>
        <xdr:cNvPr id="685" name="円/楕円 684"/>
        <xdr:cNvSpPr/>
      </xdr:nvSpPr>
      <xdr:spPr>
        <a:xfrm>
          <a:off x="16268700" y="167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115637</xdr:rowOff>
    </xdr:from>
    <xdr:ext cx="469744" cy="259045"/>
    <xdr:sp macro="" textlink="">
      <xdr:nvSpPr>
        <xdr:cNvPr id="686" name="積立金該当値テキスト"/>
        <xdr:cNvSpPr txBox="1"/>
      </xdr:nvSpPr>
      <xdr:spPr>
        <a:xfrm>
          <a:off x="16370300" y="1674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149250</xdr:rowOff>
    </xdr:from>
    <xdr:to>
      <xdr:col>22</xdr:col>
      <xdr:colOff>415925</xdr:colOff>
      <xdr:row>98</xdr:row>
      <xdr:rowOff>79400</xdr:rowOff>
    </xdr:to>
    <xdr:sp macro="" textlink="">
      <xdr:nvSpPr>
        <xdr:cNvPr id="687" name="円/楕円 686"/>
        <xdr:cNvSpPr/>
      </xdr:nvSpPr>
      <xdr:spPr>
        <a:xfrm>
          <a:off x="15430500" y="167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70527</xdr:rowOff>
    </xdr:from>
    <xdr:ext cx="469744" cy="259045"/>
    <xdr:sp macro="" textlink="">
      <xdr:nvSpPr>
        <xdr:cNvPr id="688" name="テキスト ボックス 687"/>
        <xdr:cNvSpPr txBox="1"/>
      </xdr:nvSpPr>
      <xdr:spPr>
        <a:xfrm>
          <a:off x="15246427" y="168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92177</xdr:rowOff>
    </xdr:from>
    <xdr:to>
      <xdr:col>21</xdr:col>
      <xdr:colOff>212725</xdr:colOff>
      <xdr:row>98</xdr:row>
      <xdr:rowOff>22327</xdr:rowOff>
    </xdr:to>
    <xdr:sp macro="" textlink="">
      <xdr:nvSpPr>
        <xdr:cNvPr id="689" name="円/楕円 688"/>
        <xdr:cNvSpPr/>
      </xdr:nvSpPr>
      <xdr:spPr>
        <a:xfrm>
          <a:off x="14541500" y="167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13454</xdr:rowOff>
    </xdr:from>
    <xdr:ext cx="469744" cy="259045"/>
    <xdr:sp macro="" textlink="">
      <xdr:nvSpPr>
        <xdr:cNvPr id="690" name="テキスト ボックス 689"/>
        <xdr:cNvSpPr txBox="1"/>
      </xdr:nvSpPr>
      <xdr:spPr>
        <a:xfrm>
          <a:off x="14357427" y="168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13157</xdr:rowOff>
    </xdr:from>
    <xdr:to>
      <xdr:col>20</xdr:col>
      <xdr:colOff>9525</xdr:colOff>
      <xdr:row>98</xdr:row>
      <xdr:rowOff>114757</xdr:rowOff>
    </xdr:to>
    <xdr:sp macro="" textlink="">
      <xdr:nvSpPr>
        <xdr:cNvPr id="691" name="円/楕円 690"/>
        <xdr:cNvSpPr/>
      </xdr:nvSpPr>
      <xdr:spPr>
        <a:xfrm>
          <a:off x="13652500" y="168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105884</xdr:rowOff>
    </xdr:from>
    <xdr:ext cx="469744" cy="259045"/>
    <xdr:sp macro="" textlink="">
      <xdr:nvSpPr>
        <xdr:cNvPr id="692" name="テキスト ボックス 691"/>
        <xdr:cNvSpPr txBox="1"/>
      </xdr:nvSpPr>
      <xdr:spPr>
        <a:xfrm>
          <a:off x="13468427" y="1690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35903</xdr:rowOff>
    </xdr:from>
    <xdr:to>
      <xdr:col>18</xdr:col>
      <xdr:colOff>492125</xdr:colOff>
      <xdr:row>98</xdr:row>
      <xdr:rowOff>137503</xdr:rowOff>
    </xdr:to>
    <xdr:sp macro="" textlink="">
      <xdr:nvSpPr>
        <xdr:cNvPr id="693" name="円/楕円 692"/>
        <xdr:cNvSpPr/>
      </xdr:nvSpPr>
      <xdr:spPr>
        <a:xfrm>
          <a:off x="12763500" y="168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128630</xdr:rowOff>
    </xdr:from>
    <xdr:ext cx="469744" cy="259045"/>
    <xdr:sp macro="" textlink="">
      <xdr:nvSpPr>
        <xdr:cNvPr id="694" name="テキスト ボックス 693"/>
        <xdr:cNvSpPr txBox="1"/>
      </xdr:nvSpPr>
      <xdr:spPr>
        <a:xfrm>
          <a:off x="12579427" y="1693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6" name="直線コネクタ 715"/>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9"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20" name="直線コネクタ 719"/>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2"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3" name="フローチャート : 判断 722"/>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5" name="フローチャート : 判断 724"/>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6" name="テキスト ボックス 725"/>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8" name="フローチャート : 判断 727"/>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9" name="テキスト ボックス 728"/>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31" name="フローチャート : 判断 730"/>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2" name="テキスト ボックス 731"/>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3" name="フローチャート : 判断 732"/>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4" name="テキスト ボックス 733"/>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5" name="直線コネクタ 774"/>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8"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9" name="直線コネクタ 778"/>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170104</xdr:rowOff>
    </xdr:from>
    <xdr:to>
      <xdr:col>32</xdr:col>
      <xdr:colOff>187325</xdr:colOff>
      <xdr:row>59</xdr:row>
      <xdr:rowOff>10835</xdr:rowOff>
    </xdr:to>
    <xdr:cxnSp macro="">
      <xdr:nvCxnSpPr>
        <xdr:cNvPr id="780" name="直線コネクタ 779"/>
        <xdr:cNvCxnSpPr/>
      </xdr:nvCxnSpPr>
      <xdr:spPr>
        <a:xfrm>
          <a:off x="21323300" y="10114204"/>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81"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2" name="フローチャート : 判断 781"/>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170104</xdr:rowOff>
    </xdr:from>
    <xdr:to>
      <xdr:col>31</xdr:col>
      <xdr:colOff>34925</xdr:colOff>
      <xdr:row>59</xdr:row>
      <xdr:rowOff>12631</xdr:rowOff>
    </xdr:to>
    <xdr:cxnSp macro="">
      <xdr:nvCxnSpPr>
        <xdr:cNvPr id="783" name="直線コネクタ 782"/>
        <xdr:cNvCxnSpPr/>
      </xdr:nvCxnSpPr>
      <xdr:spPr>
        <a:xfrm flipV="1">
          <a:off x="20434300" y="10114204"/>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4" name="フローチャート : 判断 783"/>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5" name="テキスト ボックス 784"/>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12631</xdr:rowOff>
    </xdr:from>
    <xdr:to>
      <xdr:col>29</xdr:col>
      <xdr:colOff>517525</xdr:colOff>
      <xdr:row>59</xdr:row>
      <xdr:rowOff>22396</xdr:rowOff>
    </xdr:to>
    <xdr:cxnSp macro="">
      <xdr:nvCxnSpPr>
        <xdr:cNvPr id="786" name="直線コネクタ 785"/>
        <xdr:cNvCxnSpPr/>
      </xdr:nvCxnSpPr>
      <xdr:spPr>
        <a:xfrm flipV="1">
          <a:off x="19545300" y="10128181"/>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7" name="フローチャート : 判断 786"/>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8" name="テキスト ボックス 787"/>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16550</xdr:rowOff>
    </xdr:from>
    <xdr:to>
      <xdr:col>28</xdr:col>
      <xdr:colOff>314325</xdr:colOff>
      <xdr:row>59</xdr:row>
      <xdr:rowOff>22396</xdr:rowOff>
    </xdr:to>
    <xdr:cxnSp macro="">
      <xdr:nvCxnSpPr>
        <xdr:cNvPr id="789" name="直線コネクタ 788"/>
        <xdr:cNvCxnSpPr/>
      </xdr:nvCxnSpPr>
      <xdr:spPr>
        <a:xfrm>
          <a:off x="18656300" y="10132100"/>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90" name="フローチャート : 判断 789"/>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91" name="テキスト ボックス 790"/>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2" name="フローチャート : 判断 791"/>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3" name="テキスト ボックス 792"/>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131485</xdr:rowOff>
    </xdr:from>
    <xdr:to>
      <xdr:col>32</xdr:col>
      <xdr:colOff>238125</xdr:colOff>
      <xdr:row>59</xdr:row>
      <xdr:rowOff>61635</xdr:rowOff>
    </xdr:to>
    <xdr:sp macro="" textlink="">
      <xdr:nvSpPr>
        <xdr:cNvPr id="799" name="円/楕円 798"/>
        <xdr:cNvSpPr/>
      </xdr:nvSpPr>
      <xdr:spPr>
        <a:xfrm>
          <a:off x="22110700" y="100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70527</xdr:rowOff>
    </xdr:from>
    <xdr:ext cx="469744" cy="259045"/>
    <xdr:sp macro="" textlink="">
      <xdr:nvSpPr>
        <xdr:cNvPr id="800" name="貸付金該当値テキスト"/>
        <xdr:cNvSpPr txBox="1"/>
      </xdr:nvSpPr>
      <xdr:spPr>
        <a:xfrm>
          <a:off x="22212300" y="100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119304</xdr:rowOff>
    </xdr:from>
    <xdr:to>
      <xdr:col>31</xdr:col>
      <xdr:colOff>85725</xdr:colOff>
      <xdr:row>59</xdr:row>
      <xdr:rowOff>49454</xdr:rowOff>
    </xdr:to>
    <xdr:sp macro="" textlink="">
      <xdr:nvSpPr>
        <xdr:cNvPr id="801" name="円/楕円 800"/>
        <xdr:cNvSpPr/>
      </xdr:nvSpPr>
      <xdr:spPr>
        <a:xfrm>
          <a:off x="21272500" y="100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40581</xdr:rowOff>
    </xdr:from>
    <xdr:ext cx="469744" cy="259045"/>
    <xdr:sp macro="" textlink="">
      <xdr:nvSpPr>
        <xdr:cNvPr id="802" name="テキスト ボックス 801"/>
        <xdr:cNvSpPr txBox="1"/>
      </xdr:nvSpPr>
      <xdr:spPr>
        <a:xfrm>
          <a:off x="21088427" y="101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133281</xdr:rowOff>
    </xdr:from>
    <xdr:to>
      <xdr:col>29</xdr:col>
      <xdr:colOff>568325</xdr:colOff>
      <xdr:row>59</xdr:row>
      <xdr:rowOff>63431</xdr:rowOff>
    </xdr:to>
    <xdr:sp macro="" textlink="">
      <xdr:nvSpPr>
        <xdr:cNvPr id="803" name="円/楕円 802"/>
        <xdr:cNvSpPr/>
      </xdr:nvSpPr>
      <xdr:spPr>
        <a:xfrm>
          <a:off x="20383500" y="100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54558</xdr:rowOff>
    </xdr:from>
    <xdr:ext cx="469744" cy="259045"/>
    <xdr:sp macro="" textlink="">
      <xdr:nvSpPr>
        <xdr:cNvPr id="804" name="テキスト ボックス 803"/>
        <xdr:cNvSpPr txBox="1"/>
      </xdr:nvSpPr>
      <xdr:spPr>
        <a:xfrm>
          <a:off x="20199427" y="1017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143046</xdr:rowOff>
    </xdr:from>
    <xdr:to>
      <xdr:col>28</xdr:col>
      <xdr:colOff>365125</xdr:colOff>
      <xdr:row>59</xdr:row>
      <xdr:rowOff>73196</xdr:rowOff>
    </xdr:to>
    <xdr:sp macro="" textlink="">
      <xdr:nvSpPr>
        <xdr:cNvPr id="805" name="円/楕円 804"/>
        <xdr:cNvSpPr/>
      </xdr:nvSpPr>
      <xdr:spPr>
        <a:xfrm>
          <a:off x="19494500" y="100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64323</xdr:rowOff>
    </xdr:from>
    <xdr:ext cx="469744" cy="259045"/>
    <xdr:sp macro="" textlink="">
      <xdr:nvSpPr>
        <xdr:cNvPr id="806" name="テキスト ボックス 805"/>
        <xdr:cNvSpPr txBox="1"/>
      </xdr:nvSpPr>
      <xdr:spPr>
        <a:xfrm>
          <a:off x="19310427" y="101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137200</xdr:rowOff>
    </xdr:from>
    <xdr:to>
      <xdr:col>27</xdr:col>
      <xdr:colOff>161925</xdr:colOff>
      <xdr:row>59</xdr:row>
      <xdr:rowOff>67350</xdr:rowOff>
    </xdr:to>
    <xdr:sp macro="" textlink="">
      <xdr:nvSpPr>
        <xdr:cNvPr id="807" name="円/楕円 806"/>
        <xdr:cNvSpPr/>
      </xdr:nvSpPr>
      <xdr:spPr>
        <a:xfrm>
          <a:off x="18605500" y="100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58477</xdr:rowOff>
    </xdr:from>
    <xdr:ext cx="469744" cy="259045"/>
    <xdr:sp macro="" textlink="">
      <xdr:nvSpPr>
        <xdr:cNvPr id="808" name="テキスト ボックス 807"/>
        <xdr:cNvSpPr txBox="1"/>
      </xdr:nvSpPr>
      <xdr:spPr>
        <a:xfrm>
          <a:off x="18421427" y="1017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9" name="テキスト ボックス 82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1" name="テキスト ボックス 83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5" name="直線コネクタ 834"/>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6"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7" name="直線コネクタ 836"/>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8"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9" name="直線コネクタ 838"/>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99042</xdr:rowOff>
    </xdr:from>
    <xdr:to>
      <xdr:col>32</xdr:col>
      <xdr:colOff>187325</xdr:colOff>
      <xdr:row>78</xdr:row>
      <xdr:rowOff>134834</xdr:rowOff>
    </xdr:to>
    <xdr:cxnSp macro="">
      <xdr:nvCxnSpPr>
        <xdr:cNvPr id="840" name="直線コネクタ 839"/>
        <xdr:cNvCxnSpPr/>
      </xdr:nvCxnSpPr>
      <xdr:spPr>
        <a:xfrm flipV="1">
          <a:off x="21323300" y="13472142"/>
          <a:ext cx="8382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41"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2" name="フローチャート : 判断 841"/>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134834</xdr:rowOff>
    </xdr:from>
    <xdr:to>
      <xdr:col>31</xdr:col>
      <xdr:colOff>34925</xdr:colOff>
      <xdr:row>79</xdr:row>
      <xdr:rowOff>27490</xdr:rowOff>
    </xdr:to>
    <xdr:cxnSp macro="">
      <xdr:nvCxnSpPr>
        <xdr:cNvPr id="843" name="直線コネクタ 842"/>
        <xdr:cNvCxnSpPr/>
      </xdr:nvCxnSpPr>
      <xdr:spPr>
        <a:xfrm flipV="1">
          <a:off x="20434300" y="13507934"/>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4" name="フローチャート : 判断 843"/>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5" name="テキスト ボックス 844"/>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27490</xdr:rowOff>
    </xdr:from>
    <xdr:to>
      <xdr:col>29</xdr:col>
      <xdr:colOff>517525</xdr:colOff>
      <xdr:row>79</xdr:row>
      <xdr:rowOff>42252</xdr:rowOff>
    </xdr:to>
    <xdr:cxnSp macro="">
      <xdr:nvCxnSpPr>
        <xdr:cNvPr id="846" name="直線コネクタ 845"/>
        <xdr:cNvCxnSpPr/>
      </xdr:nvCxnSpPr>
      <xdr:spPr>
        <a:xfrm flipV="1">
          <a:off x="19545300" y="13572040"/>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7" name="フローチャート : 判断 846"/>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8" name="テキスト ボックス 847"/>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115697</xdr:rowOff>
    </xdr:from>
    <xdr:to>
      <xdr:col>28</xdr:col>
      <xdr:colOff>314325</xdr:colOff>
      <xdr:row>79</xdr:row>
      <xdr:rowOff>42252</xdr:rowOff>
    </xdr:to>
    <xdr:cxnSp macro="">
      <xdr:nvCxnSpPr>
        <xdr:cNvPr id="849" name="直線コネクタ 848"/>
        <xdr:cNvCxnSpPr/>
      </xdr:nvCxnSpPr>
      <xdr:spPr>
        <a:xfrm>
          <a:off x="18656300" y="13317347"/>
          <a:ext cx="889000" cy="26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50" name="フローチャート : 判断 849"/>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51" name="テキスト ボックス 850"/>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2" name="フローチャート : 判断 851"/>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3" name="テキスト ボックス 852"/>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48242</xdr:rowOff>
    </xdr:from>
    <xdr:to>
      <xdr:col>32</xdr:col>
      <xdr:colOff>238125</xdr:colOff>
      <xdr:row>78</xdr:row>
      <xdr:rowOff>149842</xdr:rowOff>
    </xdr:to>
    <xdr:sp macro="" textlink="">
      <xdr:nvSpPr>
        <xdr:cNvPr id="859" name="円/楕円 858"/>
        <xdr:cNvSpPr/>
      </xdr:nvSpPr>
      <xdr:spPr>
        <a:xfrm>
          <a:off x="22110700" y="134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134619</xdr:rowOff>
    </xdr:from>
    <xdr:ext cx="534377" cy="259045"/>
    <xdr:sp macro="" textlink="">
      <xdr:nvSpPr>
        <xdr:cNvPr id="860" name="繰出金該当値テキスト"/>
        <xdr:cNvSpPr txBox="1"/>
      </xdr:nvSpPr>
      <xdr:spPr>
        <a:xfrm>
          <a:off x="22212300" y="1333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84034</xdr:rowOff>
    </xdr:from>
    <xdr:to>
      <xdr:col>31</xdr:col>
      <xdr:colOff>85725</xdr:colOff>
      <xdr:row>79</xdr:row>
      <xdr:rowOff>14184</xdr:rowOff>
    </xdr:to>
    <xdr:sp macro="" textlink="">
      <xdr:nvSpPr>
        <xdr:cNvPr id="861" name="円/楕円 860"/>
        <xdr:cNvSpPr/>
      </xdr:nvSpPr>
      <xdr:spPr>
        <a:xfrm>
          <a:off x="21272500" y="134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5311</xdr:rowOff>
    </xdr:from>
    <xdr:ext cx="534377" cy="259045"/>
    <xdr:sp macro="" textlink="">
      <xdr:nvSpPr>
        <xdr:cNvPr id="862" name="テキスト ボックス 861"/>
        <xdr:cNvSpPr txBox="1"/>
      </xdr:nvSpPr>
      <xdr:spPr>
        <a:xfrm>
          <a:off x="21056111" y="1354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148140</xdr:rowOff>
    </xdr:from>
    <xdr:to>
      <xdr:col>29</xdr:col>
      <xdr:colOff>568325</xdr:colOff>
      <xdr:row>79</xdr:row>
      <xdr:rowOff>78290</xdr:rowOff>
    </xdr:to>
    <xdr:sp macro="" textlink="">
      <xdr:nvSpPr>
        <xdr:cNvPr id="863" name="円/楕円 862"/>
        <xdr:cNvSpPr/>
      </xdr:nvSpPr>
      <xdr:spPr>
        <a:xfrm>
          <a:off x="20383500" y="135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69417</xdr:rowOff>
    </xdr:from>
    <xdr:ext cx="534377" cy="259045"/>
    <xdr:sp macro="" textlink="">
      <xdr:nvSpPr>
        <xdr:cNvPr id="864" name="テキスト ボックス 863"/>
        <xdr:cNvSpPr txBox="1"/>
      </xdr:nvSpPr>
      <xdr:spPr>
        <a:xfrm>
          <a:off x="20167111" y="1361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162902</xdr:rowOff>
    </xdr:from>
    <xdr:to>
      <xdr:col>28</xdr:col>
      <xdr:colOff>365125</xdr:colOff>
      <xdr:row>79</xdr:row>
      <xdr:rowOff>93052</xdr:rowOff>
    </xdr:to>
    <xdr:sp macro="" textlink="">
      <xdr:nvSpPr>
        <xdr:cNvPr id="865" name="円/楕円 864"/>
        <xdr:cNvSpPr/>
      </xdr:nvSpPr>
      <xdr:spPr>
        <a:xfrm>
          <a:off x="19494500" y="135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84179</xdr:rowOff>
    </xdr:from>
    <xdr:ext cx="534377" cy="259045"/>
    <xdr:sp macro="" textlink="">
      <xdr:nvSpPr>
        <xdr:cNvPr id="866" name="テキスト ボックス 865"/>
        <xdr:cNvSpPr txBox="1"/>
      </xdr:nvSpPr>
      <xdr:spPr>
        <a:xfrm>
          <a:off x="19278111" y="136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64897</xdr:rowOff>
    </xdr:from>
    <xdr:to>
      <xdr:col>27</xdr:col>
      <xdr:colOff>161925</xdr:colOff>
      <xdr:row>77</xdr:row>
      <xdr:rowOff>166497</xdr:rowOff>
    </xdr:to>
    <xdr:sp macro="" textlink="">
      <xdr:nvSpPr>
        <xdr:cNvPr id="867" name="円/楕円 866"/>
        <xdr:cNvSpPr/>
      </xdr:nvSpPr>
      <xdr:spPr>
        <a:xfrm>
          <a:off x="18605500" y="13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157624</xdr:rowOff>
    </xdr:from>
    <xdr:ext cx="534377" cy="259045"/>
    <xdr:sp macro="" textlink="">
      <xdr:nvSpPr>
        <xdr:cNvPr id="868" name="テキスト ボックス 867"/>
        <xdr:cNvSpPr txBox="1"/>
      </xdr:nvSpPr>
      <xdr:spPr>
        <a:xfrm>
          <a:off x="18389111" y="133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9" name="フローチャート :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1" name="フローチャート :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2" name="テキスト ボックス 90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4" name="フローチャート :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5" name="テキスト ボックス 90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7" name="フローチャート : 判断 90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8" name="テキスト ボックス 90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9" name="フローチャート : 判断 90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10" name="テキスト ボックス 90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9" name="テキスト ボックス 91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1" name="テキスト ボックス 92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3" name="テキスト ボックス 92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5" name="テキスト ボックス 92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342,171</a:t>
          </a:r>
          <a:r>
            <a:rPr kumimoji="1" lang="ja-JP" altLang="ja-JP" sz="1300">
              <a:solidFill>
                <a:schemeClr val="dk1"/>
              </a:solidFill>
              <a:effectLst/>
              <a:latin typeface="+mn-lt"/>
              <a:ea typeface="+mn-ea"/>
              <a:cs typeface="+mn-cs"/>
            </a:rPr>
            <a:t>円となっている。このうち、</a:t>
          </a:r>
          <a:r>
            <a:rPr kumimoji="1" lang="ja-JP" altLang="en-US" sz="1300">
              <a:solidFill>
                <a:schemeClr val="dk1"/>
              </a:solidFill>
              <a:effectLst/>
              <a:latin typeface="+mn-lt"/>
              <a:ea typeface="+mn-ea"/>
              <a:cs typeface="+mn-cs"/>
            </a:rPr>
            <a:t>補助費等</a:t>
          </a:r>
          <a:r>
            <a:rPr kumimoji="1" lang="ja-JP" altLang="ja-JP" sz="1300">
              <a:solidFill>
                <a:schemeClr val="dk1"/>
              </a:solidFill>
              <a:effectLst/>
              <a:latin typeface="+mn-lt"/>
              <a:ea typeface="+mn-ea"/>
              <a:cs typeface="+mn-cs"/>
            </a:rPr>
            <a:t>は、住民一人当たり</a:t>
          </a:r>
          <a:r>
            <a:rPr kumimoji="1" lang="en-US" altLang="ja-JP" sz="1300">
              <a:solidFill>
                <a:schemeClr val="dk1"/>
              </a:solidFill>
              <a:effectLst/>
              <a:latin typeface="+mn-lt"/>
              <a:ea typeface="+mn-ea"/>
              <a:cs typeface="+mn-cs"/>
            </a:rPr>
            <a:t>41,010</a:t>
          </a:r>
          <a:r>
            <a:rPr kumimoji="1" lang="ja-JP" altLang="ja-JP" sz="1300">
              <a:solidFill>
                <a:schemeClr val="dk1"/>
              </a:solidFill>
              <a:effectLst/>
              <a:latin typeface="+mn-lt"/>
              <a:ea typeface="+mn-ea"/>
              <a:cs typeface="+mn-cs"/>
            </a:rPr>
            <a:t>円となっており、</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年度以降</a:t>
          </a:r>
          <a:r>
            <a:rPr kumimoji="1" lang="ja-JP" altLang="ja-JP" sz="1300">
              <a:solidFill>
                <a:schemeClr val="dk1"/>
              </a:solidFill>
              <a:effectLst/>
              <a:latin typeface="+mn-lt"/>
              <a:ea typeface="+mn-ea"/>
              <a:cs typeface="+mn-cs"/>
            </a:rPr>
            <a:t>類似団体平均と比べて高い水準にある。</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年度より下水道事業が公営企業法の適用となり、補助金が増加したことが要因である。</a:t>
          </a:r>
          <a:endParaRPr lang="ja-JP" altLang="ja-JP" sz="1300">
            <a:effectLst/>
          </a:endParaRPr>
        </a:p>
        <a:p>
          <a:r>
            <a:rPr kumimoji="1" lang="ja-JP" altLang="ja-JP" sz="1300">
              <a:solidFill>
                <a:schemeClr val="dk1"/>
              </a:solidFill>
              <a:effectLst/>
              <a:latin typeface="+mn-lt"/>
              <a:ea typeface="+mn-ea"/>
              <a:cs typeface="+mn-cs"/>
            </a:rPr>
            <a:t>　一方で、</a:t>
          </a:r>
          <a:r>
            <a:rPr kumimoji="1" lang="ja-JP" altLang="en-US" sz="1300">
              <a:solidFill>
                <a:schemeClr val="dk1"/>
              </a:solidFill>
              <a:effectLst/>
              <a:latin typeface="+mn-lt"/>
              <a:ea typeface="+mn-ea"/>
              <a:cs typeface="+mn-cs"/>
            </a:rPr>
            <a:t>扶助費及び繰出金は</a:t>
          </a:r>
          <a:r>
            <a:rPr kumimoji="1" lang="ja-JP" altLang="ja-JP" sz="1300">
              <a:solidFill>
                <a:schemeClr val="dk1"/>
              </a:solidFill>
              <a:effectLst/>
              <a:latin typeface="+mn-lt"/>
              <a:ea typeface="+mn-ea"/>
              <a:cs typeface="+mn-cs"/>
            </a:rPr>
            <a:t>、類似団体平均と比べて低い水準にあるが、今後増加傾向が見込まれる。このため、</a:t>
          </a:r>
          <a:r>
            <a:rPr kumimoji="1" lang="ja-JP" altLang="en-US" sz="1300">
              <a:solidFill>
                <a:schemeClr val="dk1"/>
              </a:solidFill>
              <a:effectLst/>
              <a:latin typeface="+mn-lt"/>
              <a:ea typeface="+mn-ea"/>
              <a:cs typeface="+mn-cs"/>
            </a:rPr>
            <a:t>社会保障経費の抑制に向けて、医療費助成のあり方の見直しや、市民一人ひとりの健康づくり活動を促進する。</a:t>
          </a:r>
          <a:endParaRPr lang="ja-JP" altLang="ja-JP" sz="1300">
            <a:effectLst/>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113,794
112,731
210.32
39,374,414
38,937,041
371,266
22,939,384
37,472,638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49022</xdr:rowOff>
    </xdr:from>
    <xdr:to>
      <xdr:col>6</xdr:col>
      <xdr:colOff>511175</xdr:colOff>
      <xdr:row>35</xdr:row>
      <xdr:rowOff>24638</xdr:rowOff>
    </xdr:to>
    <xdr:cxnSp macro="">
      <xdr:nvCxnSpPr>
        <xdr:cNvPr id="61" name="直線コネクタ 60"/>
        <xdr:cNvCxnSpPr/>
      </xdr:nvCxnSpPr>
      <xdr:spPr>
        <a:xfrm>
          <a:off x="3797300" y="5878322"/>
          <a:ext cx="8382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49022</xdr:rowOff>
    </xdr:from>
    <xdr:to>
      <xdr:col>5</xdr:col>
      <xdr:colOff>358775</xdr:colOff>
      <xdr:row>34</xdr:row>
      <xdr:rowOff>102362</xdr:rowOff>
    </xdr:to>
    <xdr:cxnSp macro="">
      <xdr:nvCxnSpPr>
        <xdr:cNvPr id="64" name="直線コネクタ 63"/>
        <xdr:cNvCxnSpPr/>
      </xdr:nvCxnSpPr>
      <xdr:spPr>
        <a:xfrm flipV="1">
          <a:off x="2908300" y="5878322"/>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102362</xdr:rowOff>
    </xdr:from>
    <xdr:to>
      <xdr:col>4</xdr:col>
      <xdr:colOff>155575</xdr:colOff>
      <xdr:row>34</xdr:row>
      <xdr:rowOff>160274</xdr:rowOff>
    </xdr:to>
    <xdr:cxnSp macro="">
      <xdr:nvCxnSpPr>
        <xdr:cNvPr id="67" name="直線コネクタ 66"/>
        <xdr:cNvCxnSpPr/>
      </xdr:nvCxnSpPr>
      <xdr:spPr>
        <a:xfrm flipV="1">
          <a:off x="2019300" y="59316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49784</xdr:rowOff>
    </xdr:from>
    <xdr:to>
      <xdr:col>2</xdr:col>
      <xdr:colOff>638175</xdr:colOff>
      <xdr:row>34</xdr:row>
      <xdr:rowOff>160274</xdr:rowOff>
    </xdr:to>
    <xdr:cxnSp macro="">
      <xdr:nvCxnSpPr>
        <xdr:cNvPr id="70" name="直線コネクタ 69"/>
        <xdr:cNvCxnSpPr/>
      </xdr:nvCxnSpPr>
      <xdr:spPr>
        <a:xfrm>
          <a:off x="1130300" y="5707634"/>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145288</xdr:rowOff>
    </xdr:from>
    <xdr:to>
      <xdr:col>6</xdr:col>
      <xdr:colOff>561975</xdr:colOff>
      <xdr:row>35</xdr:row>
      <xdr:rowOff>75438</xdr:rowOff>
    </xdr:to>
    <xdr:sp macro="" textlink="">
      <xdr:nvSpPr>
        <xdr:cNvPr id="80" name="円/楕円 79"/>
        <xdr:cNvSpPr/>
      </xdr:nvSpPr>
      <xdr:spPr>
        <a:xfrm>
          <a:off x="45847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168165</xdr:rowOff>
    </xdr:from>
    <xdr:ext cx="469744" cy="259045"/>
    <xdr:sp macro="" textlink="">
      <xdr:nvSpPr>
        <xdr:cNvPr id="81" name="議会費該当値テキスト"/>
        <xdr:cNvSpPr txBox="1"/>
      </xdr:nvSpPr>
      <xdr:spPr>
        <a:xfrm>
          <a:off x="4686300"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169672</xdr:rowOff>
    </xdr:from>
    <xdr:to>
      <xdr:col>5</xdr:col>
      <xdr:colOff>409575</xdr:colOff>
      <xdr:row>34</xdr:row>
      <xdr:rowOff>99822</xdr:rowOff>
    </xdr:to>
    <xdr:sp macro="" textlink="">
      <xdr:nvSpPr>
        <xdr:cNvPr id="82" name="円/楕円 81"/>
        <xdr:cNvSpPr/>
      </xdr:nvSpPr>
      <xdr:spPr>
        <a:xfrm>
          <a:off x="3746500" y="58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116349</xdr:rowOff>
    </xdr:from>
    <xdr:ext cx="469744" cy="259045"/>
    <xdr:sp macro="" textlink="">
      <xdr:nvSpPr>
        <xdr:cNvPr id="83" name="テキスト ボックス 82"/>
        <xdr:cNvSpPr txBox="1"/>
      </xdr:nvSpPr>
      <xdr:spPr>
        <a:xfrm>
          <a:off x="3562427" y="56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51562</xdr:rowOff>
    </xdr:from>
    <xdr:to>
      <xdr:col>4</xdr:col>
      <xdr:colOff>206375</xdr:colOff>
      <xdr:row>34</xdr:row>
      <xdr:rowOff>153162</xdr:rowOff>
    </xdr:to>
    <xdr:sp macro="" textlink="">
      <xdr:nvSpPr>
        <xdr:cNvPr id="84" name="円/楕円 83"/>
        <xdr:cNvSpPr/>
      </xdr:nvSpPr>
      <xdr:spPr>
        <a:xfrm>
          <a:off x="2857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169689</xdr:rowOff>
    </xdr:from>
    <xdr:ext cx="469744" cy="259045"/>
    <xdr:sp macro="" textlink="">
      <xdr:nvSpPr>
        <xdr:cNvPr id="85" name="テキスト ボックス 84"/>
        <xdr:cNvSpPr txBox="1"/>
      </xdr:nvSpPr>
      <xdr:spPr>
        <a:xfrm>
          <a:off x="2673427"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109474</xdr:rowOff>
    </xdr:from>
    <xdr:to>
      <xdr:col>3</xdr:col>
      <xdr:colOff>3175</xdr:colOff>
      <xdr:row>35</xdr:row>
      <xdr:rowOff>39624</xdr:rowOff>
    </xdr:to>
    <xdr:sp macro="" textlink="">
      <xdr:nvSpPr>
        <xdr:cNvPr id="86" name="円/楕円 85"/>
        <xdr:cNvSpPr/>
      </xdr:nvSpPr>
      <xdr:spPr>
        <a:xfrm>
          <a:off x="1968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56151</xdr:rowOff>
    </xdr:from>
    <xdr:ext cx="469744" cy="259045"/>
    <xdr:sp macro="" textlink="">
      <xdr:nvSpPr>
        <xdr:cNvPr id="87" name="テキスト ボックス 86"/>
        <xdr:cNvSpPr txBox="1"/>
      </xdr:nvSpPr>
      <xdr:spPr>
        <a:xfrm>
          <a:off x="1784427"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170434</xdr:rowOff>
    </xdr:from>
    <xdr:to>
      <xdr:col>1</xdr:col>
      <xdr:colOff>485775</xdr:colOff>
      <xdr:row>33</xdr:row>
      <xdr:rowOff>100584</xdr:rowOff>
    </xdr:to>
    <xdr:sp macro="" textlink="">
      <xdr:nvSpPr>
        <xdr:cNvPr id="88" name="円/楕円 87"/>
        <xdr:cNvSpPr/>
      </xdr:nvSpPr>
      <xdr:spPr>
        <a:xfrm>
          <a:off x="1079500" y="56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117111</xdr:rowOff>
    </xdr:from>
    <xdr:ext cx="469744" cy="259045"/>
    <xdr:sp macro="" textlink="">
      <xdr:nvSpPr>
        <xdr:cNvPr id="89" name="テキスト ボックス 88"/>
        <xdr:cNvSpPr txBox="1"/>
      </xdr:nvSpPr>
      <xdr:spPr>
        <a:xfrm>
          <a:off x="895427" y="543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34430</xdr:rowOff>
    </xdr:from>
    <xdr:to>
      <xdr:col>6</xdr:col>
      <xdr:colOff>511175</xdr:colOff>
      <xdr:row>56</xdr:row>
      <xdr:rowOff>107734</xdr:rowOff>
    </xdr:to>
    <xdr:cxnSp macro="">
      <xdr:nvCxnSpPr>
        <xdr:cNvPr id="119" name="直線コネクタ 118"/>
        <xdr:cNvCxnSpPr/>
      </xdr:nvCxnSpPr>
      <xdr:spPr>
        <a:xfrm flipV="1">
          <a:off x="3797300" y="9635630"/>
          <a:ext cx="8382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23266</xdr:rowOff>
    </xdr:from>
    <xdr:to>
      <xdr:col>5</xdr:col>
      <xdr:colOff>358775</xdr:colOff>
      <xdr:row>56</xdr:row>
      <xdr:rowOff>107734</xdr:rowOff>
    </xdr:to>
    <xdr:cxnSp macro="">
      <xdr:nvCxnSpPr>
        <xdr:cNvPr id="122" name="直線コネクタ 121"/>
        <xdr:cNvCxnSpPr/>
      </xdr:nvCxnSpPr>
      <xdr:spPr>
        <a:xfrm>
          <a:off x="2908300" y="9281566"/>
          <a:ext cx="889000" cy="4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23266</xdr:rowOff>
    </xdr:from>
    <xdr:to>
      <xdr:col>4</xdr:col>
      <xdr:colOff>155575</xdr:colOff>
      <xdr:row>57</xdr:row>
      <xdr:rowOff>13532</xdr:rowOff>
    </xdr:to>
    <xdr:cxnSp macro="">
      <xdr:nvCxnSpPr>
        <xdr:cNvPr id="125" name="直線コネクタ 124"/>
        <xdr:cNvCxnSpPr/>
      </xdr:nvCxnSpPr>
      <xdr:spPr>
        <a:xfrm flipV="1">
          <a:off x="2019300" y="9281566"/>
          <a:ext cx="889000" cy="50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167627</xdr:rowOff>
    </xdr:from>
    <xdr:to>
      <xdr:col>2</xdr:col>
      <xdr:colOff>638175</xdr:colOff>
      <xdr:row>57</xdr:row>
      <xdr:rowOff>13532</xdr:rowOff>
    </xdr:to>
    <xdr:cxnSp macro="">
      <xdr:nvCxnSpPr>
        <xdr:cNvPr id="128" name="直線コネクタ 127"/>
        <xdr:cNvCxnSpPr/>
      </xdr:nvCxnSpPr>
      <xdr:spPr>
        <a:xfrm>
          <a:off x="1130300" y="9768827"/>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155080</xdr:rowOff>
    </xdr:from>
    <xdr:to>
      <xdr:col>6</xdr:col>
      <xdr:colOff>561975</xdr:colOff>
      <xdr:row>56</xdr:row>
      <xdr:rowOff>85230</xdr:rowOff>
    </xdr:to>
    <xdr:sp macro="" textlink="">
      <xdr:nvSpPr>
        <xdr:cNvPr id="138" name="円/楕円 137"/>
        <xdr:cNvSpPr/>
      </xdr:nvSpPr>
      <xdr:spPr>
        <a:xfrm>
          <a:off x="4584700" y="95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6507</xdr:rowOff>
    </xdr:from>
    <xdr:ext cx="534377" cy="259045"/>
    <xdr:sp macro="" textlink="">
      <xdr:nvSpPr>
        <xdr:cNvPr id="139" name="総務費該当値テキスト"/>
        <xdr:cNvSpPr txBox="1"/>
      </xdr:nvSpPr>
      <xdr:spPr>
        <a:xfrm>
          <a:off x="4686300" y="943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56934</xdr:rowOff>
    </xdr:from>
    <xdr:to>
      <xdr:col>5</xdr:col>
      <xdr:colOff>409575</xdr:colOff>
      <xdr:row>56</xdr:row>
      <xdr:rowOff>158534</xdr:rowOff>
    </xdr:to>
    <xdr:sp macro="" textlink="">
      <xdr:nvSpPr>
        <xdr:cNvPr id="140" name="円/楕円 139"/>
        <xdr:cNvSpPr/>
      </xdr:nvSpPr>
      <xdr:spPr>
        <a:xfrm>
          <a:off x="3746500" y="96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149661</xdr:rowOff>
    </xdr:from>
    <xdr:ext cx="534377" cy="259045"/>
    <xdr:sp macro="" textlink="">
      <xdr:nvSpPr>
        <xdr:cNvPr id="141" name="テキスト ボックス 140"/>
        <xdr:cNvSpPr txBox="1"/>
      </xdr:nvSpPr>
      <xdr:spPr>
        <a:xfrm>
          <a:off x="3530111" y="975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143916</xdr:rowOff>
    </xdr:from>
    <xdr:to>
      <xdr:col>4</xdr:col>
      <xdr:colOff>206375</xdr:colOff>
      <xdr:row>54</xdr:row>
      <xdr:rowOff>74066</xdr:rowOff>
    </xdr:to>
    <xdr:sp macro="" textlink="">
      <xdr:nvSpPr>
        <xdr:cNvPr id="142" name="円/楕円 141"/>
        <xdr:cNvSpPr/>
      </xdr:nvSpPr>
      <xdr:spPr>
        <a:xfrm>
          <a:off x="2857500" y="92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90593</xdr:rowOff>
    </xdr:from>
    <xdr:ext cx="534377" cy="259045"/>
    <xdr:sp macro="" textlink="">
      <xdr:nvSpPr>
        <xdr:cNvPr id="143" name="テキスト ボックス 142"/>
        <xdr:cNvSpPr txBox="1"/>
      </xdr:nvSpPr>
      <xdr:spPr>
        <a:xfrm>
          <a:off x="2641111" y="90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134182</xdr:rowOff>
    </xdr:from>
    <xdr:to>
      <xdr:col>3</xdr:col>
      <xdr:colOff>3175</xdr:colOff>
      <xdr:row>57</xdr:row>
      <xdr:rowOff>64332</xdr:rowOff>
    </xdr:to>
    <xdr:sp macro="" textlink="">
      <xdr:nvSpPr>
        <xdr:cNvPr id="144" name="円/楕円 143"/>
        <xdr:cNvSpPr/>
      </xdr:nvSpPr>
      <xdr:spPr>
        <a:xfrm>
          <a:off x="1968500" y="97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55459</xdr:rowOff>
    </xdr:from>
    <xdr:ext cx="534377" cy="259045"/>
    <xdr:sp macro="" textlink="">
      <xdr:nvSpPr>
        <xdr:cNvPr id="145" name="テキスト ボックス 144"/>
        <xdr:cNvSpPr txBox="1"/>
      </xdr:nvSpPr>
      <xdr:spPr>
        <a:xfrm>
          <a:off x="1752111" y="982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116827</xdr:rowOff>
    </xdr:from>
    <xdr:to>
      <xdr:col>1</xdr:col>
      <xdr:colOff>485775</xdr:colOff>
      <xdr:row>57</xdr:row>
      <xdr:rowOff>46977</xdr:rowOff>
    </xdr:to>
    <xdr:sp macro="" textlink="">
      <xdr:nvSpPr>
        <xdr:cNvPr id="146" name="円/楕円 145"/>
        <xdr:cNvSpPr/>
      </xdr:nvSpPr>
      <xdr:spPr>
        <a:xfrm>
          <a:off x="1079500" y="97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38104</xdr:rowOff>
    </xdr:from>
    <xdr:ext cx="534377" cy="259045"/>
    <xdr:sp macro="" textlink="">
      <xdr:nvSpPr>
        <xdr:cNvPr id="147" name="テキスト ボックス 146"/>
        <xdr:cNvSpPr txBox="1"/>
      </xdr:nvSpPr>
      <xdr:spPr>
        <a:xfrm>
          <a:off x="863111" y="98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103853</xdr:rowOff>
    </xdr:from>
    <xdr:to>
      <xdr:col>6</xdr:col>
      <xdr:colOff>511175</xdr:colOff>
      <xdr:row>79</xdr:row>
      <xdr:rowOff>13742</xdr:rowOff>
    </xdr:to>
    <xdr:cxnSp macro="">
      <xdr:nvCxnSpPr>
        <xdr:cNvPr id="179" name="直線コネクタ 178"/>
        <xdr:cNvCxnSpPr/>
      </xdr:nvCxnSpPr>
      <xdr:spPr>
        <a:xfrm flipV="1">
          <a:off x="3797300" y="13476953"/>
          <a:ext cx="838200" cy="8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13742</xdr:rowOff>
    </xdr:from>
    <xdr:to>
      <xdr:col>5</xdr:col>
      <xdr:colOff>358775</xdr:colOff>
      <xdr:row>79</xdr:row>
      <xdr:rowOff>68670</xdr:rowOff>
    </xdr:to>
    <xdr:cxnSp macro="">
      <xdr:nvCxnSpPr>
        <xdr:cNvPr id="182" name="直線コネクタ 181"/>
        <xdr:cNvCxnSpPr/>
      </xdr:nvCxnSpPr>
      <xdr:spPr>
        <a:xfrm flipV="1">
          <a:off x="2908300" y="13558292"/>
          <a:ext cx="889000" cy="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68670</xdr:rowOff>
    </xdr:from>
    <xdr:to>
      <xdr:col>4</xdr:col>
      <xdr:colOff>155575</xdr:colOff>
      <xdr:row>79</xdr:row>
      <xdr:rowOff>129436</xdr:rowOff>
    </xdr:to>
    <xdr:cxnSp macro="">
      <xdr:nvCxnSpPr>
        <xdr:cNvPr id="185" name="直線コネクタ 184"/>
        <xdr:cNvCxnSpPr/>
      </xdr:nvCxnSpPr>
      <xdr:spPr>
        <a:xfrm flipV="1">
          <a:off x="2019300" y="13613220"/>
          <a:ext cx="889000" cy="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129436</xdr:rowOff>
    </xdr:from>
    <xdr:to>
      <xdr:col>2</xdr:col>
      <xdr:colOff>638175</xdr:colOff>
      <xdr:row>79</xdr:row>
      <xdr:rowOff>132135</xdr:rowOff>
    </xdr:to>
    <xdr:cxnSp macro="">
      <xdr:nvCxnSpPr>
        <xdr:cNvPr id="188" name="直線コネクタ 187"/>
        <xdr:cNvCxnSpPr/>
      </xdr:nvCxnSpPr>
      <xdr:spPr>
        <a:xfrm flipV="1">
          <a:off x="1130300" y="13673986"/>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53053</xdr:rowOff>
    </xdr:from>
    <xdr:to>
      <xdr:col>6</xdr:col>
      <xdr:colOff>561975</xdr:colOff>
      <xdr:row>78</xdr:row>
      <xdr:rowOff>154653</xdr:rowOff>
    </xdr:to>
    <xdr:sp macro="" textlink="">
      <xdr:nvSpPr>
        <xdr:cNvPr id="198" name="円/楕円 197"/>
        <xdr:cNvSpPr/>
      </xdr:nvSpPr>
      <xdr:spPr>
        <a:xfrm>
          <a:off x="4584700" y="134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139430</xdr:rowOff>
    </xdr:from>
    <xdr:ext cx="599010" cy="259045"/>
    <xdr:sp macro="" textlink="">
      <xdr:nvSpPr>
        <xdr:cNvPr id="199" name="民生費該当値テキスト"/>
        <xdr:cNvSpPr txBox="1"/>
      </xdr:nvSpPr>
      <xdr:spPr>
        <a:xfrm>
          <a:off x="4686300" y="1334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134392</xdr:rowOff>
    </xdr:from>
    <xdr:to>
      <xdr:col>5</xdr:col>
      <xdr:colOff>409575</xdr:colOff>
      <xdr:row>79</xdr:row>
      <xdr:rowOff>64542</xdr:rowOff>
    </xdr:to>
    <xdr:sp macro="" textlink="">
      <xdr:nvSpPr>
        <xdr:cNvPr id="200" name="円/楕円 199"/>
        <xdr:cNvSpPr/>
      </xdr:nvSpPr>
      <xdr:spPr>
        <a:xfrm>
          <a:off x="3746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55669</xdr:rowOff>
    </xdr:from>
    <xdr:ext cx="534377" cy="259045"/>
    <xdr:sp macro="" textlink="">
      <xdr:nvSpPr>
        <xdr:cNvPr id="201" name="テキスト ボックス 200"/>
        <xdr:cNvSpPr txBox="1"/>
      </xdr:nvSpPr>
      <xdr:spPr>
        <a:xfrm>
          <a:off x="3530111" y="136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97,821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17870</xdr:rowOff>
    </xdr:from>
    <xdr:to>
      <xdr:col>4</xdr:col>
      <xdr:colOff>206375</xdr:colOff>
      <xdr:row>79</xdr:row>
      <xdr:rowOff>119470</xdr:rowOff>
    </xdr:to>
    <xdr:sp macro="" textlink="">
      <xdr:nvSpPr>
        <xdr:cNvPr id="202" name="円/楕円 201"/>
        <xdr:cNvSpPr/>
      </xdr:nvSpPr>
      <xdr:spPr>
        <a:xfrm>
          <a:off x="2857500" y="13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110597</xdr:rowOff>
    </xdr:from>
    <xdr:ext cx="534377" cy="259045"/>
    <xdr:sp macro="" textlink="">
      <xdr:nvSpPr>
        <xdr:cNvPr id="203" name="テキスト ボックス 202"/>
        <xdr:cNvSpPr txBox="1"/>
      </xdr:nvSpPr>
      <xdr:spPr>
        <a:xfrm>
          <a:off x="2641111" y="136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78636</xdr:rowOff>
    </xdr:from>
    <xdr:to>
      <xdr:col>3</xdr:col>
      <xdr:colOff>3175</xdr:colOff>
      <xdr:row>80</xdr:row>
      <xdr:rowOff>8786</xdr:rowOff>
    </xdr:to>
    <xdr:sp macro="" textlink="">
      <xdr:nvSpPr>
        <xdr:cNvPr id="204" name="円/楕円 203"/>
        <xdr:cNvSpPr/>
      </xdr:nvSpPr>
      <xdr:spPr>
        <a:xfrm>
          <a:off x="1968500" y="13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171363</xdr:rowOff>
    </xdr:from>
    <xdr:ext cx="534377" cy="259045"/>
    <xdr:sp macro="" textlink="">
      <xdr:nvSpPr>
        <xdr:cNvPr id="205" name="テキスト ボックス 204"/>
        <xdr:cNvSpPr txBox="1"/>
      </xdr:nvSpPr>
      <xdr:spPr>
        <a:xfrm>
          <a:off x="1752111" y="1371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81335</xdr:rowOff>
    </xdr:from>
    <xdr:to>
      <xdr:col>1</xdr:col>
      <xdr:colOff>485775</xdr:colOff>
      <xdr:row>80</xdr:row>
      <xdr:rowOff>11485</xdr:rowOff>
    </xdr:to>
    <xdr:sp macro="" textlink="">
      <xdr:nvSpPr>
        <xdr:cNvPr id="206" name="円/楕円 205"/>
        <xdr:cNvSpPr/>
      </xdr:nvSpPr>
      <xdr:spPr>
        <a:xfrm>
          <a:off x="1079500" y="136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2612</xdr:rowOff>
    </xdr:from>
    <xdr:ext cx="534377" cy="259045"/>
    <xdr:sp macro="" textlink="">
      <xdr:nvSpPr>
        <xdr:cNvPr id="207" name="テキスト ボックス 206"/>
        <xdr:cNvSpPr txBox="1"/>
      </xdr:nvSpPr>
      <xdr:spPr>
        <a:xfrm>
          <a:off x="863111" y="137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48557</xdr:rowOff>
    </xdr:from>
    <xdr:to>
      <xdr:col>6</xdr:col>
      <xdr:colOff>511175</xdr:colOff>
      <xdr:row>96</xdr:row>
      <xdr:rowOff>68514</xdr:rowOff>
    </xdr:to>
    <xdr:cxnSp macro="">
      <xdr:nvCxnSpPr>
        <xdr:cNvPr id="235" name="直線コネクタ 234"/>
        <xdr:cNvCxnSpPr/>
      </xdr:nvCxnSpPr>
      <xdr:spPr>
        <a:xfrm flipV="1">
          <a:off x="3797300" y="16507757"/>
          <a:ext cx="8382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6"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68514</xdr:rowOff>
    </xdr:from>
    <xdr:to>
      <xdr:col>5</xdr:col>
      <xdr:colOff>358775</xdr:colOff>
      <xdr:row>96</xdr:row>
      <xdr:rowOff>102805</xdr:rowOff>
    </xdr:to>
    <xdr:cxnSp macro="">
      <xdr:nvCxnSpPr>
        <xdr:cNvPr id="238" name="直線コネクタ 237"/>
        <xdr:cNvCxnSpPr/>
      </xdr:nvCxnSpPr>
      <xdr:spPr>
        <a:xfrm flipV="1">
          <a:off x="2908300" y="165277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40" name="テキスト ボックス 239"/>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102805</xdr:rowOff>
    </xdr:from>
    <xdr:to>
      <xdr:col>4</xdr:col>
      <xdr:colOff>155575</xdr:colOff>
      <xdr:row>96</xdr:row>
      <xdr:rowOff>108679</xdr:rowOff>
    </xdr:to>
    <xdr:cxnSp macro="">
      <xdr:nvCxnSpPr>
        <xdr:cNvPr id="241" name="直線コネクタ 240"/>
        <xdr:cNvCxnSpPr/>
      </xdr:nvCxnSpPr>
      <xdr:spPr>
        <a:xfrm flipV="1">
          <a:off x="2019300" y="16562005"/>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3" name="テキスト ボックス 242"/>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93180</xdr:rowOff>
    </xdr:from>
    <xdr:to>
      <xdr:col>2</xdr:col>
      <xdr:colOff>638175</xdr:colOff>
      <xdr:row>96</xdr:row>
      <xdr:rowOff>108679</xdr:rowOff>
    </xdr:to>
    <xdr:cxnSp macro="">
      <xdr:nvCxnSpPr>
        <xdr:cNvPr id="244" name="直線コネクタ 243"/>
        <xdr:cNvCxnSpPr/>
      </xdr:nvCxnSpPr>
      <xdr:spPr>
        <a:xfrm>
          <a:off x="1130300" y="16552380"/>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6" name="テキスト ボックス 245"/>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8" name="テキスト ボックス 247"/>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169207</xdr:rowOff>
    </xdr:from>
    <xdr:to>
      <xdr:col>6</xdr:col>
      <xdr:colOff>561975</xdr:colOff>
      <xdr:row>96</xdr:row>
      <xdr:rowOff>99357</xdr:rowOff>
    </xdr:to>
    <xdr:sp macro="" textlink="">
      <xdr:nvSpPr>
        <xdr:cNvPr id="254" name="円/楕円 253"/>
        <xdr:cNvSpPr/>
      </xdr:nvSpPr>
      <xdr:spPr>
        <a:xfrm>
          <a:off x="4584700" y="164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20634</xdr:rowOff>
    </xdr:from>
    <xdr:ext cx="534377" cy="259045"/>
    <xdr:sp macro="" textlink="">
      <xdr:nvSpPr>
        <xdr:cNvPr id="255" name="衛生費該当値テキスト"/>
        <xdr:cNvSpPr txBox="1"/>
      </xdr:nvSpPr>
      <xdr:spPr>
        <a:xfrm>
          <a:off x="4686300" y="163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17714</xdr:rowOff>
    </xdr:from>
    <xdr:to>
      <xdr:col>5</xdr:col>
      <xdr:colOff>409575</xdr:colOff>
      <xdr:row>96</xdr:row>
      <xdr:rowOff>119314</xdr:rowOff>
    </xdr:to>
    <xdr:sp macro="" textlink="">
      <xdr:nvSpPr>
        <xdr:cNvPr id="256" name="円/楕円 255"/>
        <xdr:cNvSpPr/>
      </xdr:nvSpPr>
      <xdr:spPr>
        <a:xfrm>
          <a:off x="3746500" y="164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135841</xdr:rowOff>
    </xdr:from>
    <xdr:ext cx="534377" cy="259045"/>
    <xdr:sp macro="" textlink="">
      <xdr:nvSpPr>
        <xdr:cNvPr id="257" name="テキスト ボックス 256"/>
        <xdr:cNvSpPr txBox="1"/>
      </xdr:nvSpPr>
      <xdr:spPr>
        <a:xfrm>
          <a:off x="3530111" y="162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52005</xdr:rowOff>
    </xdr:from>
    <xdr:to>
      <xdr:col>4</xdr:col>
      <xdr:colOff>206375</xdr:colOff>
      <xdr:row>96</xdr:row>
      <xdr:rowOff>153605</xdr:rowOff>
    </xdr:to>
    <xdr:sp macro="" textlink="">
      <xdr:nvSpPr>
        <xdr:cNvPr id="258" name="円/楕円 257"/>
        <xdr:cNvSpPr/>
      </xdr:nvSpPr>
      <xdr:spPr>
        <a:xfrm>
          <a:off x="2857500" y="165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170132</xdr:rowOff>
    </xdr:from>
    <xdr:ext cx="534377" cy="259045"/>
    <xdr:sp macro="" textlink="">
      <xdr:nvSpPr>
        <xdr:cNvPr id="259" name="テキスト ボックス 258"/>
        <xdr:cNvSpPr txBox="1"/>
      </xdr:nvSpPr>
      <xdr:spPr>
        <a:xfrm>
          <a:off x="2641111" y="162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57879</xdr:rowOff>
    </xdr:from>
    <xdr:to>
      <xdr:col>3</xdr:col>
      <xdr:colOff>3175</xdr:colOff>
      <xdr:row>96</xdr:row>
      <xdr:rowOff>159479</xdr:rowOff>
    </xdr:to>
    <xdr:sp macro="" textlink="">
      <xdr:nvSpPr>
        <xdr:cNvPr id="260" name="円/楕円 259"/>
        <xdr:cNvSpPr/>
      </xdr:nvSpPr>
      <xdr:spPr>
        <a:xfrm>
          <a:off x="1968500" y="1651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4556</xdr:rowOff>
    </xdr:from>
    <xdr:ext cx="534377" cy="259045"/>
    <xdr:sp macro="" textlink="">
      <xdr:nvSpPr>
        <xdr:cNvPr id="261" name="テキスト ボックス 260"/>
        <xdr:cNvSpPr txBox="1"/>
      </xdr:nvSpPr>
      <xdr:spPr>
        <a:xfrm>
          <a:off x="1752111" y="162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42380</xdr:rowOff>
    </xdr:from>
    <xdr:to>
      <xdr:col>1</xdr:col>
      <xdr:colOff>485775</xdr:colOff>
      <xdr:row>96</xdr:row>
      <xdr:rowOff>143980</xdr:rowOff>
    </xdr:to>
    <xdr:sp macro="" textlink="">
      <xdr:nvSpPr>
        <xdr:cNvPr id="262" name="円/楕円 261"/>
        <xdr:cNvSpPr/>
      </xdr:nvSpPr>
      <xdr:spPr>
        <a:xfrm>
          <a:off x="1079500" y="165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160507</xdr:rowOff>
    </xdr:from>
    <xdr:ext cx="534377" cy="259045"/>
    <xdr:sp macro="" textlink="">
      <xdr:nvSpPr>
        <xdr:cNvPr id="263" name="テキスト ボックス 262"/>
        <xdr:cNvSpPr txBox="1"/>
      </xdr:nvSpPr>
      <xdr:spPr>
        <a:xfrm>
          <a:off x="863111" y="162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158369</xdr:rowOff>
    </xdr:from>
    <xdr:to>
      <xdr:col>15</xdr:col>
      <xdr:colOff>180975</xdr:colOff>
      <xdr:row>39</xdr:row>
      <xdr:rowOff>635</xdr:rowOff>
    </xdr:to>
    <xdr:cxnSp macro="">
      <xdr:nvCxnSpPr>
        <xdr:cNvPr id="292" name="直線コネクタ 291"/>
        <xdr:cNvCxnSpPr/>
      </xdr:nvCxnSpPr>
      <xdr:spPr>
        <a:xfrm>
          <a:off x="9639300" y="6673469"/>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158369</xdr:rowOff>
    </xdr:from>
    <xdr:to>
      <xdr:col>14</xdr:col>
      <xdr:colOff>28575</xdr:colOff>
      <xdr:row>38</xdr:row>
      <xdr:rowOff>167513</xdr:rowOff>
    </xdr:to>
    <xdr:cxnSp macro="">
      <xdr:nvCxnSpPr>
        <xdr:cNvPr id="295" name="直線コネクタ 294"/>
        <xdr:cNvCxnSpPr/>
      </xdr:nvCxnSpPr>
      <xdr:spPr>
        <a:xfrm flipV="1">
          <a:off x="8750300" y="667346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167513</xdr:rowOff>
    </xdr:from>
    <xdr:to>
      <xdr:col>12</xdr:col>
      <xdr:colOff>511175</xdr:colOff>
      <xdr:row>38</xdr:row>
      <xdr:rowOff>168275</xdr:rowOff>
    </xdr:to>
    <xdr:cxnSp macro="">
      <xdr:nvCxnSpPr>
        <xdr:cNvPr id="298" name="直線コネクタ 297"/>
        <xdr:cNvCxnSpPr/>
      </xdr:nvCxnSpPr>
      <xdr:spPr>
        <a:xfrm flipV="1">
          <a:off x="7861300" y="668261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149225</xdr:rowOff>
    </xdr:from>
    <xdr:to>
      <xdr:col>11</xdr:col>
      <xdr:colOff>307975</xdr:colOff>
      <xdr:row>38</xdr:row>
      <xdr:rowOff>168275</xdr:rowOff>
    </xdr:to>
    <xdr:cxnSp macro="">
      <xdr:nvCxnSpPr>
        <xdr:cNvPr id="301" name="直線コネクタ 300"/>
        <xdr:cNvCxnSpPr/>
      </xdr:nvCxnSpPr>
      <xdr:spPr>
        <a:xfrm>
          <a:off x="6972300" y="649287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121285</xdr:rowOff>
    </xdr:from>
    <xdr:to>
      <xdr:col>15</xdr:col>
      <xdr:colOff>231775</xdr:colOff>
      <xdr:row>39</xdr:row>
      <xdr:rowOff>51435</xdr:rowOff>
    </xdr:to>
    <xdr:sp macro="" textlink="">
      <xdr:nvSpPr>
        <xdr:cNvPr id="311" name="円/楕円 310"/>
        <xdr:cNvSpPr/>
      </xdr:nvSpPr>
      <xdr:spPr>
        <a:xfrm>
          <a:off x="104267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36212</xdr:rowOff>
    </xdr:from>
    <xdr:ext cx="378565" cy="259045"/>
    <xdr:sp macro="" textlink="">
      <xdr:nvSpPr>
        <xdr:cNvPr id="312" name="労働費該当値テキスト"/>
        <xdr:cNvSpPr txBox="1"/>
      </xdr:nvSpPr>
      <xdr:spPr>
        <a:xfrm>
          <a:off x="10528300" y="655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107569</xdr:rowOff>
    </xdr:from>
    <xdr:to>
      <xdr:col>14</xdr:col>
      <xdr:colOff>79375</xdr:colOff>
      <xdr:row>39</xdr:row>
      <xdr:rowOff>37719</xdr:rowOff>
    </xdr:to>
    <xdr:sp macro="" textlink="">
      <xdr:nvSpPr>
        <xdr:cNvPr id="313" name="円/楕円 312"/>
        <xdr:cNvSpPr/>
      </xdr:nvSpPr>
      <xdr:spPr>
        <a:xfrm>
          <a:off x="9588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28846</xdr:rowOff>
    </xdr:from>
    <xdr:ext cx="378565" cy="259045"/>
    <xdr:sp macro="" textlink="">
      <xdr:nvSpPr>
        <xdr:cNvPr id="314" name="テキスト ボックス 313"/>
        <xdr:cNvSpPr txBox="1"/>
      </xdr:nvSpPr>
      <xdr:spPr>
        <a:xfrm>
          <a:off x="9450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116713</xdr:rowOff>
    </xdr:from>
    <xdr:to>
      <xdr:col>12</xdr:col>
      <xdr:colOff>561975</xdr:colOff>
      <xdr:row>39</xdr:row>
      <xdr:rowOff>46863</xdr:rowOff>
    </xdr:to>
    <xdr:sp macro="" textlink="">
      <xdr:nvSpPr>
        <xdr:cNvPr id="315" name="円/楕円 314"/>
        <xdr:cNvSpPr/>
      </xdr:nvSpPr>
      <xdr:spPr>
        <a:xfrm>
          <a:off x="8699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37990</xdr:rowOff>
    </xdr:from>
    <xdr:ext cx="378565" cy="259045"/>
    <xdr:sp macro="" textlink="">
      <xdr:nvSpPr>
        <xdr:cNvPr id="316" name="テキスト ボックス 315"/>
        <xdr:cNvSpPr txBox="1"/>
      </xdr:nvSpPr>
      <xdr:spPr>
        <a:xfrm>
          <a:off x="8561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117475</xdr:rowOff>
    </xdr:from>
    <xdr:to>
      <xdr:col>11</xdr:col>
      <xdr:colOff>358775</xdr:colOff>
      <xdr:row>39</xdr:row>
      <xdr:rowOff>47625</xdr:rowOff>
    </xdr:to>
    <xdr:sp macro="" textlink="">
      <xdr:nvSpPr>
        <xdr:cNvPr id="317" name="円/楕円 316"/>
        <xdr:cNvSpPr/>
      </xdr:nvSpPr>
      <xdr:spPr>
        <a:xfrm>
          <a:off x="7810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38752</xdr:rowOff>
    </xdr:from>
    <xdr:ext cx="378565" cy="259045"/>
    <xdr:sp macro="" textlink="">
      <xdr:nvSpPr>
        <xdr:cNvPr id="318" name="テキスト ボックス 317"/>
        <xdr:cNvSpPr txBox="1"/>
      </xdr:nvSpPr>
      <xdr:spPr>
        <a:xfrm>
          <a:off x="7672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98425</xdr:rowOff>
    </xdr:from>
    <xdr:to>
      <xdr:col>10</xdr:col>
      <xdr:colOff>155575</xdr:colOff>
      <xdr:row>38</xdr:row>
      <xdr:rowOff>28575</xdr:rowOff>
    </xdr:to>
    <xdr:sp macro="" textlink="">
      <xdr:nvSpPr>
        <xdr:cNvPr id="319" name="円/楕円 318"/>
        <xdr:cNvSpPr/>
      </xdr:nvSpPr>
      <xdr:spPr>
        <a:xfrm>
          <a:off x="6921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19702</xdr:rowOff>
    </xdr:from>
    <xdr:ext cx="378565" cy="259045"/>
    <xdr:sp macro="" textlink="">
      <xdr:nvSpPr>
        <xdr:cNvPr id="320" name="テキスト ボックス 319"/>
        <xdr:cNvSpPr txBox="1"/>
      </xdr:nvSpPr>
      <xdr:spPr>
        <a:xfrm>
          <a:off x="6783017" y="653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128784</xdr:rowOff>
    </xdr:from>
    <xdr:to>
      <xdr:col>15</xdr:col>
      <xdr:colOff>180975</xdr:colOff>
      <xdr:row>56</xdr:row>
      <xdr:rowOff>64948</xdr:rowOff>
    </xdr:to>
    <xdr:cxnSp macro="">
      <xdr:nvCxnSpPr>
        <xdr:cNvPr id="345" name="直線コネクタ 344"/>
        <xdr:cNvCxnSpPr/>
      </xdr:nvCxnSpPr>
      <xdr:spPr>
        <a:xfrm>
          <a:off x="9639300" y="9558534"/>
          <a:ext cx="838200" cy="10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128784</xdr:rowOff>
    </xdr:from>
    <xdr:to>
      <xdr:col>14</xdr:col>
      <xdr:colOff>28575</xdr:colOff>
      <xdr:row>56</xdr:row>
      <xdr:rowOff>119183</xdr:rowOff>
    </xdr:to>
    <xdr:cxnSp macro="">
      <xdr:nvCxnSpPr>
        <xdr:cNvPr id="348" name="直線コネクタ 347"/>
        <xdr:cNvCxnSpPr/>
      </xdr:nvCxnSpPr>
      <xdr:spPr>
        <a:xfrm flipV="1">
          <a:off x="8750300" y="9558534"/>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119183</xdr:rowOff>
    </xdr:from>
    <xdr:to>
      <xdr:col>12</xdr:col>
      <xdr:colOff>511175</xdr:colOff>
      <xdr:row>56</xdr:row>
      <xdr:rowOff>146730</xdr:rowOff>
    </xdr:to>
    <xdr:cxnSp macro="">
      <xdr:nvCxnSpPr>
        <xdr:cNvPr id="351" name="直線コネクタ 350"/>
        <xdr:cNvCxnSpPr/>
      </xdr:nvCxnSpPr>
      <xdr:spPr>
        <a:xfrm flipV="1">
          <a:off x="7861300" y="9720383"/>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158959</xdr:rowOff>
    </xdr:from>
    <xdr:to>
      <xdr:col>11</xdr:col>
      <xdr:colOff>307975</xdr:colOff>
      <xdr:row>56</xdr:row>
      <xdr:rowOff>146730</xdr:rowOff>
    </xdr:to>
    <xdr:cxnSp macro="">
      <xdr:nvCxnSpPr>
        <xdr:cNvPr id="354" name="直線コネクタ 353"/>
        <xdr:cNvCxnSpPr/>
      </xdr:nvCxnSpPr>
      <xdr:spPr>
        <a:xfrm>
          <a:off x="6972300" y="9588709"/>
          <a:ext cx="889000" cy="15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14148</xdr:rowOff>
    </xdr:from>
    <xdr:to>
      <xdr:col>15</xdr:col>
      <xdr:colOff>231775</xdr:colOff>
      <xdr:row>56</xdr:row>
      <xdr:rowOff>115748</xdr:rowOff>
    </xdr:to>
    <xdr:sp macro="" textlink="">
      <xdr:nvSpPr>
        <xdr:cNvPr id="364" name="円/楕円 363"/>
        <xdr:cNvSpPr/>
      </xdr:nvSpPr>
      <xdr:spPr>
        <a:xfrm>
          <a:off x="10426700" y="96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37025</xdr:rowOff>
    </xdr:from>
    <xdr:ext cx="469744" cy="259045"/>
    <xdr:sp macro="" textlink="">
      <xdr:nvSpPr>
        <xdr:cNvPr id="365" name="農林水産業費該当値テキスト"/>
        <xdr:cNvSpPr txBox="1"/>
      </xdr:nvSpPr>
      <xdr:spPr>
        <a:xfrm>
          <a:off x="10528300" y="946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77984</xdr:rowOff>
    </xdr:from>
    <xdr:to>
      <xdr:col>14</xdr:col>
      <xdr:colOff>79375</xdr:colOff>
      <xdr:row>56</xdr:row>
      <xdr:rowOff>8134</xdr:rowOff>
    </xdr:to>
    <xdr:sp macro="" textlink="">
      <xdr:nvSpPr>
        <xdr:cNvPr id="366" name="円/楕円 365"/>
        <xdr:cNvSpPr/>
      </xdr:nvSpPr>
      <xdr:spPr>
        <a:xfrm>
          <a:off x="9588500" y="95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24661</xdr:rowOff>
    </xdr:from>
    <xdr:ext cx="469744" cy="259045"/>
    <xdr:sp macro="" textlink="">
      <xdr:nvSpPr>
        <xdr:cNvPr id="367" name="テキスト ボックス 366"/>
        <xdr:cNvSpPr txBox="1"/>
      </xdr:nvSpPr>
      <xdr:spPr>
        <a:xfrm>
          <a:off x="9404427" y="9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68383</xdr:rowOff>
    </xdr:from>
    <xdr:to>
      <xdr:col>12</xdr:col>
      <xdr:colOff>561975</xdr:colOff>
      <xdr:row>56</xdr:row>
      <xdr:rowOff>169983</xdr:rowOff>
    </xdr:to>
    <xdr:sp macro="" textlink="">
      <xdr:nvSpPr>
        <xdr:cNvPr id="368" name="円/楕円 367"/>
        <xdr:cNvSpPr/>
      </xdr:nvSpPr>
      <xdr:spPr>
        <a:xfrm>
          <a:off x="8699500" y="96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161110</xdr:rowOff>
    </xdr:from>
    <xdr:ext cx="469744" cy="259045"/>
    <xdr:sp macro="" textlink="">
      <xdr:nvSpPr>
        <xdr:cNvPr id="369" name="テキスト ボックス 368"/>
        <xdr:cNvSpPr txBox="1"/>
      </xdr:nvSpPr>
      <xdr:spPr>
        <a:xfrm>
          <a:off x="8515427" y="976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95930</xdr:rowOff>
    </xdr:from>
    <xdr:to>
      <xdr:col>11</xdr:col>
      <xdr:colOff>358775</xdr:colOff>
      <xdr:row>57</xdr:row>
      <xdr:rowOff>26080</xdr:rowOff>
    </xdr:to>
    <xdr:sp macro="" textlink="">
      <xdr:nvSpPr>
        <xdr:cNvPr id="370" name="円/楕円 369"/>
        <xdr:cNvSpPr/>
      </xdr:nvSpPr>
      <xdr:spPr>
        <a:xfrm>
          <a:off x="7810500" y="969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17207</xdr:rowOff>
    </xdr:from>
    <xdr:ext cx="469744" cy="259045"/>
    <xdr:sp macro="" textlink="">
      <xdr:nvSpPr>
        <xdr:cNvPr id="371" name="テキスト ボックス 370"/>
        <xdr:cNvSpPr txBox="1"/>
      </xdr:nvSpPr>
      <xdr:spPr>
        <a:xfrm>
          <a:off x="7626427" y="97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108159</xdr:rowOff>
    </xdr:from>
    <xdr:to>
      <xdr:col>10</xdr:col>
      <xdr:colOff>155575</xdr:colOff>
      <xdr:row>56</xdr:row>
      <xdr:rowOff>38309</xdr:rowOff>
    </xdr:to>
    <xdr:sp macro="" textlink="">
      <xdr:nvSpPr>
        <xdr:cNvPr id="372" name="円/楕円 371"/>
        <xdr:cNvSpPr/>
      </xdr:nvSpPr>
      <xdr:spPr>
        <a:xfrm>
          <a:off x="6921500" y="95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29436</xdr:rowOff>
    </xdr:from>
    <xdr:ext cx="469744" cy="259045"/>
    <xdr:sp macro="" textlink="">
      <xdr:nvSpPr>
        <xdr:cNvPr id="373" name="テキスト ボックス 372"/>
        <xdr:cNvSpPr txBox="1"/>
      </xdr:nvSpPr>
      <xdr:spPr>
        <a:xfrm>
          <a:off x="6737427" y="963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27504</xdr:rowOff>
    </xdr:from>
    <xdr:to>
      <xdr:col>15</xdr:col>
      <xdr:colOff>180975</xdr:colOff>
      <xdr:row>78</xdr:row>
      <xdr:rowOff>60764</xdr:rowOff>
    </xdr:to>
    <xdr:cxnSp macro="">
      <xdr:nvCxnSpPr>
        <xdr:cNvPr id="400" name="直線コネクタ 399"/>
        <xdr:cNvCxnSpPr/>
      </xdr:nvCxnSpPr>
      <xdr:spPr>
        <a:xfrm>
          <a:off x="9639300" y="13400604"/>
          <a:ext cx="838200" cy="3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27504</xdr:rowOff>
    </xdr:from>
    <xdr:to>
      <xdr:col>14</xdr:col>
      <xdr:colOff>28575</xdr:colOff>
      <xdr:row>78</xdr:row>
      <xdr:rowOff>59919</xdr:rowOff>
    </xdr:to>
    <xdr:cxnSp macro="">
      <xdr:nvCxnSpPr>
        <xdr:cNvPr id="403" name="直線コネクタ 402"/>
        <xdr:cNvCxnSpPr/>
      </xdr:nvCxnSpPr>
      <xdr:spPr>
        <a:xfrm flipV="1">
          <a:off x="8750300" y="13400604"/>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59919</xdr:rowOff>
    </xdr:from>
    <xdr:to>
      <xdr:col>12</xdr:col>
      <xdr:colOff>511175</xdr:colOff>
      <xdr:row>78</xdr:row>
      <xdr:rowOff>67690</xdr:rowOff>
    </xdr:to>
    <xdr:cxnSp macro="">
      <xdr:nvCxnSpPr>
        <xdr:cNvPr id="406" name="直線コネクタ 405"/>
        <xdr:cNvCxnSpPr/>
      </xdr:nvCxnSpPr>
      <xdr:spPr>
        <a:xfrm flipV="1">
          <a:off x="7861300" y="13433019"/>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66297</xdr:rowOff>
    </xdr:from>
    <xdr:to>
      <xdr:col>11</xdr:col>
      <xdr:colOff>307975</xdr:colOff>
      <xdr:row>78</xdr:row>
      <xdr:rowOff>67690</xdr:rowOff>
    </xdr:to>
    <xdr:cxnSp macro="">
      <xdr:nvCxnSpPr>
        <xdr:cNvPr id="409" name="直線コネクタ 408"/>
        <xdr:cNvCxnSpPr/>
      </xdr:nvCxnSpPr>
      <xdr:spPr>
        <a:xfrm>
          <a:off x="6972300" y="13439397"/>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9964</xdr:rowOff>
    </xdr:from>
    <xdr:to>
      <xdr:col>15</xdr:col>
      <xdr:colOff>231775</xdr:colOff>
      <xdr:row>78</xdr:row>
      <xdr:rowOff>111564</xdr:rowOff>
    </xdr:to>
    <xdr:sp macro="" textlink="">
      <xdr:nvSpPr>
        <xdr:cNvPr id="419" name="円/楕円 418"/>
        <xdr:cNvSpPr/>
      </xdr:nvSpPr>
      <xdr:spPr>
        <a:xfrm>
          <a:off x="10426700" y="13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96341</xdr:rowOff>
    </xdr:from>
    <xdr:ext cx="469744" cy="259045"/>
    <xdr:sp macro="" textlink="">
      <xdr:nvSpPr>
        <xdr:cNvPr id="420" name="商工費該当値テキスト"/>
        <xdr:cNvSpPr txBox="1"/>
      </xdr:nvSpPr>
      <xdr:spPr>
        <a:xfrm>
          <a:off x="10528300" y="1329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148154</xdr:rowOff>
    </xdr:from>
    <xdr:to>
      <xdr:col>14</xdr:col>
      <xdr:colOff>79375</xdr:colOff>
      <xdr:row>78</xdr:row>
      <xdr:rowOff>78304</xdr:rowOff>
    </xdr:to>
    <xdr:sp macro="" textlink="">
      <xdr:nvSpPr>
        <xdr:cNvPr id="421" name="円/楕円 420"/>
        <xdr:cNvSpPr/>
      </xdr:nvSpPr>
      <xdr:spPr>
        <a:xfrm>
          <a:off x="9588500" y="133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69431</xdr:rowOff>
    </xdr:from>
    <xdr:ext cx="469744" cy="259045"/>
    <xdr:sp macro="" textlink="">
      <xdr:nvSpPr>
        <xdr:cNvPr id="422" name="テキスト ボックス 421"/>
        <xdr:cNvSpPr txBox="1"/>
      </xdr:nvSpPr>
      <xdr:spPr>
        <a:xfrm>
          <a:off x="9404427" y="1344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9119</xdr:rowOff>
    </xdr:from>
    <xdr:to>
      <xdr:col>12</xdr:col>
      <xdr:colOff>561975</xdr:colOff>
      <xdr:row>78</xdr:row>
      <xdr:rowOff>110719</xdr:rowOff>
    </xdr:to>
    <xdr:sp macro="" textlink="">
      <xdr:nvSpPr>
        <xdr:cNvPr id="423" name="円/楕円 422"/>
        <xdr:cNvSpPr/>
      </xdr:nvSpPr>
      <xdr:spPr>
        <a:xfrm>
          <a:off x="86995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101846</xdr:rowOff>
    </xdr:from>
    <xdr:ext cx="469744" cy="259045"/>
    <xdr:sp macro="" textlink="">
      <xdr:nvSpPr>
        <xdr:cNvPr id="424" name="テキスト ボックス 423"/>
        <xdr:cNvSpPr txBox="1"/>
      </xdr:nvSpPr>
      <xdr:spPr>
        <a:xfrm>
          <a:off x="8515427" y="134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16890</xdr:rowOff>
    </xdr:from>
    <xdr:to>
      <xdr:col>11</xdr:col>
      <xdr:colOff>358775</xdr:colOff>
      <xdr:row>78</xdr:row>
      <xdr:rowOff>118490</xdr:rowOff>
    </xdr:to>
    <xdr:sp macro="" textlink="">
      <xdr:nvSpPr>
        <xdr:cNvPr id="425" name="円/楕円 424"/>
        <xdr:cNvSpPr/>
      </xdr:nvSpPr>
      <xdr:spPr>
        <a:xfrm>
          <a:off x="7810500" y="133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109617</xdr:rowOff>
    </xdr:from>
    <xdr:ext cx="469744" cy="259045"/>
    <xdr:sp macro="" textlink="">
      <xdr:nvSpPr>
        <xdr:cNvPr id="426" name="テキスト ボックス 425"/>
        <xdr:cNvSpPr txBox="1"/>
      </xdr:nvSpPr>
      <xdr:spPr>
        <a:xfrm>
          <a:off x="7626427"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15497</xdr:rowOff>
    </xdr:from>
    <xdr:to>
      <xdr:col>10</xdr:col>
      <xdr:colOff>155575</xdr:colOff>
      <xdr:row>78</xdr:row>
      <xdr:rowOff>117097</xdr:rowOff>
    </xdr:to>
    <xdr:sp macro="" textlink="">
      <xdr:nvSpPr>
        <xdr:cNvPr id="427" name="円/楕円 426"/>
        <xdr:cNvSpPr/>
      </xdr:nvSpPr>
      <xdr:spPr>
        <a:xfrm>
          <a:off x="6921500" y="1338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108224</xdr:rowOff>
    </xdr:from>
    <xdr:ext cx="469744" cy="259045"/>
    <xdr:sp macro="" textlink="">
      <xdr:nvSpPr>
        <xdr:cNvPr id="428" name="テキスト ボックス 427"/>
        <xdr:cNvSpPr txBox="1"/>
      </xdr:nvSpPr>
      <xdr:spPr>
        <a:xfrm>
          <a:off x="6737427" y="1348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88094</xdr:rowOff>
    </xdr:from>
    <xdr:to>
      <xdr:col>15</xdr:col>
      <xdr:colOff>180975</xdr:colOff>
      <xdr:row>97</xdr:row>
      <xdr:rowOff>60395</xdr:rowOff>
    </xdr:to>
    <xdr:cxnSp macro="">
      <xdr:nvCxnSpPr>
        <xdr:cNvPr id="458" name="直線コネクタ 457"/>
        <xdr:cNvCxnSpPr/>
      </xdr:nvCxnSpPr>
      <xdr:spPr>
        <a:xfrm flipV="1">
          <a:off x="9639300" y="16547294"/>
          <a:ext cx="838200" cy="1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59"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34582</xdr:rowOff>
    </xdr:from>
    <xdr:to>
      <xdr:col>14</xdr:col>
      <xdr:colOff>28575</xdr:colOff>
      <xdr:row>97</xdr:row>
      <xdr:rowOff>60395</xdr:rowOff>
    </xdr:to>
    <xdr:cxnSp macro="">
      <xdr:nvCxnSpPr>
        <xdr:cNvPr id="461" name="直線コネクタ 460"/>
        <xdr:cNvCxnSpPr/>
      </xdr:nvCxnSpPr>
      <xdr:spPr>
        <a:xfrm>
          <a:off x="8750300" y="16665232"/>
          <a:ext cx="8890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129812</xdr:rowOff>
    </xdr:from>
    <xdr:ext cx="534377" cy="259045"/>
    <xdr:sp macro="" textlink="">
      <xdr:nvSpPr>
        <xdr:cNvPr id="463" name="テキスト ボックス 462"/>
        <xdr:cNvSpPr txBox="1"/>
      </xdr:nvSpPr>
      <xdr:spPr>
        <a:xfrm>
          <a:off x="9372111" y="1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34582</xdr:rowOff>
    </xdr:from>
    <xdr:to>
      <xdr:col>12</xdr:col>
      <xdr:colOff>511175</xdr:colOff>
      <xdr:row>98</xdr:row>
      <xdr:rowOff>5893</xdr:rowOff>
    </xdr:to>
    <xdr:cxnSp macro="">
      <xdr:nvCxnSpPr>
        <xdr:cNvPr id="464" name="直線コネクタ 463"/>
        <xdr:cNvCxnSpPr/>
      </xdr:nvCxnSpPr>
      <xdr:spPr>
        <a:xfrm flipV="1">
          <a:off x="7861300" y="16665232"/>
          <a:ext cx="889000" cy="14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170104</xdr:rowOff>
    </xdr:from>
    <xdr:to>
      <xdr:col>11</xdr:col>
      <xdr:colOff>307975</xdr:colOff>
      <xdr:row>98</xdr:row>
      <xdr:rowOff>5893</xdr:rowOff>
    </xdr:to>
    <xdr:cxnSp macro="">
      <xdr:nvCxnSpPr>
        <xdr:cNvPr id="467" name="直線コネクタ 466"/>
        <xdr:cNvCxnSpPr/>
      </xdr:nvCxnSpPr>
      <xdr:spPr>
        <a:xfrm>
          <a:off x="6972300" y="168007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37294</xdr:rowOff>
    </xdr:from>
    <xdr:to>
      <xdr:col>15</xdr:col>
      <xdr:colOff>231775</xdr:colOff>
      <xdr:row>96</xdr:row>
      <xdr:rowOff>138894</xdr:rowOff>
    </xdr:to>
    <xdr:sp macro="" textlink="">
      <xdr:nvSpPr>
        <xdr:cNvPr id="477" name="円/楕円 476"/>
        <xdr:cNvSpPr/>
      </xdr:nvSpPr>
      <xdr:spPr>
        <a:xfrm>
          <a:off x="10426700" y="164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60171</xdr:rowOff>
    </xdr:from>
    <xdr:ext cx="534377" cy="259045"/>
    <xdr:sp macro="" textlink="">
      <xdr:nvSpPr>
        <xdr:cNvPr id="478" name="土木費該当値テキスト"/>
        <xdr:cNvSpPr txBox="1"/>
      </xdr:nvSpPr>
      <xdr:spPr>
        <a:xfrm>
          <a:off x="10528300" y="1634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9595</xdr:rowOff>
    </xdr:from>
    <xdr:to>
      <xdr:col>14</xdr:col>
      <xdr:colOff>79375</xdr:colOff>
      <xdr:row>97</xdr:row>
      <xdr:rowOff>111195</xdr:rowOff>
    </xdr:to>
    <xdr:sp macro="" textlink="">
      <xdr:nvSpPr>
        <xdr:cNvPr id="479" name="円/楕円 478"/>
        <xdr:cNvSpPr/>
      </xdr:nvSpPr>
      <xdr:spPr>
        <a:xfrm>
          <a:off x="9588500" y="166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127722</xdr:rowOff>
    </xdr:from>
    <xdr:ext cx="534377" cy="259045"/>
    <xdr:sp macro="" textlink="">
      <xdr:nvSpPr>
        <xdr:cNvPr id="480" name="テキスト ボックス 479"/>
        <xdr:cNvSpPr txBox="1"/>
      </xdr:nvSpPr>
      <xdr:spPr>
        <a:xfrm>
          <a:off x="9372111" y="164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155232</xdr:rowOff>
    </xdr:from>
    <xdr:to>
      <xdr:col>12</xdr:col>
      <xdr:colOff>561975</xdr:colOff>
      <xdr:row>97</xdr:row>
      <xdr:rowOff>85382</xdr:rowOff>
    </xdr:to>
    <xdr:sp macro="" textlink="">
      <xdr:nvSpPr>
        <xdr:cNvPr id="481" name="円/楕円 480"/>
        <xdr:cNvSpPr/>
      </xdr:nvSpPr>
      <xdr:spPr>
        <a:xfrm>
          <a:off x="8699500" y="166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76509</xdr:rowOff>
    </xdr:from>
    <xdr:ext cx="534377" cy="259045"/>
    <xdr:sp macro="" textlink="">
      <xdr:nvSpPr>
        <xdr:cNvPr id="482" name="テキスト ボックス 481"/>
        <xdr:cNvSpPr txBox="1"/>
      </xdr:nvSpPr>
      <xdr:spPr>
        <a:xfrm>
          <a:off x="8483111" y="167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126543</xdr:rowOff>
    </xdr:from>
    <xdr:to>
      <xdr:col>11</xdr:col>
      <xdr:colOff>358775</xdr:colOff>
      <xdr:row>98</xdr:row>
      <xdr:rowOff>56693</xdr:rowOff>
    </xdr:to>
    <xdr:sp macro="" textlink="">
      <xdr:nvSpPr>
        <xdr:cNvPr id="483" name="円/楕円 482"/>
        <xdr:cNvSpPr/>
      </xdr:nvSpPr>
      <xdr:spPr>
        <a:xfrm>
          <a:off x="7810500" y="167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47820</xdr:rowOff>
    </xdr:from>
    <xdr:ext cx="534377" cy="259045"/>
    <xdr:sp macro="" textlink="">
      <xdr:nvSpPr>
        <xdr:cNvPr id="484" name="テキスト ボックス 483"/>
        <xdr:cNvSpPr txBox="1"/>
      </xdr:nvSpPr>
      <xdr:spPr>
        <a:xfrm>
          <a:off x="7594111" y="168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119304</xdr:rowOff>
    </xdr:from>
    <xdr:to>
      <xdr:col>10</xdr:col>
      <xdr:colOff>155575</xdr:colOff>
      <xdr:row>98</xdr:row>
      <xdr:rowOff>49454</xdr:rowOff>
    </xdr:to>
    <xdr:sp macro="" textlink="">
      <xdr:nvSpPr>
        <xdr:cNvPr id="485" name="円/楕円 484"/>
        <xdr:cNvSpPr/>
      </xdr:nvSpPr>
      <xdr:spPr>
        <a:xfrm>
          <a:off x="6921500" y="167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40581</xdr:rowOff>
    </xdr:from>
    <xdr:ext cx="534377" cy="259045"/>
    <xdr:sp macro="" textlink="">
      <xdr:nvSpPr>
        <xdr:cNvPr id="486" name="テキスト ボックス 485"/>
        <xdr:cNvSpPr txBox="1"/>
      </xdr:nvSpPr>
      <xdr:spPr>
        <a:xfrm>
          <a:off x="6705111" y="168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123372</xdr:rowOff>
    </xdr:from>
    <xdr:to>
      <xdr:col>23</xdr:col>
      <xdr:colOff>517525</xdr:colOff>
      <xdr:row>37</xdr:row>
      <xdr:rowOff>145796</xdr:rowOff>
    </xdr:to>
    <xdr:cxnSp macro="">
      <xdr:nvCxnSpPr>
        <xdr:cNvPr id="518" name="直線コネクタ 517"/>
        <xdr:cNvCxnSpPr/>
      </xdr:nvCxnSpPr>
      <xdr:spPr>
        <a:xfrm flipV="1">
          <a:off x="15481300" y="6467022"/>
          <a:ext cx="8382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89517</xdr:rowOff>
    </xdr:from>
    <xdr:to>
      <xdr:col>22</xdr:col>
      <xdr:colOff>365125</xdr:colOff>
      <xdr:row>37</xdr:row>
      <xdr:rowOff>145796</xdr:rowOff>
    </xdr:to>
    <xdr:cxnSp macro="">
      <xdr:nvCxnSpPr>
        <xdr:cNvPr id="521" name="直線コネクタ 520"/>
        <xdr:cNvCxnSpPr/>
      </xdr:nvCxnSpPr>
      <xdr:spPr>
        <a:xfrm>
          <a:off x="14592300" y="6433167"/>
          <a:ext cx="889000" cy="5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89517</xdr:rowOff>
    </xdr:from>
    <xdr:to>
      <xdr:col>21</xdr:col>
      <xdr:colOff>161925</xdr:colOff>
      <xdr:row>38</xdr:row>
      <xdr:rowOff>6786</xdr:rowOff>
    </xdr:to>
    <xdr:cxnSp macro="">
      <xdr:nvCxnSpPr>
        <xdr:cNvPr id="524" name="直線コネクタ 523"/>
        <xdr:cNvCxnSpPr/>
      </xdr:nvCxnSpPr>
      <xdr:spPr>
        <a:xfrm flipV="1">
          <a:off x="13703300" y="6433167"/>
          <a:ext cx="88900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6786</xdr:rowOff>
    </xdr:from>
    <xdr:to>
      <xdr:col>19</xdr:col>
      <xdr:colOff>644525</xdr:colOff>
      <xdr:row>39</xdr:row>
      <xdr:rowOff>105845</xdr:rowOff>
    </xdr:to>
    <xdr:cxnSp macro="">
      <xdr:nvCxnSpPr>
        <xdr:cNvPr id="527" name="直線コネクタ 526"/>
        <xdr:cNvCxnSpPr/>
      </xdr:nvCxnSpPr>
      <xdr:spPr>
        <a:xfrm flipV="1">
          <a:off x="12814300" y="6521886"/>
          <a:ext cx="8890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72572</xdr:rowOff>
    </xdr:from>
    <xdr:to>
      <xdr:col>23</xdr:col>
      <xdr:colOff>568325</xdr:colOff>
      <xdr:row>38</xdr:row>
      <xdr:rowOff>2722</xdr:rowOff>
    </xdr:to>
    <xdr:sp macro="" textlink="">
      <xdr:nvSpPr>
        <xdr:cNvPr id="537" name="円/楕円 536"/>
        <xdr:cNvSpPr/>
      </xdr:nvSpPr>
      <xdr:spPr>
        <a:xfrm>
          <a:off x="162687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50999</xdr:rowOff>
    </xdr:from>
    <xdr:ext cx="534377" cy="259045"/>
    <xdr:sp macro="" textlink="">
      <xdr:nvSpPr>
        <xdr:cNvPr id="538" name="消防費該当値テキスト"/>
        <xdr:cNvSpPr txBox="1"/>
      </xdr:nvSpPr>
      <xdr:spPr>
        <a:xfrm>
          <a:off x="16370300" y="639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94996</xdr:rowOff>
    </xdr:from>
    <xdr:to>
      <xdr:col>22</xdr:col>
      <xdr:colOff>415925</xdr:colOff>
      <xdr:row>38</xdr:row>
      <xdr:rowOff>25146</xdr:rowOff>
    </xdr:to>
    <xdr:sp macro="" textlink="">
      <xdr:nvSpPr>
        <xdr:cNvPr id="539" name="円/楕円 538"/>
        <xdr:cNvSpPr/>
      </xdr:nvSpPr>
      <xdr:spPr>
        <a:xfrm>
          <a:off x="15430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16273</xdr:rowOff>
    </xdr:from>
    <xdr:ext cx="534377" cy="259045"/>
    <xdr:sp macro="" textlink="">
      <xdr:nvSpPr>
        <xdr:cNvPr id="540" name="テキスト ボックス 539"/>
        <xdr:cNvSpPr txBox="1"/>
      </xdr:nvSpPr>
      <xdr:spPr>
        <a:xfrm>
          <a:off x="15214111" y="6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38717</xdr:rowOff>
    </xdr:from>
    <xdr:to>
      <xdr:col>21</xdr:col>
      <xdr:colOff>212725</xdr:colOff>
      <xdr:row>37</xdr:row>
      <xdr:rowOff>140317</xdr:rowOff>
    </xdr:to>
    <xdr:sp macro="" textlink="">
      <xdr:nvSpPr>
        <xdr:cNvPr id="541" name="円/楕円 540"/>
        <xdr:cNvSpPr/>
      </xdr:nvSpPr>
      <xdr:spPr>
        <a:xfrm>
          <a:off x="14541500" y="638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131444</xdr:rowOff>
    </xdr:from>
    <xdr:ext cx="534377" cy="259045"/>
    <xdr:sp macro="" textlink="">
      <xdr:nvSpPr>
        <xdr:cNvPr id="542" name="テキスト ボックス 541"/>
        <xdr:cNvSpPr txBox="1"/>
      </xdr:nvSpPr>
      <xdr:spPr>
        <a:xfrm>
          <a:off x="14325111" y="647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127435</xdr:rowOff>
    </xdr:from>
    <xdr:to>
      <xdr:col>20</xdr:col>
      <xdr:colOff>9525</xdr:colOff>
      <xdr:row>38</xdr:row>
      <xdr:rowOff>57586</xdr:rowOff>
    </xdr:to>
    <xdr:sp macro="" textlink="">
      <xdr:nvSpPr>
        <xdr:cNvPr id="543" name="円/楕円 542"/>
        <xdr:cNvSpPr/>
      </xdr:nvSpPr>
      <xdr:spPr>
        <a:xfrm>
          <a:off x="13652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48713</xdr:rowOff>
    </xdr:from>
    <xdr:ext cx="534377" cy="259045"/>
    <xdr:sp macro="" textlink="">
      <xdr:nvSpPr>
        <xdr:cNvPr id="544" name="テキスト ボックス 543"/>
        <xdr:cNvSpPr txBox="1"/>
      </xdr:nvSpPr>
      <xdr:spPr>
        <a:xfrm>
          <a:off x="13436111" y="65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55045</xdr:rowOff>
    </xdr:from>
    <xdr:to>
      <xdr:col>18</xdr:col>
      <xdr:colOff>492125</xdr:colOff>
      <xdr:row>39</xdr:row>
      <xdr:rowOff>156645</xdr:rowOff>
    </xdr:to>
    <xdr:sp macro="" textlink="">
      <xdr:nvSpPr>
        <xdr:cNvPr id="545" name="円/楕円 544"/>
        <xdr:cNvSpPr/>
      </xdr:nvSpPr>
      <xdr:spPr>
        <a:xfrm>
          <a:off x="12763500" y="67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147772</xdr:rowOff>
    </xdr:from>
    <xdr:ext cx="469744" cy="259045"/>
    <xdr:sp macro="" textlink="">
      <xdr:nvSpPr>
        <xdr:cNvPr id="546" name="テキスト ボックス 545"/>
        <xdr:cNvSpPr txBox="1"/>
      </xdr:nvSpPr>
      <xdr:spPr>
        <a:xfrm>
          <a:off x="12579427" y="683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45654</xdr:rowOff>
    </xdr:from>
    <xdr:to>
      <xdr:col>23</xdr:col>
      <xdr:colOff>517525</xdr:colOff>
      <xdr:row>55</xdr:row>
      <xdr:rowOff>58867</xdr:rowOff>
    </xdr:to>
    <xdr:cxnSp macro="">
      <xdr:nvCxnSpPr>
        <xdr:cNvPr id="574" name="直線コネクタ 573"/>
        <xdr:cNvCxnSpPr/>
      </xdr:nvCxnSpPr>
      <xdr:spPr>
        <a:xfrm>
          <a:off x="15481300" y="9475404"/>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5"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154765</xdr:rowOff>
    </xdr:from>
    <xdr:to>
      <xdr:col>22</xdr:col>
      <xdr:colOff>365125</xdr:colOff>
      <xdr:row>55</xdr:row>
      <xdr:rowOff>45654</xdr:rowOff>
    </xdr:to>
    <xdr:cxnSp macro="">
      <xdr:nvCxnSpPr>
        <xdr:cNvPr id="577" name="直線コネクタ 576"/>
        <xdr:cNvCxnSpPr/>
      </xdr:nvCxnSpPr>
      <xdr:spPr>
        <a:xfrm>
          <a:off x="14592300" y="9413065"/>
          <a:ext cx="889000" cy="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79" name="テキスト ボックス 578"/>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154765</xdr:rowOff>
    </xdr:from>
    <xdr:to>
      <xdr:col>21</xdr:col>
      <xdr:colOff>161925</xdr:colOff>
      <xdr:row>55</xdr:row>
      <xdr:rowOff>57130</xdr:rowOff>
    </xdr:to>
    <xdr:cxnSp macro="">
      <xdr:nvCxnSpPr>
        <xdr:cNvPr id="580" name="直線コネクタ 579"/>
        <xdr:cNvCxnSpPr/>
      </xdr:nvCxnSpPr>
      <xdr:spPr>
        <a:xfrm flipV="1">
          <a:off x="13703300" y="9413065"/>
          <a:ext cx="889000" cy="7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2" name="テキスト ボックス 581"/>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47711</xdr:rowOff>
    </xdr:from>
    <xdr:to>
      <xdr:col>19</xdr:col>
      <xdr:colOff>644525</xdr:colOff>
      <xdr:row>55</xdr:row>
      <xdr:rowOff>57130</xdr:rowOff>
    </xdr:to>
    <xdr:cxnSp macro="">
      <xdr:nvCxnSpPr>
        <xdr:cNvPr id="583" name="直線コネクタ 582"/>
        <xdr:cNvCxnSpPr/>
      </xdr:nvCxnSpPr>
      <xdr:spPr>
        <a:xfrm>
          <a:off x="12814300" y="9477461"/>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5" name="テキスト ボックス 584"/>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7" name="テキスト ボックス 586"/>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8067</xdr:rowOff>
    </xdr:from>
    <xdr:to>
      <xdr:col>23</xdr:col>
      <xdr:colOff>568325</xdr:colOff>
      <xdr:row>55</xdr:row>
      <xdr:rowOff>109667</xdr:rowOff>
    </xdr:to>
    <xdr:sp macro="" textlink="">
      <xdr:nvSpPr>
        <xdr:cNvPr id="593" name="円/楕円 592"/>
        <xdr:cNvSpPr/>
      </xdr:nvSpPr>
      <xdr:spPr>
        <a:xfrm>
          <a:off x="16268700" y="94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30944</xdr:rowOff>
    </xdr:from>
    <xdr:ext cx="534377" cy="259045"/>
    <xdr:sp macro="" textlink="">
      <xdr:nvSpPr>
        <xdr:cNvPr id="594" name="教育費該当値テキスト"/>
        <xdr:cNvSpPr txBox="1"/>
      </xdr:nvSpPr>
      <xdr:spPr>
        <a:xfrm>
          <a:off x="16370300" y="92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46,036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166304</xdr:rowOff>
    </xdr:from>
    <xdr:to>
      <xdr:col>22</xdr:col>
      <xdr:colOff>415925</xdr:colOff>
      <xdr:row>55</xdr:row>
      <xdr:rowOff>96454</xdr:rowOff>
    </xdr:to>
    <xdr:sp macro="" textlink="">
      <xdr:nvSpPr>
        <xdr:cNvPr id="595" name="円/楕円 594"/>
        <xdr:cNvSpPr/>
      </xdr:nvSpPr>
      <xdr:spPr>
        <a:xfrm>
          <a:off x="15430500" y="94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112981</xdr:rowOff>
    </xdr:from>
    <xdr:ext cx="534377" cy="259045"/>
    <xdr:sp macro="" textlink="">
      <xdr:nvSpPr>
        <xdr:cNvPr id="596" name="テキスト ボックス 595"/>
        <xdr:cNvSpPr txBox="1"/>
      </xdr:nvSpPr>
      <xdr:spPr>
        <a:xfrm>
          <a:off x="15214111" y="91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103965</xdr:rowOff>
    </xdr:from>
    <xdr:to>
      <xdr:col>21</xdr:col>
      <xdr:colOff>212725</xdr:colOff>
      <xdr:row>55</xdr:row>
      <xdr:rowOff>34115</xdr:rowOff>
    </xdr:to>
    <xdr:sp macro="" textlink="">
      <xdr:nvSpPr>
        <xdr:cNvPr id="597" name="円/楕円 596"/>
        <xdr:cNvSpPr/>
      </xdr:nvSpPr>
      <xdr:spPr>
        <a:xfrm>
          <a:off x="14541500" y="93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50642</xdr:rowOff>
    </xdr:from>
    <xdr:ext cx="534377" cy="259045"/>
    <xdr:sp macro="" textlink="">
      <xdr:nvSpPr>
        <xdr:cNvPr id="598" name="テキスト ボックス 597"/>
        <xdr:cNvSpPr txBox="1"/>
      </xdr:nvSpPr>
      <xdr:spPr>
        <a:xfrm>
          <a:off x="14325111" y="91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6330</xdr:rowOff>
    </xdr:from>
    <xdr:to>
      <xdr:col>20</xdr:col>
      <xdr:colOff>9525</xdr:colOff>
      <xdr:row>55</xdr:row>
      <xdr:rowOff>107930</xdr:rowOff>
    </xdr:to>
    <xdr:sp macro="" textlink="">
      <xdr:nvSpPr>
        <xdr:cNvPr id="599" name="円/楕円 598"/>
        <xdr:cNvSpPr/>
      </xdr:nvSpPr>
      <xdr:spPr>
        <a:xfrm>
          <a:off x="13652500" y="94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124457</xdr:rowOff>
    </xdr:from>
    <xdr:ext cx="534377" cy="259045"/>
    <xdr:sp macro="" textlink="">
      <xdr:nvSpPr>
        <xdr:cNvPr id="600" name="テキスト ボックス 599"/>
        <xdr:cNvSpPr txBox="1"/>
      </xdr:nvSpPr>
      <xdr:spPr>
        <a:xfrm>
          <a:off x="13436111" y="92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168361</xdr:rowOff>
    </xdr:from>
    <xdr:to>
      <xdr:col>18</xdr:col>
      <xdr:colOff>492125</xdr:colOff>
      <xdr:row>55</xdr:row>
      <xdr:rowOff>98511</xdr:rowOff>
    </xdr:to>
    <xdr:sp macro="" textlink="">
      <xdr:nvSpPr>
        <xdr:cNvPr id="601" name="円/楕円 600"/>
        <xdr:cNvSpPr/>
      </xdr:nvSpPr>
      <xdr:spPr>
        <a:xfrm>
          <a:off x="12763500" y="94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115038</xdr:rowOff>
    </xdr:from>
    <xdr:ext cx="534377" cy="259045"/>
    <xdr:sp macro="" textlink="">
      <xdr:nvSpPr>
        <xdr:cNvPr id="602" name="テキスト ボックス 601"/>
        <xdr:cNvSpPr txBox="1"/>
      </xdr:nvSpPr>
      <xdr:spPr>
        <a:xfrm>
          <a:off x="12547111" y="92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121901</xdr:rowOff>
    </xdr:from>
    <xdr:to>
      <xdr:col>23</xdr:col>
      <xdr:colOff>517525</xdr:colOff>
      <xdr:row>79</xdr:row>
      <xdr:rowOff>66711</xdr:rowOff>
    </xdr:to>
    <xdr:cxnSp macro="">
      <xdr:nvCxnSpPr>
        <xdr:cNvPr id="633" name="直線コネクタ 632"/>
        <xdr:cNvCxnSpPr/>
      </xdr:nvCxnSpPr>
      <xdr:spPr>
        <a:xfrm>
          <a:off x="15481300" y="13323551"/>
          <a:ext cx="838200" cy="28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121901</xdr:rowOff>
    </xdr:from>
    <xdr:to>
      <xdr:col>22</xdr:col>
      <xdr:colOff>365125</xdr:colOff>
      <xdr:row>78</xdr:row>
      <xdr:rowOff>148681</xdr:rowOff>
    </xdr:to>
    <xdr:cxnSp macro="">
      <xdr:nvCxnSpPr>
        <xdr:cNvPr id="636" name="直線コネクタ 635"/>
        <xdr:cNvCxnSpPr/>
      </xdr:nvCxnSpPr>
      <xdr:spPr>
        <a:xfrm flipV="1">
          <a:off x="14592300" y="13323551"/>
          <a:ext cx="889000" cy="19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62918</xdr:rowOff>
    </xdr:from>
    <xdr:ext cx="378565" cy="259045"/>
    <xdr:sp macro="" textlink="">
      <xdr:nvSpPr>
        <xdr:cNvPr id="638" name="テキスト ボックス 637"/>
        <xdr:cNvSpPr txBox="1"/>
      </xdr:nvSpPr>
      <xdr:spPr>
        <a:xfrm>
          <a:off x="15292017" y="13607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148681</xdr:rowOff>
    </xdr:from>
    <xdr:to>
      <xdr:col>21</xdr:col>
      <xdr:colOff>161925</xdr:colOff>
      <xdr:row>79</xdr:row>
      <xdr:rowOff>76998</xdr:rowOff>
    </xdr:to>
    <xdr:cxnSp macro="">
      <xdr:nvCxnSpPr>
        <xdr:cNvPr id="639" name="直線コネクタ 638"/>
        <xdr:cNvCxnSpPr/>
      </xdr:nvCxnSpPr>
      <xdr:spPr>
        <a:xfrm flipV="1">
          <a:off x="13703300" y="13521781"/>
          <a:ext cx="889000" cy="9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28629</xdr:rowOff>
    </xdr:from>
    <xdr:ext cx="378565" cy="259045"/>
    <xdr:sp macro="" textlink="">
      <xdr:nvSpPr>
        <xdr:cNvPr id="641" name="テキスト ボックス 640"/>
        <xdr:cNvSpPr txBox="1"/>
      </xdr:nvSpPr>
      <xdr:spPr>
        <a:xfrm>
          <a:off x="14403017" y="1357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76998</xdr:rowOff>
    </xdr:from>
    <xdr:to>
      <xdr:col>19</xdr:col>
      <xdr:colOff>644525</xdr:colOff>
      <xdr:row>79</xdr:row>
      <xdr:rowOff>93980</xdr:rowOff>
    </xdr:to>
    <xdr:cxnSp macro="">
      <xdr:nvCxnSpPr>
        <xdr:cNvPr id="642" name="直線コネクタ 641"/>
        <xdr:cNvCxnSpPr/>
      </xdr:nvCxnSpPr>
      <xdr:spPr>
        <a:xfrm flipV="1">
          <a:off x="12814300" y="1362154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15911</xdr:rowOff>
    </xdr:from>
    <xdr:to>
      <xdr:col>23</xdr:col>
      <xdr:colOff>568325</xdr:colOff>
      <xdr:row>79</xdr:row>
      <xdr:rowOff>117511</xdr:rowOff>
    </xdr:to>
    <xdr:sp macro="" textlink="">
      <xdr:nvSpPr>
        <xdr:cNvPr id="652" name="円/楕円 651"/>
        <xdr:cNvSpPr/>
      </xdr:nvSpPr>
      <xdr:spPr>
        <a:xfrm>
          <a:off x="16268700" y="135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107822</xdr:rowOff>
    </xdr:from>
    <xdr:ext cx="378565" cy="259045"/>
    <xdr:sp macro="" textlink="">
      <xdr:nvSpPr>
        <xdr:cNvPr id="653" name="災害復旧費該当値テキスト"/>
        <xdr:cNvSpPr txBox="1"/>
      </xdr:nvSpPr>
      <xdr:spPr>
        <a:xfrm>
          <a:off x="16370300" y="1348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71101</xdr:rowOff>
    </xdr:from>
    <xdr:to>
      <xdr:col>22</xdr:col>
      <xdr:colOff>415925</xdr:colOff>
      <xdr:row>78</xdr:row>
      <xdr:rowOff>1251</xdr:rowOff>
    </xdr:to>
    <xdr:sp macro="" textlink="">
      <xdr:nvSpPr>
        <xdr:cNvPr id="654" name="円/楕円 653"/>
        <xdr:cNvSpPr/>
      </xdr:nvSpPr>
      <xdr:spPr>
        <a:xfrm>
          <a:off x="15430500" y="132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17778</xdr:rowOff>
    </xdr:from>
    <xdr:ext cx="469744" cy="259045"/>
    <xdr:sp macro="" textlink="">
      <xdr:nvSpPr>
        <xdr:cNvPr id="655" name="テキスト ボックス 654"/>
        <xdr:cNvSpPr txBox="1"/>
      </xdr:nvSpPr>
      <xdr:spPr>
        <a:xfrm>
          <a:off x="15246427" y="1304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97881</xdr:rowOff>
    </xdr:from>
    <xdr:to>
      <xdr:col>21</xdr:col>
      <xdr:colOff>212725</xdr:colOff>
      <xdr:row>79</xdr:row>
      <xdr:rowOff>28031</xdr:rowOff>
    </xdr:to>
    <xdr:sp macro="" textlink="">
      <xdr:nvSpPr>
        <xdr:cNvPr id="656" name="円/楕円 655"/>
        <xdr:cNvSpPr/>
      </xdr:nvSpPr>
      <xdr:spPr>
        <a:xfrm>
          <a:off x="14541500" y="134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44558</xdr:rowOff>
    </xdr:from>
    <xdr:ext cx="378565" cy="259045"/>
    <xdr:sp macro="" textlink="">
      <xdr:nvSpPr>
        <xdr:cNvPr id="657" name="テキスト ボックス 656"/>
        <xdr:cNvSpPr txBox="1"/>
      </xdr:nvSpPr>
      <xdr:spPr>
        <a:xfrm>
          <a:off x="14403017" y="13246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26198</xdr:rowOff>
    </xdr:from>
    <xdr:to>
      <xdr:col>20</xdr:col>
      <xdr:colOff>9525</xdr:colOff>
      <xdr:row>79</xdr:row>
      <xdr:rowOff>127798</xdr:rowOff>
    </xdr:to>
    <xdr:sp macro="" textlink="">
      <xdr:nvSpPr>
        <xdr:cNvPr id="658" name="円/楕円 657"/>
        <xdr:cNvSpPr/>
      </xdr:nvSpPr>
      <xdr:spPr>
        <a:xfrm>
          <a:off x="13652500" y="13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118925</xdr:rowOff>
    </xdr:from>
    <xdr:ext cx="378565" cy="259045"/>
    <xdr:sp macro="" textlink="">
      <xdr:nvSpPr>
        <xdr:cNvPr id="659" name="テキスト ボックス 658"/>
        <xdr:cNvSpPr txBox="1"/>
      </xdr:nvSpPr>
      <xdr:spPr>
        <a:xfrm>
          <a:off x="13514017" y="13663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43180</xdr:rowOff>
    </xdr:from>
    <xdr:to>
      <xdr:col>18</xdr:col>
      <xdr:colOff>492125</xdr:colOff>
      <xdr:row>79</xdr:row>
      <xdr:rowOff>144780</xdr:rowOff>
    </xdr:to>
    <xdr:sp macro="" textlink="">
      <xdr:nvSpPr>
        <xdr:cNvPr id="660" name="円/楕円 659"/>
        <xdr:cNvSpPr/>
      </xdr:nvSpPr>
      <xdr:spPr>
        <a:xfrm>
          <a:off x="12763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135907</xdr:rowOff>
    </xdr:from>
    <xdr:ext cx="313932" cy="259045"/>
    <xdr:sp macro="" textlink="">
      <xdr:nvSpPr>
        <xdr:cNvPr id="661" name="テキスト ボックス 660"/>
        <xdr:cNvSpPr txBox="1"/>
      </xdr:nvSpPr>
      <xdr:spPr>
        <a:xfrm>
          <a:off x="12657333" y="13680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99033</xdr:rowOff>
    </xdr:from>
    <xdr:to>
      <xdr:col>23</xdr:col>
      <xdr:colOff>517525</xdr:colOff>
      <xdr:row>97</xdr:row>
      <xdr:rowOff>115346</xdr:rowOff>
    </xdr:to>
    <xdr:cxnSp macro="">
      <xdr:nvCxnSpPr>
        <xdr:cNvPr id="690" name="直線コネクタ 689"/>
        <xdr:cNvCxnSpPr/>
      </xdr:nvCxnSpPr>
      <xdr:spPr>
        <a:xfrm>
          <a:off x="15481300" y="16729683"/>
          <a:ext cx="8382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1"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90932</xdr:rowOff>
    </xdr:from>
    <xdr:to>
      <xdr:col>22</xdr:col>
      <xdr:colOff>365125</xdr:colOff>
      <xdr:row>97</xdr:row>
      <xdr:rowOff>99033</xdr:rowOff>
    </xdr:to>
    <xdr:cxnSp macro="">
      <xdr:nvCxnSpPr>
        <xdr:cNvPr id="693" name="直線コネクタ 692"/>
        <xdr:cNvCxnSpPr/>
      </xdr:nvCxnSpPr>
      <xdr:spPr>
        <a:xfrm>
          <a:off x="14592300" y="16721582"/>
          <a:ext cx="8890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5" name="テキスト ボックス 694"/>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82474</xdr:rowOff>
    </xdr:from>
    <xdr:to>
      <xdr:col>21</xdr:col>
      <xdr:colOff>161925</xdr:colOff>
      <xdr:row>97</xdr:row>
      <xdr:rowOff>90932</xdr:rowOff>
    </xdr:to>
    <xdr:cxnSp macro="">
      <xdr:nvCxnSpPr>
        <xdr:cNvPr id="696" name="直線コネクタ 695"/>
        <xdr:cNvCxnSpPr/>
      </xdr:nvCxnSpPr>
      <xdr:spPr>
        <a:xfrm>
          <a:off x="13703300" y="1671312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698" name="テキスト ボックス 697"/>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63995</xdr:rowOff>
    </xdr:from>
    <xdr:to>
      <xdr:col>19</xdr:col>
      <xdr:colOff>644525</xdr:colOff>
      <xdr:row>97</xdr:row>
      <xdr:rowOff>82474</xdr:rowOff>
    </xdr:to>
    <xdr:cxnSp macro="">
      <xdr:nvCxnSpPr>
        <xdr:cNvPr id="699" name="直線コネクタ 698"/>
        <xdr:cNvCxnSpPr/>
      </xdr:nvCxnSpPr>
      <xdr:spPr>
        <a:xfrm>
          <a:off x="12814300" y="16694645"/>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701" name="テキスト ボックス 700"/>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703" name="テキスト ボックス 702"/>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64546</xdr:rowOff>
    </xdr:from>
    <xdr:to>
      <xdr:col>23</xdr:col>
      <xdr:colOff>568325</xdr:colOff>
      <xdr:row>97</xdr:row>
      <xdr:rowOff>166146</xdr:rowOff>
    </xdr:to>
    <xdr:sp macro="" textlink="">
      <xdr:nvSpPr>
        <xdr:cNvPr id="709" name="円/楕円 708"/>
        <xdr:cNvSpPr/>
      </xdr:nvSpPr>
      <xdr:spPr>
        <a:xfrm>
          <a:off x="16268700" y="16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87423</xdr:rowOff>
    </xdr:from>
    <xdr:ext cx="534377" cy="259045"/>
    <xdr:sp macro="" textlink="">
      <xdr:nvSpPr>
        <xdr:cNvPr id="710" name="公債費該当値テキスト"/>
        <xdr:cNvSpPr txBox="1"/>
      </xdr:nvSpPr>
      <xdr:spPr>
        <a:xfrm>
          <a:off x="16370300" y="165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48233</xdr:rowOff>
    </xdr:from>
    <xdr:to>
      <xdr:col>22</xdr:col>
      <xdr:colOff>415925</xdr:colOff>
      <xdr:row>97</xdr:row>
      <xdr:rowOff>149833</xdr:rowOff>
    </xdr:to>
    <xdr:sp macro="" textlink="">
      <xdr:nvSpPr>
        <xdr:cNvPr id="711" name="円/楕円 710"/>
        <xdr:cNvSpPr/>
      </xdr:nvSpPr>
      <xdr:spPr>
        <a:xfrm>
          <a:off x="15430500" y="1667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166360</xdr:rowOff>
    </xdr:from>
    <xdr:ext cx="534377" cy="259045"/>
    <xdr:sp macro="" textlink="">
      <xdr:nvSpPr>
        <xdr:cNvPr id="712" name="テキスト ボックス 711"/>
        <xdr:cNvSpPr txBox="1"/>
      </xdr:nvSpPr>
      <xdr:spPr>
        <a:xfrm>
          <a:off x="15214111" y="164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40132</xdr:rowOff>
    </xdr:from>
    <xdr:to>
      <xdr:col>21</xdr:col>
      <xdr:colOff>212725</xdr:colOff>
      <xdr:row>97</xdr:row>
      <xdr:rowOff>141732</xdr:rowOff>
    </xdr:to>
    <xdr:sp macro="" textlink="">
      <xdr:nvSpPr>
        <xdr:cNvPr id="713" name="円/楕円 712"/>
        <xdr:cNvSpPr/>
      </xdr:nvSpPr>
      <xdr:spPr>
        <a:xfrm>
          <a:off x="14541500" y="166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158259</xdr:rowOff>
    </xdr:from>
    <xdr:ext cx="534377" cy="259045"/>
    <xdr:sp macro="" textlink="">
      <xdr:nvSpPr>
        <xdr:cNvPr id="714" name="テキスト ボックス 713"/>
        <xdr:cNvSpPr txBox="1"/>
      </xdr:nvSpPr>
      <xdr:spPr>
        <a:xfrm>
          <a:off x="14325111" y="164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31674</xdr:rowOff>
    </xdr:from>
    <xdr:to>
      <xdr:col>20</xdr:col>
      <xdr:colOff>9525</xdr:colOff>
      <xdr:row>97</xdr:row>
      <xdr:rowOff>133274</xdr:rowOff>
    </xdr:to>
    <xdr:sp macro="" textlink="">
      <xdr:nvSpPr>
        <xdr:cNvPr id="715" name="円/楕円 714"/>
        <xdr:cNvSpPr/>
      </xdr:nvSpPr>
      <xdr:spPr>
        <a:xfrm>
          <a:off x="13652500" y="166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149801</xdr:rowOff>
    </xdr:from>
    <xdr:ext cx="534377" cy="259045"/>
    <xdr:sp macro="" textlink="">
      <xdr:nvSpPr>
        <xdr:cNvPr id="716" name="テキスト ボックス 715"/>
        <xdr:cNvSpPr txBox="1"/>
      </xdr:nvSpPr>
      <xdr:spPr>
        <a:xfrm>
          <a:off x="13436111" y="1643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13195</xdr:rowOff>
    </xdr:from>
    <xdr:to>
      <xdr:col>18</xdr:col>
      <xdr:colOff>492125</xdr:colOff>
      <xdr:row>97</xdr:row>
      <xdr:rowOff>114795</xdr:rowOff>
    </xdr:to>
    <xdr:sp macro="" textlink="">
      <xdr:nvSpPr>
        <xdr:cNvPr id="717" name="円/楕円 716"/>
        <xdr:cNvSpPr/>
      </xdr:nvSpPr>
      <xdr:spPr>
        <a:xfrm>
          <a:off x="12763500" y="166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131322</xdr:rowOff>
    </xdr:from>
    <xdr:ext cx="534377" cy="259045"/>
    <xdr:sp macro="" textlink="">
      <xdr:nvSpPr>
        <xdr:cNvPr id="718" name="テキスト ボックス 717"/>
        <xdr:cNvSpPr txBox="1"/>
      </xdr:nvSpPr>
      <xdr:spPr>
        <a:xfrm>
          <a:off x="12547111" y="164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342,171</a:t>
          </a:r>
          <a:r>
            <a:rPr kumimoji="1" lang="ja-JP" altLang="en-US" sz="1300">
              <a:latin typeface="ＭＳ Ｐゴシック"/>
            </a:rPr>
            <a:t>円となっている。このうち、約</a:t>
          </a:r>
          <a:r>
            <a:rPr kumimoji="1" lang="en-US" altLang="ja-JP" sz="1300">
              <a:latin typeface="ＭＳ Ｐゴシック"/>
            </a:rPr>
            <a:t>30</a:t>
          </a:r>
          <a:r>
            <a:rPr kumimoji="1" lang="ja-JP" altLang="en-US" sz="1300">
              <a:latin typeface="ＭＳ Ｐゴシック"/>
            </a:rPr>
            <a:t>％を占める民生費については、住民一人当たり</a:t>
          </a:r>
          <a:r>
            <a:rPr kumimoji="1" lang="en-US" altLang="ja-JP" sz="1300">
              <a:latin typeface="ＭＳ Ｐゴシック"/>
            </a:rPr>
            <a:t>105,293</a:t>
          </a:r>
          <a:r>
            <a:rPr kumimoji="1" lang="ja-JP" altLang="en-US" sz="1300">
              <a:latin typeface="ＭＳ Ｐゴシック"/>
            </a:rPr>
            <a:t>円となっており、類似団体の中で最も低いコストとなっている。これは、高齢化率や生活保護率が全国平均に比べて低く、扶助対象者が少ないことによるが、近年は増加傾向にあり、前年度決算と比較すると</a:t>
          </a:r>
          <a:r>
            <a:rPr kumimoji="1" lang="en-US" altLang="ja-JP" sz="1300">
              <a:latin typeface="ＭＳ Ｐゴシック"/>
            </a:rPr>
            <a:t>7.6</a:t>
          </a:r>
          <a:r>
            <a:rPr kumimoji="1" lang="ja-JP" altLang="en-US" sz="1300">
              <a:latin typeface="ＭＳ Ｐゴシック"/>
            </a:rPr>
            <a:t>％増となっている。これは、子ども・子育て支援新制度による給付費等が増加したことによる。しかし、将来的には高齢化に伴う医療費や社会保障費の急激な増加が見込まれることから、公費負担の見直し等により扶助費増加の抑制に努め、持続可能なまちづくりを行うことが必要である。</a:t>
          </a:r>
        </a:p>
        <a:p>
          <a:r>
            <a:rPr kumimoji="1" lang="ja-JP" altLang="en-US" sz="1300">
              <a:latin typeface="ＭＳ Ｐゴシック"/>
            </a:rPr>
            <a:t>　また、土木費については、前年度決算と比較すると約</a:t>
          </a:r>
          <a:r>
            <a:rPr kumimoji="1" lang="en-US" altLang="ja-JP" sz="1300">
              <a:latin typeface="ＭＳ Ｐゴシック"/>
            </a:rPr>
            <a:t>1.2</a:t>
          </a:r>
          <a:r>
            <a:rPr kumimoji="1" lang="ja-JP" altLang="en-US" sz="1300">
              <a:latin typeface="ＭＳ Ｐゴシック"/>
            </a:rPr>
            <a:t>倍となっている。これは多目的グラウンド人工芝生化事業の皆増、市街地再開発事業費の増によるものである。</a:t>
          </a:r>
          <a:endParaRPr kumimoji="1" lang="en-US" altLang="ja-JP"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実質収支比率は前年度比</a:t>
          </a:r>
          <a:r>
            <a:rPr kumimoji="1" lang="en-US" altLang="ja-JP" sz="1400" baseline="0">
              <a:latin typeface="ＭＳ ゴシック" pitchFamily="49" charset="-128"/>
              <a:ea typeface="ＭＳ ゴシック" pitchFamily="49" charset="-128"/>
            </a:rPr>
            <a:t>0.7</a:t>
          </a:r>
          <a:r>
            <a:rPr kumimoji="1" lang="ja-JP" altLang="en-US" sz="1400" baseline="0">
              <a:latin typeface="ＭＳ ゴシック" pitchFamily="49" charset="-128"/>
              <a:ea typeface="ＭＳ ゴシック" pitchFamily="49" charset="-128"/>
            </a:rPr>
            <a:t>ポイント低下した。これは、分母の標準財政規模が前年度比で</a:t>
          </a:r>
          <a:r>
            <a:rPr kumimoji="1" lang="en-US" altLang="ja-JP" sz="1400" baseline="0">
              <a:latin typeface="ＭＳ ゴシック" pitchFamily="49" charset="-128"/>
              <a:ea typeface="ＭＳ ゴシック" pitchFamily="49" charset="-128"/>
            </a:rPr>
            <a:t>1.0</a:t>
          </a:r>
          <a:r>
            <a:rPr kumimoji="1" lang="ja-JP" altLang="en-US" sz="1400" baseline="0">
              <a:latin typeface="ＭＳ ゴシック" pitchFamily="49" charset="-128"/>
              <a:ea typeface="ＭＳ ゴシック" pitchFamily="49" charset="-128"/>
            </a:rPr>
            <a:t>億円増加したことに加え、地方交付税の減少などにより分子の実質収支額が前年度比で</a:t>
          </a:r>
          <a:r>
            <a:rPr kumimoji="1" lang="en-US" altLang="ja-JP" sz="1400" baseline="0">
              <a:latin typeface="ＭＳ ゴシック" pitchFamily="49" charset="-128"/>
              <a:ea typeface="ＭＳ ゴシック" pitchFamily="49" charset="-128"/>
            </a:rPr>
            <a:t>1.6</a:t>
          </a:r>
          <a:r>
            <a:rPr kumimoji="1" lang="ja-JP" altLang="en-US" sz="1400" baseline="0">
              <a:latin typeface="ＭＳ ゴシック" pitchFamily="49" charset="-128"/>
              <a:ea typeface="ＭＳ ゴシック" pitchFamily="49" charset="-128"/>
            </a:rPr>
            <a:t>億円減少したことによる。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財政調整基金残高は、適切な財源の確保と歳出の精査により、とりくずしを回避しており、前年度とほぼ同額を維持している。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今後も歳出の抑制に努めるとともに、実質収支比率の改善等、健全な財政運営に努める。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連結実質赤字比率は、これまで常に黒字となっており、前年度に引き続き平成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年度も全会計で黒字となった。</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年度の黒字は、標準財政規模比で</a:t>
          </a:r>
          <a:r>
            <a:rPr kumimoji="1" lang="en-US" altLang="ja-JP" sz="1400">
              <a:latin typeface="ＭＳ ゴシック" pitchFamily="49" charset="-128"/>
              <a:ea typeface="ＭＳ ゴシック" pitchFamily="49" charset="-128"/>
            </a:rPr>
            <a:t>31.3</a:t>
          </a:r>
          <a:r>
            <a:rPr kumimoji="1" lang="ja-JP" altLang="en-US" sz="1400">
              <a:latin typeface="ＭＳ ゴシック" pitchFamily="49" charset="-128"/>
              <a:ea typeface="ＭＳ ゴシック" pitchFamily="49" charset="-128"/>
            </a:rPr>
            <a:t>％、前年度比で</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水道事業会計は、標準財政規模比で</a:t>
          </a:r>
          <a:r>
            <a:rPr kumimoji="1" lang="en-US" altLang="ja-JP" sz="1400">
              <a:latin typeface="ＭＳ ゴシック" pitchFamily="49" charset="-128"/>
              <a:ea typeface="ＭＳ ゴシック" pitchFamily="49" charset="-128"/>
            </a:rPr>
            <a:t>21.4</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ポイント上昇している。また、三田市民病院会計は、標準財政規模比で</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ポイント低下している。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その他の会計については、標準財政規模が変動するため多少変動するが、赤字が発生しないように健全な財政運営に努める。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97_&#19977;&#30000;&#24066;_2016/&#12304;&#36001;&#25919;&#29366;&#27841;&#36039;&#26009;&#38598;&#12305;_282197_&#19977;&#30000;&#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2.1</v>
          </cell>
        </row>
        <row r="53">
          <cell r="N53">
            <v>43.9</v>
          </cell>
        </row>
        <row r="55">
          <cell r="G55" t="str">
            <v>類似団体内平均値</v>
          </cell>
          <cell r="N55">
            <v>17.8</v>
          </cell>
        </row>
        <row r="57">
          <cell r="N57">
            <v>56.2</v>
          </cell>
        </row>
        <row r="72">
          <cell r="K72" t="str">
            <v>H24</v>
          </cell>
          <cell r="L72" t="str">
            <v>H25</v>
          </cell>
          <cell r="M72" t="str">
            <v>H26</v>
          </cell>
          <cell r="N72" t="str">
            <v>H27</v>
          </cell>
          <cell r="O72" t="str">
            <v>H28</v>
          </cell>
        </row>
        <row r="73">
          <cell r="G73" t="str">
            <v>当該団体値</v>
          </cell>
          <cell r="M73">
            <v>1.7</v>
          </cell>
          <cell r="N73">
            <v>2.1</v>
          </cell>
          <cell r="O73">
            <v>6.6</v>
          </cell>
        </row>
        <row r="75">
          <cell r="K75">
            <v>10.5</v>
          </cell>
          <cell r="L75">
            <v>9.9</v>
          </cell>
          <cell r="M75">
            <v>9.1999999999999993</v>
          </cell>
          <cell r="N75">
            <v>8.9</v>
          </cell>
          <cell r="O75">
            <v>8.3000000000000007</v>
          </cell>
        </row>
        <row r="77">
          <cell r="G77" t="str">
            <v>類似団体内平均値</v>
          </cell>
          <cell r="K77">
            <v>46.1</v>
          </cell>
          <cell r="L77">
            <v>37.6</v>
          </cell>
          <cell r="M77">
            <v>33.799999999999997</v>
          </cell>
          <cell r="N77">
            <v>17.8</v>
          </cell>
          <cell r="O77">
            <v>15</v>
          </cell>
        </row>
        <row r="79">
          <cell r="K79">
            <v>8.5</v>
          </cell>
          <cell r="L79">
            <v>7.9</v>
          </cell>
          <cell r="M79">
            <v>7.1</v>
          </cell>
          <cell r="N79">
            <v>5.3</v>
          </cell>
          <cell r="O79">
            <v>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39374414</v>
      </c>
      <c r="BO4" s="351"/>
      <c r="BP4" s="351"/>
      <c r="BQ4" s="351"/>
      <c r="BR4" s="351"/>
      <c r="BS4" s="351"/>
      <c r="BT4" s="351"/>
      <c r="BU4" s="352"/>
      <c r="BV4" s="350">
        <v>38396423</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1.6</v>
      </c>
      <c r="CU4" s="357"/>
      <c r="CV4" s="357"/>
      <c r="CW4" s="357"/>
      <c r="CX4" s="357"/>
      <c r="CY4" s="357"/>
      <c r="CZ4" s="357"/>
      <c r="DA4" s="358"/>
      <c r="DB4" s="356">
        <v>2.2999999999999998</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38937041</v>
      </c>
      <c r="BO5" s="388"/>
      <c r="BP5" s="388"/>
      <c r="BQ5" s="388"/>
      <c r="BR5" s="388"/>
      <c r="BS5" s="388"/>
      <c r="BT5" s="388"/>
      <c r="BU5" s="389"/>
      <c r="BV5" s="387">
        <v>37650051</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98.2</v>
      </c>
      <c r="CU5" s="385"/>
      <c r="CV5" s="385"/>
      <c r="CW5" s="385"/>
      <c r="CX5" s="385"/>
      <c r="CY5" s="385"/>
      <c r="CZ5" s="385"/>
      <c r="DA5" s="386"/>
      <c r="DB5" s="384">
        <v>94.4</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437373</v>
      </c>
      <c r="BO6" s="388"/>
      <c r="BP6" s="388"/>
      <c r="BQ6" s="388"/>
      <c r="BR6" s="388"/>
      <c r="BS6" s="388"/>
      <c r="BT6" s="388"/>
      <c r="BU6" s="389"/>
      <c r="BV6" s="387">
        <v>746372</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105.4</v>
      </c>
      <c r="CU6" s="425"/>
      <c r="CV6" s="425"/>
      <c r="CW6" s="425"/>
      <c r="CX6" s="425"/>
      <c r="CY6" s="425"/>
      <c r="CZ6" s="425"/>
      <c r="DA6" s="426"/>
      <c r="DB6" s="424">
        <v>102.1</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66107</v>
      </c>
      <c r="BO7" s="388"/>
      <c r="BP7" s="388"/>
      <c r="BQ7" s="388"/>
      <c r="BR7" s="388"/>
      <c r="BS7" s="388"/>
      <c r="BT7" s="388"/>
      <c r="BU7" s="389"/>
      <c r="BV7" s="387">
        <v>212548</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22939384</v>
      </c>
      <c r="CU7" s="388"/>
      <c r="CV7" s="388"/>
      <c r="CW7" s="388"/>
      <c r="CX7" s="388"/>
      <c r="CY7" s="388"/>
      <c r="CZ7" s="388"/>
      <c r="DA7" s="389"/>
      <c r="DB7" s="387">
        <v>22841818</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371266</v>
      </c>
      <c r="BO8" s="388"/>
      <c r="BP8" s="388"/>
      <c r="BQ8" s="388"/>
      <c r="BR8" s="388"/>
      <c r="BS8" s="388"/>
      <c r="BT8" s="388"/>
      <c r="BU8" s="389"/>
      <c r="BV8" s="387">
        <v>533824</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0.84</v>
      </c>
      <c r="CU8" s="428"/>
      <c r="CV8" s="428"/>
      <c r="CW8" s="428"/>
      <c r="CX8" s="428"/>
      <c r="CY8" s="428"/>
      <c r="CZ8" s="428"/>
      <c r="DA8" s="429"/>
      <c r="DB8" s="427">
        <v>0.83</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112691</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-162558</v>
      </c>
      <c r="BO9" s="388"/>
      <c r="BP9" s="388"/>
      <c r="BQ9" s="388"/>
      <c r="BR9" s="388"/>
      <c r="BS9" s="388"/>
      <c r="BT9" s="388"/>
      <c r="BU9" s="389"/>
      <c r="BV9" s="387">
        <v>80760</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14.8</v>
      </c>
      <c r="CU9" s="385"/>
      <c r="CV9" s="385"/>
      <c r="CW9" s="385"/>
      <c r="CX9" s="385"/>
      <c r="CY9" s="385"/>
      <c r="CZ9" s="385"/>
      <c r="DA9" s="386"/>
      <c r="DB9" s="384">
        <v>15.5</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114216</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351</v>
      </c>
      <c r="BO10" s="388"/>
      <c r="BP10" s="388"/>
      <c r="BQ10" s="388"/>
      <c r="BR10" s="388"/>
      <c r="BS10" s="388"/>
      <c r="BT10" s="388"/>
      <c r="BU10" s="389"/>
      <c r="BV10" s="387">
        <v>1285</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c r="A12" s="140"/>
      <c r="B12" s="447" t="s">
        <v>113</v>
      </c>
      <c r="C12" s="448"/>
      <c r="D12" s="448"/>
      <c r="E12" s="448"/>
      <c r="F12" s="448"/>
      <c r="G12" s="448"/>
      <c r="H12" s="448"/>
      <c r="I12" s="448"/>
      <c r="J12" s="448"/>
      <c r="K12" s="449"/>
      <c r="L12" s="456" t="s">
        <v>114</v>
      </c>
      <c r="M12" s="457"/>
      <c r="N12" s="457"/>
      <c r="O12" s="457"/>
      <c r="P12" s="457"/>
      <c r="Q12" s="458"/>
      <c r="R12" s="459">
        <v>113794</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t="s">
        <v>120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122</v>
      </c>
      <c r="N13" s="476"/>
      <c r="O13" s="476"/>
      <c r="P13" s="476"/>
      <c r="Q13" s="477"/>
      <c r="R13" s="468">
        <v>112731</v>
      </c>
      <c r="S13" s="469"/>
      <c r="T13" s="469"/>
      <c r="U13" s="469"/>
      <c r="V13" s="470"/>
      <c r="W13" s="403" t="s">
        <v>123</v>
      </c>
      <c r="X13" s="404"/>
      <c r="Y13" s="404"/>
      <c r="Z13" s="404"/>
      <c r="AA13" s="404"/>
      <c r="AB13" s="394"/>
      <c r="AC13" s="438">
        <v>1217</v>
      </c>
      <c r="AD13" s="439"/>
      <c r="AE13" s="439"/>
      <c r="AF13" s="439"/>
      <c r="AG13" s="478"/>
      <c r="AH13" s="438">
        <v>1132</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-162207</v>
      </c>
      <c r="BO13" s="388"/>
      <c r="BP13" s="388"/>
      <c r="BQ13" s="388"/>
      <c r="BR13" s="388"/>
      <c r="BS13" s="388"/>
      <c r="BT13" s="388"/>
      <c r="BU13" s="389"/>
      <c r="BV13" s="387">
        <v>82045</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8.3000000000000007</v>
      </c>
      <c r="CU13" s="385"/>
      <c r="CV13" s="385"/>
      <c r="CW13" s="385"/>
      <c r="CX13" s="385"/>
      <c r="CY13" s="385"/>
      <c r="CZ13" s="385"/>
      <c r="DA13" s="386"/>
      <c r="DB13" s="384">
        <v>8.9</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113996</v>
      </c>
      <c r="S14" s="469"/>
      <c r="T14" s="469"/>
      <c r="U14" s="469"/>
      <c r="V14" s="470"/>
      <c r="W14" s="377"/>
      <c r="X14" s="378"/>
      <c r="Y14" s="378"/>
      <c r="Z14" s="378"/>
      <c r="AA14" s="378"/>
      <c r="AB14" s="367"/>
      <c r="AC14" s="471">
        <v>2.4</v>
      </c>
      <c r="AD14" s="472"/>
      <c r="AE14" s="472"/>
      <c r="AF14" s="472"/>
      <c r="AG14" s="473"/>
      <c r="AH14" s="471">
        <v>2.2999999999999998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6.6</v>
      </c>
      <c r="CU14" s="483"/>
      <c r="CV14" s="483"/>
      <c r="CW14" s="483"/>
      <c r="CX14" s="483"/>
      <c r="CY14" s="483"/>
      <c r="CZ14" s="483"/>
      <c r="DA14" s="484"/>
      <c r="DB14" s="482">
        <v>2.1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122</v>
      </c>
      <c r="N15" s="476"/>
      <c r="O15" s="476"/>
      <c r="P15" s="476"/>
      <c r="Q15" s="477"/>
      <c r="R15" s="468">
        <v>112977</v>
      </c>
      <c r="S15" s="469"/>
      <c r="T15" s="469"/>
      <c r="U15" s="469"/>
      <c r="V15" s="470"/>
      <c r="W15" s="403" t="s">
        <v>130</v>
      </c>
      <c r="X15" s="404"/>
      <c r="Y15" s="404"/>
      <c r="Z15" s="404"/>
      <c r="AA15" s="404"/>
      <c r="AB15" s="394"/>
      <c r="AC15" s="438">
        <v>12573</v>
      </c>
      <c r="AD15" s="439"/>
      <c r="AE15" s="439"/>
      <c r="AF15" s="439"/>
      <c r="AG15" s="478"/>
      <c r="AH15" s="438">
        <v>12620</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14808172</v>
      </c>
      <c r="BO15" s="351"/>
      <c r="BP15" s="351"/>
      <c r="BQ15" s="351"/>
      <c r="BR15" s="351"/>
      <c r="BS15" s="351"/>
      <c r="BT15" s="351"/>
      <c r="BU15" s="352"/>
      <c r="BV15" s="350">
        <v>14172177</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24.8</v>
      </c>
      <c r="AD16" s="472"/>
      <c r="AE16" s="472"/>
      <c r="AF16" s="472"/>
      <c r="AG16" s="473"/>
      <c r="AH16" s="471">
        <v>25.2</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17214930</v>
      </c>
      <c r="BO16" s="388"/>
      <c r="BP16" s="388"/>
      <c r="BQ16" s="388"/>
      <c r="BR16" s="388"/>
      <c r="BS16" s="388"/>
      <c r="BT16" s="388"/>
      <c r="BU16" s="389"/>
      <c r="BV16" s="387">
        <v>16973596</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134</v>
      </c>
      <c r="S17" s="489"/>
      <c r="T17" s="489"/>
      <c r="U17" s="489"/>
      <c r="V17" s="490"/>
      <c r="W17" s="403" t="s">
        <v>137</v>
      </c>
      <c r="X17" s="404"/>
      <c r="Y17" s="404"/>
      <c r="Z17" s="404"/>
      <c r="AA17" s="404"/>
      <c r="AB17" s="394"/>
      <c r="AC17" s="438">
        <v>36872</v>
      </c>
      <c r="AD17" s="439"/>
      <c r="AE17" s="439"/>
      <c r="AF17" s="439"/>
      <c r="AG17" s="478"/>
      <c r="AH17" s="438">
        <v>36402</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19113615</v>
      </c>
      <c r="BO17" s="388"/>
      <c r="BP17" s="388"/>
      <c r="BQ17" s="388"/>
      <c r="BR17" s="388"/>
      <c r="BS17" s="388"/>
      <c r="BT17" s="388"/>
      <c r="BU17" s="389"/>
      <c r="BV17" s="387">
        <v>18213676</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139</v>
      </c>
      <c r="C18" s="430"/>
      <c r="D18" s="430"/>
      <c r="E18" s="499"/>
      <c r="F18" s="499"/>
      <c r="G18" s="499"/>
      <c r="H18" s="499"/>
      <c r="I18" s="499"/>
      <c r="J18" s="499"/>
      <c r="K18" s="499"/>
      <c r="L18" s="500">
        <v>210.32</v>
      </c>
      <c r="M18" s="500"/>
      <c r="N18" s="500"/>
      <c r="O18" s="500"/>
      <c r="P18" s="500"/>
      <c r="Q18" s="500"/>
      <c r="R18" s="501"/>
      <c r="S18" s="501"/>
      <c r="T18" s="501"/>
      <c r="U18" s="501"/>
      <c r="V18" s="502"/>
      <c r="W18" s="405"/>
      <c r="X18" s="406"/>
      <c r="Y18" s="406"/>
      <c r="Z18" s="406"/>
      <c r="AA18" s="406"/>
      <c r="AB18" s="397"/>
      <c r="AC18" s="503">
        <v>72.8</v>
      </c>
      <c r="AD18" s="504"/>
      <c r="AE18" s="504"/>
      <c r="AF18" s="504"/>
      <c r="AG18" s="505"/>
      <c r="AH18" s="503">
        <v>72.599999999999994</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22823657</v>
      </c>
      <c r="BO18" s="388"/>
      <c r="BP18" s="388"/>
      <c r="BQ18" s="388"/>
      <c r="BR18" s="388"/>
      <c r="BS18" s="388"/>
      <c r="BT18" s="388"/>
      <c r="BU18" s="389"/>
      <c r="BV18" s="387">
        <v>22889827</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141</v>
      </c>
      <c r="C19" s="430"/>
      <c r="D19" s="430"/>
      <c r="E19" s="499"/>
      <c r="F19" s="499"/>
      <c r="G19" s="499"/>
      <c r="H19" s="499"/>
      <c r="I19" s="499"/>
      <c r="J19" s="499"/>
      <c r="K19" s="499"/>
      <c r="L19" s="507">
        <v>536</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26982296</v>
      </c>
      <c r="BO19" s="388"/>
      <c r="BP19" s="388"/>
      <c r="BQ19" s="388"/>
      <c r="BR19" s="388"/>
      <c r="BS19" s="388"/>
      <c r="BT19" s="388"/>
      <c r="BU19" s="389"/>
      <c r="BV19" s="387">
        <v>27395734</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143</v>
      </c>
      <c r="C20" s="430"/>
      <c r="D20" s="430"/>
      <c r="E20" s="499"/>
      <c r="F20" s="499"/>
      <c r="G20" s="499"/>
      <c r="H20" s="499"/>
      <c r="I20" s="499"/>
      <c r="J20" s="499"/>
      <c r="K20" s="499"/>
      <c r="L20" s="507">
        <v>41070</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37472638</v>
      </c>
      <c r="BO23" s="388"/>
      <c r="BP23" s="388"/>
      <c r="BQ23" s="388"/>
      <c r="BR23" s="388"/>
      <c r="BS23" s="388"/>
      <c r="BT23" s="388"/>
      <c r="BU23" s="389"/>
      <c r="BV23" s="387">
        <v>38524382</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152</v>
      </c>
      <c r="F24" s="417"/>
      <c r="G24" s="417"/>
      <c r="H24" s="417"/>
      <c r="I24" s="417"/>
      <c r="J24" s="417"/>
      <c r="K24" s="418"/>
      <c r="L24" s="438">
        <v>1</v>
      </c>
      <c r="M24" s="439"/>
      <c r="N24" s="439"/>
      <c r="O24" s="439"/>
      <c r="P24" s="478"/>
      <c r="Q24" s="438">
        <v>7856</v>
      </c>
      <c r="R24" s="439"/>
      <c r="S24" s="439"/>
      <c r="T24" s="439"/>
      <c r="U24" s="439"/>
      <c r="V24" s="478"/>
      <c r="W24" s="533"/>
      <c r="X24" s="521"/>
      <c r="Y24" s="522"/>
      <c r="Z24" s="437" t="s">
        <v>153</v>
      </c>
      <c r="AA24" s="417"/>
      <c r="AB24" s="417"/>
      <c r="AC24" s="417"/>
      <c r="AD24" s="417"/>
      <c r="AE24" s="417"/>
      <c r="AF24" s="417"/>
      <c r="AG24" s="418"/>
      <c r="AH24" s="438">
        <v>620</v>
      </c>
      <c r="AI24" s="439"/>
      <c r="AJ24" s="439"/>
      <c r="AK24" s="439"/>
      <c r="AL24" s="478"/>
      <c r="AM24" s="438">
        <v>2028640</v>
      </c>
      <c r="AN24" s="439"/>
      <c r="AO24" s="439"/>
      <c r="AP24" s="439"/>
      <c r="AQ24" s="439"/>
      <c r="AR24" s="478"/>
      <c r="AS24" s="438">
        <v>3272</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28690957</v>
      </c>
      <c r="BO24" s="388"/>
      <c r="BP24" s="388"/>
      <c r="BQ24" s="388"/>
      <c r="BR24" s="388"/>
      <c r="BS24" s="388"/>
      <c r="BT24" s="388"/>
      <c r="BU24" s="389"/>
      <c r="BV24" s="387">
        <v>29122101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155</v>
      </c>
      <c r="F25" s="417"/>
      <c r="G25" s="417"/>
      <c r="H25" s="417"/>
      <c r="I25" s="417"/>
      <c r="J25" s="417"/>
      <c r="K25" s="418"/>
      <c r="L25" s="438">
        <v>1</v>
      </c>
      <c r="M25" s="439"/>
      <c r="N25" s="439"/>
      <c r="O25" s="439"/>
      <c r="P25" s="478"/>
      <c r="Q25" s="438">
        <v>6673</v>
      </c>
      <c r="R25" s="439"/>
      <c r="S25" s="439"/>
      <c r="T25" s="439"/>
      <c r="U25" s="439"/>
      <c r="V25" s="478"/>
      <c r="W25" s="533"/>
      <c r="X25" s="521"/>
      <c r="Y25" s="522"/>
      <c r="Z25" s="437" t="s">
        <v>156</v>
      </c>
      <c r="AA25" s="417"/>
      <c r="AB25" s="417"/>
      <c r="AC25" s="417"/>
      <c r="AD25" s="417"/>
      <c r="AE25" s="417"/>
      <c r="AF25" s="417"/>
      <c r="AG25" s="418"/>
      <c r="AH25" s="438">
        <v>112</v>
      </c>
      <c r="AI25" s="439"/>
      <c r="AJ25" s="439"/>
      <c r="AK25" s="439"/>
      <c r="AL25" s="478"/>
      <c r="AM25" s="438">
        <v>333312</v>
      </c>
      <c r="AN25" s="439"/>
      <c r="AO25" s="439"/>
      <c r="AP25" s="439"/>
      <c r="AQ25" s="439"/>
      <c r="AR25" s="478"/>
      <c r="AS25" s="438">
        <v>2976</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10107024</v>
      </c>
      <c r="BO25" s="351"/>
      <c r="BP25" s="351"/>
      <c r="BQ25" s="351"/>
      <c r="BR25" s="351"/>
      <c r="BS25" s="351"/>
      <c r="BT25" s="351"/>
      <c r="BU25" s="352"/>
      <c r="BV25" s="350">
        <v>10399813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158</v>
      </c>
      <c r="F26" s="417"/>
      <c r="G26" s="417"/>
      <c r="H26" s="417"/>
      <c r="I26" s="417"/>
      <c r="J26" s="417"/>
      <c r="K26" s="418"/>
      <c r="L26" s="438">
        <v>1</v>
      </c>
      <c r="M26" s="439"/>
      <c r="N26" s="439"/>
      <c r="O26" s="439"/>
      <c r="P26" s="478"/>
      <c r="Q26" s="438">
        <v>6183</v>
      </c>
      <c r="R26" s="439"/>
      <c r="S26" s="439"/>
      <c r="T26" s="439"/>
      <c r="U26" s="439"/>
      <c r="V26" s="478"/>
      <c r="W26" s="533"/>
      <c r="X26" s="521"/>
      <c r="Y26" s="522"/>
      <c r="Z26" s="437" t="s">
        <v>159</v>
      </c>
      <c r="AA26" s="543"/>
      <c r="AB26" s="543"/>
      <c r="AC26" s="543"/>
      <c r="AD26" s="543"/>
      <c r="AE26" s="543"/>
      <c r="AF26" s="543"/>
      <c r="AG26" s="544"/>
      <c r="AH26" s="438">
        <v>63</v>
      </c>
      <c r="AI26" s="439"/>
      <c r="AJ26" s="439"/>
      <c r="AK26" s="439"/>
      <c r="AL26" s="478"/>
      <c r="AM26" s="438">
        <v>223461</v>
      </c>
      <c r="AN26" s="439"/>
      <c r="AO26" s="439"/>
      <c r="AP26" s="439"/>
      <c r="AQ26" s="439"/>
      <c r="AR26" s="478"/>
      <c r="AS26" s="438">
        <v>3547</v>
      </c>
      <c r="AT26" s="439"/>
      <c r="AU26" s="439"/>
      <c r="AV26" s="439"/>
      <c r="AW26" s="439"/>
      <c r="AX26" s="440"/>
      <c r="AY26" s="390" t="s">
        <v>160</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161</v>
      </c>
      <c r="F27" s="417"/>
      <c r="G27" s="417"/>
      <c r="H27" s="417"/>
      <c r="I27" s="417"/>
      <c r="J27" s="417"/>
      <c r="K27" s="418"/>
      <c r="L27" s="438">
        <v>1</v>
      </c>
      <c r="M27" s="439"/>
      <c r="N27" s="439"/>
      <c r="O27" s="439"/>
      <c r="P27" s="478"/>
      <c r="Q27" s="438">
        <v>6360</v>
      </c>
      <c r="R27" s="439"/>
      <c r="S27" s="439"/>
      <c r="T27" s="439"/>
      <c r="U27" s="439"/>
      <c r="V27" s="478"/>
      <c r="W27" s="533"/>
      <c r="X27" s="521"/>
      <c r="Y27" s="522"/>
      <c r="Z27" s="437" t="s">
        <v>162</v>
      </c>
      <c r="AA27" s="417"/>
      <c r="AB27" s="417"/>
      <c r="AC27" s="417"/>
      <c r="AD27" s="417"/>
      <c r="AE27" s="417"/>
      <c r="AF27" s="417"/>
      <c r="AG27" s="418"/>
      <c r="AH27" s="438">
        <v>45</v>
      </c>
      <c r="AI27" s="439"/>
      <c r="AJ27" s="439"/>
      <c r="AK27" s="439"/>
      <c r="AL27" s="478"/>
      <c r="AM27" s="438">
        <v>160665</v>
      </c>
      <c r="AN27" s="439"/>
      <c r="AO27" s="439"/>
      <c r="AP27" s="439"/>
      <c r="AQ27" s="439"/>
      <c r="AR27" s="478"/>
      <c r="AS27" s="438">
        <v>3570</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t="s">
        <v>120</v>
      </c>
      <c r="BO27" s="557"/>
      <c r="BP27" s="557"/>
      <c r="BQ27" s="557"/>
      <c r="BR27" s="557"/>
      <c r="BS27" s="557"/>
      <c r="BT27" s="557"/>
      <c r="BU27" s="558"/>
      <c r="BV27" s="556" t="s">
        <v>120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164</v>
      </c>
      <c r="F28" s="417"/>
      <c r="G28" s="417"/>
      <c r="H28" s="417"/>
      <c r="I28" s="417"/>
      <c r="J28" s="417"/>
      <c r="K28" s="418"/>
      <c r="L28" s="438">
        <v>1</v>
      </c>
      <c r="M28" s="439"/>
      <c r="N28" s="439"/>
      <c r="O28" s="439"/>
      <c r="P28" s="478"/>
      <c r="Q28" s="438">
        <v>5490</v>
      </c>
      <c r="R28" s="439"/>
      <c r="S28" s="439"/>
      <c r="T28" s="439"/>
      <c r="U28" s="439"/>
      <c r="V28" s="478"/>
      <c r="W28" s="533"/>
      <c r="X28" s="521"/>
      <c r="Y28" s="522"/>
      <c r="Z28" s="437" t="s">
        <v>165</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3175420</v>
      </c>
      <c r="BO28" s="351"/>
      <c r="BP28" s="351"/>
      <c r="BQ28" s="351"/>
      <c r="BR28" s="351"/>
      <c r="BS28" s="351"/>
      <c r="BT28" s="351"/>
      <c r="BU28" s="352"/>
      <c r="BV28" s="350">
        <v>3175069</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168</v>
      </c>
      <c r="F29" s="417"/>
      <c r="G29" s="417"/>
      <c r="H29" s="417"/>
      <c r="I29" s="417"/>
      <c r="J29" s="417"/>
      <c r="K29" s="418"/>
      <c r="L29" s="438">
        <v>20</v>
      </c>
      <c r="M29" s="439"/>
      <c r="N29" s="439"/>
      <c r="O29" s="439"/>
      <c r="P29" s="478"/>
      <c r="Q29" s="438">
        <v>5000</v>
      </c>
      <c r="R29" s="439"/>
      <c r="S29" s="439"/>
      <c r="T29" s="439"/>
      <c r="U29" s="439"/>
      <c r="V29" s="478"/>
      <c r="W29" s="534"/>
      <c r="X29" s="535"/>
      <c r="Y29" s="536"/>
      <c r="Z29" s="437" t="s">
        <v>169</v>
      </c>
      <c r="AA29" s="417"/>
      <c r="AB29" s="417"/>
      <c r="AC29" s="417"/>
      <c r="AD29" s="417"/>
      <c r="AE29" s="417"/>
      <c r="AF29" s="417"/>
      <c r="AG29" s="418"/>
      <c r="AH29" s="438">
        <v>665</v>
      </c>
      <c r="AI29" s="439"/>
      <c r="AJ29" s="439"/>
      <c r="AK29" s="439"/>
      <c r="AL29" s="478"/>
      <c r="AM29" s="438">
        <v>2189305</v>
      </c>
      <c r="AN29" s="439"/>
      <c r="AO29" s="439"/>
      <c r="AP29" s="439"/>
      <c r="AQ29" s="439"/>
      <c r="AR29" s="478"/>
      <c r="AS29" s="438">
        <v>3292</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v>605129</v>
      </c>
      <c r="BO29" s="388"/>
      <c r="BP29" s="388"/>
      <c r="BQ29" s="388"/>
      <c r="BR29" s="388"/>
      <c r="BS29" s="388"/>
      <c r="BT29" s="388"/>
      <c r="BU29" s="389"/>
      <c r="BV29" s="387">
        <v>1557447</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98.9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3220385</v>
      </c>
      <c r="BO30" s="557"/>
      <c r="BP30" s="557"/>
      <c r="BQ30" s="557"/>
      <c r="BR30" s="557"/>
      <c r="BS30" s="557"/>
      <c r="BT30" s="557"/>
      <c r="BU30" s="558"/>
      <c r="BV30" s="556">
        <v>4234577</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IF('各会計、関係団体の財政状況及び健全化判断比率'!B33="","",'各会計、関係団体の財政状況及び健全化判断比率'!B33)</f>
        <v>水道事業会計</v>
      </c>
      <c r="AP34" s="569"/>
      <c r="AQ34" s="569"/>
      <c r="AR34" s="569"/>
      <c r="AS34" s="569"/>
      <c r="AT34" s="569"/>
      <c r="AU34" s="569"/>
      <c r="AV34" s="569"/>
      <c r="AW34" s="569"/>
      <c r="AX34" s="569"/>
      <c r="AY34" s="569"/>
      <c r="AZ34" s="569"/>
      <c r="BA34" s="569"/>
      <c r="BB34" s="569"/>
      <c r="BC34" s="569"/>
      <c r="BD34" s="167"/>
      <c r="BE34" s="568" t="str">
        <f>IF(BG34="","",MAX(C34:D43,U34:V43,AM34:AN43)+1)</f>
        <v/>
      </c>
      <c r="BF34" s="568"/>
      <c r="BG34" s="569"/>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丹波少年自然の家事務組合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三田地域振興(株)</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公営墓地整備事業特別会計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f t="shared" ref="AM35:AM43" si="0">IF(AO35="","",AM34+1)</f>
        <v>9</v>
      </c>
      <c r="AN35" s="568"/>
      <c r="AO35" s="569" t="str">
        <f>IF('各会計、関係団体の財政状況及び健全化判断比率'!B34="","",'各会計、関係団体の財政状況及び健全化判断比率'!B34)</f>
        <v>三田市民病院事業会計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兵庫県市町村職員退職手当組合</v>
      </c>
      <c r="BZ35" s="569"/>
      <c r="CA35" s="569"/>
      <c r="CB35" s="569"/>
      <c r="CC35" s="569"/>
      <c r="CD35" s="569"/>
      <c r="CE35" s="569"/>
      <c r="CF35" s="569"/>
      <c r="CG35" s="569"/>
      <c r="CH35" s="569"/>
      <c r="CI35" s="569"/>
      <c r="CJ35" s="569"/>
      <c r="CK35" s="569"/>
      <c r="CL35" s="569"/>
      <c r="CM35" s="569"/>
      <c r="CN35" s="167"/>
      <c r="CO35" s="568">
        <f t="shared" ref="CO35:CO43" si="3">IF(CQ35="","",CO34+1)</f>
        <v>16</v>
      </c>
      <c r="CP35" s="568"/>
      <c r="CQ35" s="569" t="str">
        <f>IF('各会計、関係団体の財政状況及び健全化判断比率'!BS8="","",'各会計、関係団体の財政状況及び健全化判断比率'!BS8)</f>
        <v>兵庫県信用保証協会</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f t="shared" si="0"/>
        <v>10</v>
      </c>
      <c r="AN36" s="568"/>
      <c r="AO36" s="569" t="str">
        <f>IF('各会計、関係団体の財政状況及び健全化判断比率'!B35="","",'各会計、関係団体の財政状況及び健全化判断比率'!B35)</f>
        <v>下水道事業会計</v>
      </c>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兵庫県後期高齢者医療広域連合(一般会計)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6</v>
      </c>
      <c r="V37" s="568"/>
      <c r="W37" s="569" t="str">
        <f>IF('各会計、関係団体の財政状況及び健全化判断比率'!B31="","",'各会計、関係団体の財政状況及び健全化判断比率'!B31)</f>
        <v>農業共済事業特別会計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兵庫県後期高齢者医療広域連合(特別会計)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f t="shared" si="4"/>
        <v>7</v>
      </c>
      <c r="V38" s="568"/>
      <c r="W38" s="569" t="str">
        <f>IF('各会計、関係団体の財政状況及び健全化判断比率'!B32="","",'各会計、関係団体の財政状況及び健全化判断比率'!B32)</f>
        <v>駐車場事業特別会計</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4" t="s">
        <v>527</v>
      </c>
      <c r="D34" s="1154"/>
      <c r="E34" s="1155"/>
      <c r="F34" s="32">
        <v>16.739999999999998</v>
      </c>
      <c r="G34" s="33">
        <v>13.67</v>
      </c>
      <c r="H34" s="33">
        <v>18.13</v>
      </c>
      <c r="I34" s="33">
        <v>18.77</v>
      </c>
      <c r="J34" s="34">
        <v>21.36</v>
      </c>
      <c r="K34" s="22"/>
      <c r="L34" s="22"/>
      <c r="M34" s="22"/>
      <c r="N34" s="22"/>
      <c r="O34" s="22"/>
      <c r="P34" s="22"/>
    </row>
    <row r="35" spans="1:16" ht="39" customHeight="1">
      <c r="A35" s="22"/>
      <c r="B35" s="35"/>
      <c r="C35" s="1148" t="s">
        <v>528</v>
      </c>
      <c r="D35" s="1149"/>
      <c r="E35" s="1150"/>
      <c r="F35" s="36">
        <v>8.3699999999999992</v>
      </c>
      <c r="G35" s="37">
        <v>9.26</v>
      </c>
      <c r="H35" s="37">
        <v>8.77</v>
      </c>
      <c r="I35" s="37">
        <v>6.6</v>
      </c>
      <c r="J35" s="38">
        <v>4.96</v>
      </c>
      <c r="K35" s="22"/>
      <c r="L35" s="22"/>
      <c r="M35" s="22"/>
      <c r="N35" s="22"/>
      <c r="O35" s="22"/>
      <c r="P35" s="22"/>
    </row>
    <row r="36" spans="1:16" ht="39" customHeight="1">
      <c r="A36" s="22"/>
      <c r="B36" s="35"/>
      <c r="C36" s="1148" t="s">
        <v>529</v>
      </c>
      <c r="D36" s="1149"/>
      <c r="E36" s="1150"/>
      <c r="F36" s="36">
        <v>1.71</v>
      </c>
      <c r="G36" s="37">
        <v>2.2400000000000002</v>
      </c>
      <c r="H36" s="37">
        <v>2</v>
      </c>
      <c r="I36" s="37">
        <v>2.33</v>
      </c>
      <c r="J36" s="38">
        <v>1.61</v>
      </c>
      <c r="K36" s="22"/>
      <c r="L36" s="22"/>
      <c r="M36" s="22"/>
      <c r="N36" s="22"/>
      <c r="O36" s="22"/>
      <c r="P36" s="22"/>
    </row>
    <row r="37" spans="1:16" ht="39" customHeight="1">
      <c r="A37" s="22"/>
      <c r="B37" s="35"/>
      <c r="C37" s="1148" t="s">
        <v>530</v>
      </c>
      <c r="D37" s="1149"/>
      <c r="E37" s="1150"/>
      <c r="F37" s="36">
        <v>1.46</v>
      </c>
      <c r="G37" s="37">
        <v>1.38</v>
      </c>
      <c r="H37" s="37">
        <v>1.1299999999999999</v>
      </c>
      <c r="I37" s="37">
        <v>1.06</v>
      </c>
      <c r="J37" s="38">
        <v>1.35</v>
      </c>
      <c r="K37" s="22"/>
      <c r="L37" s="22"/>
      <c r="M37" s="22"/>
      <c r="N37" s="22"/>
      <c r="O37" s="22"/>
      <c r="P37" s="22"/>
    </row>
    <row r="38" spans="1:16" ht="39" customHeight="1">
      <c r="A38" s="22"/>
      <c r="B38" s="35"/>
      <c r="C38" s="1148" t="s">
        <v>531</v>
      </c>
      <c r="D38" s="1149"/>
      <c r="E38" s="1150"/>
      <c r="F38" s="36">
        <v>1.56</v>
      </c>
      <c r="G38" s="37">
        <v>1.45</v>
      </c>
      <c r="H38" s="37">
        <v>0.1</v>
      </c>
      <c r="I38" s="37">
        <v>0.03</v>
      </c>
      <c r="J38" s="38">
        <v>0.87</v>
      </c>
      <c r="K38" s="22"/>
      <c r="L38" s="22"/>
      <c r="M38" s="22"/>
      <c r="N38" s="22"/>
      <c r="O38" s="22"/>
      <c r="P38" s="22"/>
    </row>
    <row r="39" spans="1:16" ht="39" customHeight="1">
      <c r="A39" s="22"/>
      <c r="B39" s="35"/>
      <c r="C39" s="1148" t="s">
        <v>532</v>
      </c>
      <c r="D39" s="1149"/>
      <c r="E39" s="1150"/>
      <c r="F39" s="36">
        <v>0.16</v>
      </c>
      <c r="G39" s="37">
        <v>0</v>
      </c>
      <c r="H39" s="37">
        <v>0.09</v>
      </c>
      <c r="I39" s="37">
        <v>0.47</v>
      </c>
      <c r="J39" s="38">
        <v>0.63</v>
      </c>
      <c r="K39" s="22"/>
      <c r="L39" s="22"/>
      <c r="M39" s="22"/>
      <c r="N39" s="22"/>
      <c r="O39" s="22"/>
      <c r="P39" s="22"/>
    </row>
    <row r="40" spans="1:16" ht="39" customHeight="1">
      <c r="A40" s="22"/>
      <c r="B40" s="35"/>
      <c r="C40" s="1148" t="s">
        <v>533</v>
      </c>
      <c r="D40" s="1149"/>
      <c r="E40" s="1150"/>
      <c r="F40" s="36">
        <v>0.35</v>
      </c>
      <c r="G40" s="37">
        <v>0.34</v>
      </c>
      <c r="H40" s="37">
        <v>0.35</v>
      </c>
      <c r="I40" s="37">
        <v>0.35</v>
      </c>
      <c r="J40" s="38">
        <v>0.35</v>
      </c>
      <c r="K40" s="22"/>
      <c r="L40" s="22"/>
      <c r="M40" s="22"/>
      <c r="N40" s="22"/>
      <c r="O40" s="22"/>
      <c r="P40" s="22"/>
    </row>
    <row r="41" spans="1:16" ht="39" customHeight="1">
      <c r="A41" s="22"/>
      <c r="B41" s="35"/>
      <c r="C41" s="1148" t="s">
        <v>534</v>
      </c>
      <c r="D41" s="1149"/>
      <c r="E41" s="1150"/>
      <c r="F41" s="36">
        <v>0.12</v>
      </c>
      <c r="G41" s="37">
        <v>0.11</v>
      </c>
      <c r="H41" s="37">
        <v>0.13</v>
      </c>
      <c r="I41" s="37">
        <v>0.12</v>
      </c>
      <c r="J41" s="38">
        <v>0.14000000000000001</v>
      </c>
      <c r="K41" s="22"/>
      <c r="L41" s="22"/>
      <c r="M41" s="22"/>
      <c r="N41" s="22"/>
      <c r="O41" s="22"/>
      <c r="P41" s="22"/>
    </row>
    <row r="42" spans="1:16" ht="39" customHeight="1">
      <c r="A42" s="22"/>
      <c r="B42" s="39"/>
      <c r="C42" s="1148" t="s">
        <v>535</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536</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4" t="s">
        <v>11</v>
      </c>
      <c r="C45" s="1165"/>
      <c r="D45" s="58"/>
      <c r="E45" s="1170" t="s">
        <v>12</v>
      </c>
      <c r="F45" s="1170"/>
      <c r="G45" s="1170"/>
      <c r="H45" s="1170"/>
      <c r="I45" s="1170"/>
      <c r="J45" s="1171"/>
      <c r="K45" s="59">
        <v>4322</v>
      </c>
      <c r="L45" s="60">
        <v>4489</v>
      </c>
      <c r="M45" s="60">
        <v>4371</v>
      </c>
      <c r="N45" s="60">
        <v>4237</v>
      </c>
      <c r="O45" s="61">
        <v>4062</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v>152</v>
      </c>
      <c r="L47" s="64">
        <v>58</v>
      </c>
      <c r="M47" s="64">
        <v>39</v>
      </c>
      <c r="N47" s="64">
        <v>20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1939</v>
      </c>
      <c r="L48" s="64">
        <v>1867</v>
      </c>
      <c r="M48" s="64">
        <v>1841</v>
      </c>
      <c r="N48" s="64">
        <v>1947</v>
      </c>
      <c r="O48" s="65">
        <v>1965</v>
      </c>
      <c r="P48" s="48"/>
      <c r="Q48" s="48"/>
      <c r="R48" s="48"/>
      <c r="S48" s="48"/>
      <c r="T48" s="48"/>
      <c r="U48" s="48"/>
    </row>
    <row r="49" spans="1:21" ht="30.75" customHeight="1">
      <c r="A49" s="48"/>
      <c r="B49" s="1166"/>
      <c r="C49" s="1167"/>
      <c r="D49" s="62"/>
      <c r="E49" s="1158" t="s">
        <v>16</v>
      </c>
      <c r="F49" s="1158"/>
      <c r="G49" s="1158"/>
      <c r="H49" s="1158"/>
      <c r="I49" s="1158"/>
      <c r="J49" s="1159"/>
      <c r="K49" s="63">
        <v>2</v>
      </c>
      <c r="L49" s="64">
        <v>2</v>
      </c>
      <c r="M49" s="64">
        <v>2</v>
      </c>
      <c r="N49" s="64">
        <v>2</v>
      </c>
      <c r="O49" s="65">
        <v>2</v>
      </c>
      <c r="P49" s="48"/>
      <c r="Q49" s="48"/>
      <c r="R49" s="48"/>
      <c r="S49" s="48"/>
      <c r="T49" s="48"/>
      <c r="U49" s="48"/>
    </row>
    <row r="50" spans="1:21" ht="30.75" customHeight="1">
      <c r="A50" s="48"/>
      <c r="B50" s="1166"/>
      <c r="C50" s="1167"/>
      <c r="D50" s="62"/>
      <c r="E50" s="1158" t="s">
        <v>17</v>
      </c>
      <c r="F50" s="1158"/>
      <c r="G50" s="1158"/>
      <c r="H50" s="1158"/>
      <c r="I50" s="1158"/>
      <c r="J50" s="1159"/>
      <c r="K50" s="63">
        <v>962</v>
      </c>
      <c r="L50" s="64">
        <v>930</v>
      </c>
      <c r="M50" s="64">
        <v>871</v>
      </c>
      <c r="N50" s="64">
        <v>867</v>
      </c>
      <c r="O50" s="65">
        <v>857</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t="s">
        <v>480</v>
      </c>
      <c r="P51" s="48"/>
      <c r="Q51" s="48"/>
      <c r="R51" s="48"/>
      <c r="S51" s="48"/>
      <c r="T51" s="48"/>
      <c r="U51" s="48"/>
    </row>
    <row r="52" spans="1:21" ht="30.75" customHeight="1">
      <c r="A52" s="48"/>
      <c r="B52" s="1156" t="s">
        <v>19</v>
      </c>
      <c r="C52" s="1157"/>
      <c r="D52" s="66"/>
      <c r="E52" s="1158" t="s">
        <v>20</v>
      </c>
      <c r="F52" s="1158"/>
      <c r="G52" s="1158"/>
      <c r="H52" s="1158"/>
      <c r="I52" s="1158"/>
      <c r="J52" s="1159"/>
      <c r="K52" s="63">
        <v>5563</v>
      </c>
      <c r="L52" s="64">
        <v>5570</v>
      </c>
      <c r="M52" s="64">
        <v>5651</v>
      </c>
      <c r="N52" s="64">
        <v>5440</v>
      </c>
      <c r="O52" s="65">
        <v>5414</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1814</v>
      </c>
      <c r="L53" s="69">
        <v>1776</v>
      </c>
      <c r="M53" s="69">
        <v>1473</v>
      </c>
      <c r="N53" s="69">
        <v>1633</v>
      </c>
      <c r="O53" s="70">
        <v>1472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2" t="s">
        <v>24</v>
      </c>
      <c r="C41" s="1173"/>
      <c r="D41" s="81"/>
      <c r="E41" s="1178" t="s">
        <v>25</v>
      </c>
      <c r="F41" s="1178"/>
      <c r="G41" s="1178"/>
      <c r="H41" s="1179"/>
      <c r="I41" s="82">
        <v>41631</v>
      </c>
      <c r="J41" s="83">
        <v>40557</v>
      </c>
      <c r="K41" s="83">
        <v>39771</v>
      </c>
      <c r="L41" s="83">
        <v>38524</v>
      </c>
      <c r="M41" s="84">
        <v>37473</v>
      </c>
    </row>
    <row r="42" spans="2:13" ht="27.75" customHeight="1">
      <c r="B42" s="1174"/>
      <c r="C42" s="1175"/>
      <c r="D42" s="85"/>
      <c r="E42" s="1180" t="s">
        <v>26</v>
      </c>
      <c r="F42" s="1180"/>
      <c r="G42" s="1180"/>
      <c r="H42" s="1181"/>
      <c r="I42" s="86">
        <v>6165</v>
      </c>
      <c r="J42" s="87">
        <v>5510</v>
      </c>
      <c r="K42" s="87">
        <v>4885</v>
      </c>
      <c r="L42" s="87">
        <v>4234</v>
      </c>
      <c r="M42" s="88">
        <v>3563</v>
      </c>
    </row>
    <row r="43" spans="2:13" ht="27.75" customHeight="1">
      <c r="B43" s="1174"/>
      <c r="C43" s="1175"/>
      <c r="D43" s="85"/>
      <c r="E43" s="1180" t="s">
        <v>27</v>
      </c>
      <c r="F43" s="1180"/>
      <c r="G43" s="1180"/>
      <c r="H43" s="1181"/>
      <c r="I43" s="86">
        <v>18798</v>
      </c>
      <c r="J43" s="87">
        <v>17338</v>
      </c>
      <c r="K43" s="87">
        <v>15569</v>
      </c>
      <c r="L43" s="87">
        <v>14162</v>
      </c>
      <c r="M43" s="88">
        <v>13157</v>
      </c>
    </row>
    <row r="44" spans="2:13" ht="27.75" customHeight="1">
      <c r="B44" s="1174"/>
      <c r="C44" s="1175"/>
      <c r="D44" s="85"/>
      <c r="E44" s="1180" t="s">
        <v>28</v>
      </c>
      <c r="F44" s="1180"/>
      <c r="G44" s="1180"/>
      <c r="H44" s="1181"/>
      <c r="I44" s="86">
        <v>17</v>
      </c>
      <c r="J44" s="87">
        <v>15</v>
      </c>
      <c r="K44" s="87">
        <v>13</v>
      </c>
      <c r="L44" s="87">
        <v>12</v>
      </c>
      <c r="M44" s="88">
        <v>10</v>
      </c>
    </row>
    <row r="45" spans="2:13" ht="27.75" customHeight="1">
      <c r="B45" s="1174"/>
      <c r="C45" s="1175"/>
      <c r="D45" s="85"/>
      <c r="E45" s="1180" t="s">
        <v>29</v>
      </c>
      <c r="F45" s="1180"/>
      <c r="G45" s="1180"/>
      <c r="H45" s="1181"/>
      <c r="I45" s="86" t="s">
        <v>480</v>
      </c>
      <c r="J45" s="87" t="s">
        <v>480</v>
      </c>
      <c r="K45" s="87" t="s">
        <v>480</v>
      </c>
      <c r="L45" s="87" t="s">
        <v>480</v>
      </c>
      <c r="M45" s="88" t="s">
        <v>480</v>
      </c>
    </row>
    <row r="46" spans="2:13" ht="27.75" customHeight="1">
      <c r="B46" s="1174"/>
      <c r="C46" s="1175"/>
      <c r="D46" s="89"/>
      <c r="E46" s="1180" t="s">
        <v>30</v>
      </c>
      <c r="F46" s="1180"/>
      <c r="G46" s="1180"/>
      <c r="H46" s="1181"/>
      <c r="I46" s="86">
        <v>2</v>
      </c>
      <c r="J46" s="87">
        <v>2</v>
      </c>
      <c r="K46" s="87">
        <v>1</v>
      </c>
      <c r="L46" s="87">
        <v>1</v>
      </c>
      <c r="M46" s="88">
        <v>2</v>
      </c>
    </row>
    <row r="47" spans="2:13" ht="27.75" customHeight="1">
      <c r="B47" s="1174"/>
      <c r="C47" s="1175"/>
      <c r="D47" s="90"/>
      <c r="E47" s="1182" t="s">
        <v>31</v>
      </c>
      <c r="F47" s="1183"/>
      <c r="G47" s="1183"/>
      <c r="H47" s="1184"/>
      <c r="I47" s="86" t="s">
        <v>480</v>
      </c>
      <c r="J47" s="87" t="s">
        <v>480</v>
      </c>
      <c r="K47" s="87" t="s">
        <v>480</v>
      </c>
      <c r="L47" s="87" t="s">
        <v>480</v>
      </c>
      <c r="M47" s="88" t="s">
        <v>480</v>
      </c>
    </row>
    <row r="48" spans="2:13" ht="27.75" customHeight="1">
      <c r="B48" s="1174"/>
      <c r="C48" s="1175"/>
      <c r="D48" s="85"/>
      <c r="E48" s="1180" t="s">
        <v>32</v>
      </c>
      <c r="F48" s="1180"/>
      <c r="G48" s="1180"/>
      <c r="H48" s="1181"/>
      <c r="I48" s="86" t="s">
        <v>480</v>
      </c>
      <c r="J48" s="87" t="s">
        <v>480</v>
      </c>
      <c r="K48" s="87" t="s">
        <v>480</v>
      </c>
      <c r="L48" s="87" t="s">
        <v>480</v>
      </c>
      <c r="M48" s="88" t="s">
        <v>480</v>
      </c>
    </row>
    <row r="49" spans="2:13" ht="27.75" customHeight="1">
      <c r="B49" s="1176"/>
      <c r="C49" s="1177"/>
      <c r="D49" s="85"/>
      <c r="E49" s="1180" t="s">
        <v>33</v>
      </c>
      <c r="F49" s="1180"/>
      <c r="G49" s="1180"/>
      <c r="H49" s="1181"/>
      <c r="I49" s="86" t="s">
        <v>480</v>
      </c>
      <c r="J49" s="87" t="s">
        <v>480</v>
      </c>
      <c r="K49" s="87" t="s">
        <v>480</v>
      </c>
      <c r="L49" s="87" t="s">
        <v>480</v>
      </c>
      <c r="M49" s="88" t="s">
        <v>480</v>
      </c>
    </row>
    <row r="50" spans="2:13" ht="27.75" customHeight="1">
      <c r="B50" s="1185" t="s">
        <v>34</v>
      </c>
      <c r="C50" s="1186"/>
      <c r="D50" s="91"/>
      <c r="E50" s="1180" t="s">
        <v>35</v>
      </c>
      <c r="F50" s="1180"/>
      <c r="G50" s="1180"/>
      <c r="H50" s="1181"/>
      <c r="I50" s="86">
        <v>15580</v>
      </c>
      <c r="J50" s="87">
        <v>14768</v>
      </c>
      <c r="K50" s="87">
        <v>10956</v>
      </c>
      <c r="L50" s="87">
        <v>9997</v>
      </c>
      <c r="M50" s="88">
        <v>8094</v>
      </c>
    </row>
    <row r="51" spans="2:13" ht="27.75" customHeight="1">
      <c r="B51" s="1174"/>
      <c r="C51" s="1175"/>
      <c r="D51" s="85"/>
      <c r="E51" s="1180" t="s">
        <v>36</v>
      </c>
      <c r="F51" s="1180"/>
      <c r="G51" s="1180"/>
      <c r="H51" s="1181"/>
      <c r="I51" s="86">
        <v>10746</v>
      </c>
      <c r="J51" s="87">
        <v>9440</v>
      </c>
      <c r="K51" s="87">
        <v>8749</v>
      </c>
      <c r="L51" s="87">
        <v>7631</v>
      </c>
      <c r="M51" s="88">
        <v>7673</v>
      </c>
    </row>
    <row r="52" spans="2:13" ht="27.75" customHeight="1">
      <c r="B52" s="1176"/>
      <c r="C52" s="1177"/>
      <c r="D52" s="85"/>
      <c r="E52" s="1180" t="s">
        <v>37</v>
      </c>
      <c r="F52" s="1180"/>
      <c r="G52" s="1180"/>
      <c r="H52" s="1181"/>
      <c r="I52" s="86">
        <v>42360</v>
      </c>
      <c r="J52" s="87">
        <v>41677</v>
      </c>
      <c r="K52" s="87">
        <v>40210</v>
      </c>
      <c r="L52" s="87">
        <v>38909</v>
      </c>
      <c r="M52" s="88">
        <v>37203</v>
      </c>
    </row>
    <row r="53" spans="2:13" ht="27.75" customHeight="1" thickBot="1">
      <c r="B53" s="1187" t="s">
        <v>21</v>
      </c>
      <c r="C53" s="1188"/>
      <c r="D53" s="92"/>
      <c r="E53" s="1189" t="s">
        <v>38</v>
      </c>
      <c r="F53" s="1189"/>
      <c r="G53" s="1189"/>
      <c r="H53" s="1190"/>
      <c r="I53" s="93">
        <v>-2074</v>
      </c>
      <c r="J53" s="94">
        <v>-2463</v>
      </c>
      <c r="K53" s="94">
        <v>324</v>
      </c>
      <c r="L53" s="94">
        <v>396</v>
      </c>
      <c r="M53" s="95">
        <v>1235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H61" zoomScaleNormal="100" zoomScaleSheetLayoutView="55" workbookViewId="0">
      <selection activeCell="I77" sqref="I77:J78"/>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545</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545</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1200" t="s">
        <v>547</v>
      </c>
      <c r="I42" s="1201"/>
      <c r="J42" s="1201"/>
      <c r="K42" s="1201"/>
      <c r="L42" s="246"/>
      <c r="M42" s="246"/>
      <c r="N42" s="246"/>
      <c r="O42" s="246"/>
    </row>
    <row r="43" spans="2:17">
      <c r="B43" s="250"/>
      <c r="C43" s="246"/>
      <c r="D43" s="246"/>
      <c r="E43" s="246"/>
      <c r="F43" s="246"/>
      <c r="G43" s="1202" t="s">
        <v>548</v>
      </c>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549</v>
      </c>
    </row>
    <row r="50" spans="1:17">
      <c r="B50" s="250"/>
      <c r="C50" s="246"/>
      <c r="D50" s="246"/>
      <c r="E50" s="246"/>
      <c r="F50" s="246"/>
      <c r="G50" s="1212"/>
      <c r="H50" s="1213"/>
      <c r="I50" s="1213"/>
      <c r="J50" s="1214"/>
      <c r="K50" s="1215" t="s">
        <v>519</v>
      </c>
      <c r="L50" s="1215" t="s">
        <v>520</v>
      </c>
      <c r="M50" s="1215" t="s">
        <v>521</v>
      </c>
      <c r="N50" s="1215" t="s">
        <v>522</v>
      </c>
      <c r="O50" s="1215" t="s">
        <v>523</v>
      </c>
    </row>
    <row r="51" spans="1:17">
      <c r="B51" s="250"/>
      <c r="C51" s="246"/>
      <c r="D51" s="246"/>
      <c r="E51" s="246"/>
      <c r="F51" s="246"/>
      <c r="G51" s="1216" t="s">
        <v>550</v>
      </c>
      <c r="H51" s="1217"/>
      <c r="I51" s="1218" t="s">
        <v>551</v>
      </c>
      <c r="J51" s="1218"/>
      <c r="K51" s="1219"/>
      <c r="L51" s="1219"/>
      <c r="M51" s="1219"/>
      <c r="N51" s="1220">
        <v>2.1</v>
      </c>
      <c r="O51" s="1219"/>
    </row>
    <row r="52" spans="1:17">
      <c r="B52" s="250"/>
      <c r="C52" s="246"/>
      <c r="D52" s="246"/>
      <c r="E52" s="246"/>
      <c r="F52" s="246"/>
      <c r="G52" s="1221"/>
      <c r="H52" s="1222"/>
      <c r="I52" s="1223"/>
      <c r="J52" s="1223"/>
      <c r="K52" s="1220"/>
      <c r="L52" s="1220"/>
      <c r="M52" s="1220"/>
      <c r="N52" s="1220"/>
      <c r="O52" s="1220"/>
    </row>
    <row r="53" spans="1:17">
      <c r="A53" s="1224"/>
      <c r="B53" s="250"/>
      <c r="C53" s="246"/>
      <c r="D53" s="246"/>
      <c r="E53" s="246"/>
      <c r="F53" s="246"/>
      <c r="G53" s="1221"/>
      <c r="H53" s="1222"/>
      <c r="I53" s="1225" t="s">
        <v>552</v>
      </c>
      <c r="J53" s="1225"/>
      <c r="K53" s="1226"/>
      <c r="L53" s="1226"/>
      <c r="M53" s="1226"/>
      <c r="N53" s="1227">
        <v>43.9</v>
      </c>
      <c r="O53" s="1226"/>
    </row>
    <row r="54" spans="1:17">
      <c r="A54" s="1224"/>
      <c r="B54" s="250"/>
      <c r="C54" s="246"/>
      <c r="D54" s="246"/>
      <c r="E54" s="246"/>
      <c r="F54" s="246"/>
      <c r="G54" s="1228"/>
      <c r="H54" s="1229"/>
      <c r="I54" s="1225"/>
      <c r="J54" s="1225"/>
      <c r="K54" s="1230"/>
      <c r="L54" s="1230"/>
      <c r="M54" s="1230"/>
      <c r="N54" s="1230"/>
      <c r="O54" s="1230"/>
    </row>
    <row r="55" spans="1:17">
      <c r="A55" s="1224"/>
      <c r="B55" s="250"/>
      <c r="C55" s="246"/>
      <c r="D55" s="246"/>
      <c r="E55" s="246"/>
      <c r="F55" s="246"/>
      <c r="G55" s="1231" t="s">
        <v>553</v>
      </c>
      <c r="H55" s="1232"/>
      <c r="I55" s="1225" t="s">
        <v>551</v>
      </c>
      <c r="J55" s="1225"/>
      <c r="K55" s="1219"/>
      <c r="L55" s="1219"/>
      <c r="M55" s="1219"/>
      <c r="N55" s="1220">
        <v>17.8</v>
      </c>
      <c r="O55" s="1219"/>
    </row>
    <row r="56" spans="1:17">
      <c r="A56" s="1224"/>
      <c r="B56" s="250"/>
      <c r="C56" s="246"/>
      <c r="D56" s="246"/>
      <c r="E56" s="246"/>
      <c r="F56" s="246"/>
      <c r="G56" s="1233"/>
      <c r="H56" s="1234"/>
      <c r="I56" s="1225"/>
      <c r="J56" s="1225"/>
      <c r="K56" s="1220"/>
      <c r="L56" s="1220"/>
      <c r="M56" s="1220"/>
      <c r="N56" s="1220"/>
      <c r="O56" s="1220"/>
    </row>
    <row r="57" spans="1:17" s="1224" customFormat="1">
      <c r="B57" s="1235"/>
      <c r="C57" s="1201"/>
      <c r="D57" s="1201"/>
      <c r="E57" s="1201"/>
      <c r="F57" s="1201"/>
      <c r="G57" s="1233"/>
      <c r="H57" s="1234"/>
      <c r="I57" s="1236" t="s">
        <v>552</v>
      </c>
      <c r="J57" s="1236"/>
      <c r="K57" s="1226"/>
      <c r="L57" s="1226"/>
      <c r="M57" s="1226"/>
      <c r="N57" s="1227">
        <v>56.2</v>
      </c>
      <c r="O57" s="1226"/>
      <c r="P57" s="1237"/>
      <c r="Q57" s="1235"/>
    </row>
    <row r="58" spans="1:17" s="1224" customFormat="1">
      <c r="A58" s="245"/>
      <c r="B58" s="1235"/>
      <c r="C58" s="1201"/>
      <c r="D58" s="1201"/>
      <c r="E58" s="1201"/>
      <c r="F58" s="1201"/>
      <c r="G58" s="1238"/>
      <c r="H58" s="1239"/>
      <c r="I58" s="1236"/>
      <c r="J58" s="1236"/>
      <c r="K58" s="1230"/>
      <c r="L58" s="1230"/>
      <c r="M58" s="1230"/>
      <c r="N58" s="1230"/>
      <c r="O58" s="1230"/>
      <c r="P58" s="1237"/>
      <c r="Q58" s="1235"/>
    </row>
    <row r="59" spans="1:17" s="1224" customFormat="1">
      <c r="A59" s="245"/>
      <c r="B59" s="1235"/>
      <c r="C59" s="1201"/>
      <c r="D59" s="1201"/>
      <c r="E59" s="1201"/>
      <c r="F59" s="1201"/>
      <c r="G59" s="1201"/>
      <c r="H59" s="1201"/>
      <c r="I59" s="1201"/>
      <c r="J59" s="1201"/>
      <c r="K59" s="1240"/>
      <c r="L59" s="1240"/>
      <c r="M59" s="1240"/>
      <c r="N59" s="1240"/>
      <c r="O59" s="1240"/>
      <c r="P59" s="1237"/>
      <c r="Q59" s="1235"/>
    </row>
    <row r="60" spans="1:17" s="1224" customFormat="1">
      <c r="A60" s="245"/>
      <c r="B60" s="1235"/>
      <c r="C60" s="1201"/>
      <c r="D60" s="1201"/>
      <c r="E60" s="1201"/>
      <c r="F60" s="1201"/>
      <c r="G60" s="1201"/>
      <c r="H60" s="1201"/>
      <c r="I60" s="1201"/>
      <c r="J60" s="1201"/>
      <c r="K60" s="1240"/>
      <c r="L60" s="1240"/>
      <c r="M60" s="1240"/>
      <c r="N60" s="1240"/>
      <c r="O60" s="1240"/>
      <c r="P60" s="1237"/>
      <c r="Q60" s="1235"/>
    </row>
    <row r="61" spans="1:17" s="1224" customFormat="1">
      <c r="A61" s="245"/>
      <c r="B61" s="1241"/>
      <c r="C61" s="1242"/>
      <c r="D61" s="1242"/>
      <c r="E61" s="1242"/>
      <c r="F61" s="1242"/>
      <c r="G61" s="1242"/>
      <c r="H61" s="1242"/>
      <c r="I61" s="1242"/>
      <c r="J61" s="1242"/>
      <c r="K61" s="1242"/>
      <c r="L61" s="1242"/>
      <c r="M61" s="1243"/>
      <c r="N61" s="1243"/>
      <c r="O61" s="1243"/>
      <c r="P61" s="1244"/>
      <c r="Q61" s="1235"/>
    </row>
    <row r="62" spans="1:17">
      <c r="B62" s="1199"/>
      <c r="C62" s="1199"/>
      <c r="D62" s="1199"/>
      <c r="E62" s="1199"/>
      <c r="F62" s="1199"/>
      <c r="G62" s="1199"/>
      <c r="H62" s="1199"/>
      <c r="I62" s="1199"/>
      <c r="J62" s="1199"/>
      <c r="K62" s="1199"/>
      <c r="L62" s="1199"/>
      <c r="M62" s="1199"/>
      <c r="N62" s="1199"/>
      <c r="O62" s="1199"/>
      <c r="P62" s="1199"/>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1200" t="s">
        <v>547</v>
      </c>
      <c r="I64" s="1201"/>
      <c r="J64" s="1201"/>
      <c r="K64" s="1201"/>
      <c r="L64" s="246"/>
      <c r="M64" s="246"/>
      <c r="N64" s="246"/>
      <c r="O64" s="246"/>
    </row>
    <row r="65" spans="2:30">
      <c r="B65" s="250"/>
      <c r="C65" s="246"/>
      <c r="D65" s="246"/>
      <c r="E65" s="246"/>
      <c r="F65" s="246"/>
      <c r="G65" s="1202" t="s">
        <v>555</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5"/>
      <c r="I70" s="1245"/>
      <c r="J70" s="1246"/>
      <c r="K70" s="1246"/>
      <c r="L70" s="1247"/>
      <c r="M70" s="1246"/>
      <c r="N70" s="1247"/>
      <c r="O70" s="1248"/>
    </row>
    <row r="71" spans="2:30">
      <c r="B71" s="250"/>
      <c r="C71" s="246"/>
      <c r="D71" s="246"/>
      <c r="E71" s="246"/>
      <c r="F71" s="246"/>
      <c r="G71" s="1249" t="s">
        <v>556</v>
      </c>
      <c r="I71" s="1250"/>
      <c r="J71" s="1246"/>
      <c r="K71" s="1246"/>
      <c r="L71" s="1247"/>
      <c r="M71" s="1246"/>
      <c r="N71" s="1247"/>
      <c r="O71" s="1248"/>
    </row>
    <row r="72" spans="2:30">
      <c r="B72" s="250"/>
      <c r="C72" s="246"/>
      <c r="D72" s="246"/>
      <c r="E72" s="246"/>
      <c r="F72" s="246"/>
      <c r="G72" s="1212"/>
      <c r="H72" s="1213"/>
      <c r="I72" s="1213"/>
      <c r="J72" s="1214"/>
      <c r="K72" s="1215" t="s">
        <v>519</v>
      </c>
      <c r="L72" s="1215" t="s">
        <v>520</v>
      </c>
      <c r="M72" s="1215" t="s">
        <v>521</v>
      </c>
      <c r="N72" s="1215" t="s">
        <v>522</v>
      </c>
      <c r="O72" s="1215" t="s">
        <v>523</v>
      </c>
    </row>
    <row r="73" spans="2:30">
      <c r="B73" s="250"/>
      <c r="C73" s="246"/>
      <c r="D73" s="246"/>
      <c r="E73" s="246"/>
      <c r="F73" s="246"/>
      <c r="G73" s="1216" t="s">
        <v>550</v>
      </c>
      <c r="H73" s="1217"/>
      <c r="I73" s="1218" t="s">
        <v>551</v>
      </c>
      <c r="J73" s="1218"/>
      <c r="K73" s="1251"/>
      <c r="L73" s="1251"/>
      <c r="M73" s="1220">
        <v>1.7</v>
      </c>
      <c r="N73" s="1220">
        <v>2.1</v>
      </c>
      <c r="O73" s="1220">
        <v>6.6</v>
      </c>
      <c r="S73" s="245">
        <v>9.9</v>
      </c>
    </row>
    <row r="74" spans="2:30">
      <c r="B74" s="250"/>
      <c r="C74" s="246"/>
      <c r="D74" s="246"/>
      <c r="E74" s="246"/>
      <c r="F74" s="246"/>
      <c r="G74" s="1221"/>
      <c r="H74" s="1222"/>
      <c r="I74" s="1223"/>
      <c r="J74" s="1223"/>
      <c r="K74" s="1251"/>
      <c r="L74" s="1251"/>
      <c r="M74" s="1220"/>
      <c r="N74" s="1220"/>
      <c r="O74" s="1220"/>
    </row>
    <row r="75" spans="2:30">
      <c r="B75" s="250"/>
      <c r="C75" s="246"/>
      <c r="D75" s="246"/>
      <c r="E75" s="246"/>
      <c r="F75" s="246"/>
      <c r="G75" s="1221"/>
      <c r="H75" s="1222"/>
      <c r="I75" s="1225" t="s">
        <v>557</v>
      </c>
      <c r="J75" s="1225"/>
      <c r="K75" s="1227">
        <v>10.5</v>
      </c>
      <c r="L75" s="1227">
        <v>9.9</v>
      </c>
      <c r="M75" s="1227">
        <v>9.1999999999999993</v>
      </c>
      <c r="N75" s="1227">
        <v>8.9</v>
      </c>
      <c r="O75" s="1227">
        <v>8.3000000000000007</v>
      </c>
      <c r="U75" s="245">
        <v>81.2</v>
      </c>
      <c r="W75" s="245">
        <v>87.2</v>
      </c>
      <c r="Y75" s="245">
        <v>99.8</v>
      </c>
      <c r="AA75" s="245">
        <v>109.5</v>
      </c>
      <c r="AC75" s="245">
        <v>115.2</v>
      </c>
    </row>
    <row r="76" spans="2:30">
      <c r="B76" s="250"/>
      <c r="C76" s="246"/>
      <c r="D76" s="246"/>
      <c r="E76" s="246"/>
      <c r="F76" s="246"/>
      <c r="G76" s="1228"/>
      <c r="H76" s="1229"/>
      <c r="I76" s="1225"/>
      <c r="J76" s="1225"/>
      <c r="K76" s="1230"/>
      <c r="L76" s="1230"/>
      <c r="M76" s="1230"/>
      <c r="N76" s="1230"/>
      <c r="O76" s="1230"/>
    </row>
    <row r="77" spans="2:30">
      <c r="B77" s="250"/>
      <c r="C77" s="246"/>
      <c r="D77" s="246"/>
      <c r="E77" s="246"/>
      <c r="F77" s="246"/>
      <c r="G77" s="1231" t="s">
        <v>553</v>
      </c>
      <c r="H77" s="1232"/>
      <c r="I77" s="1225" t="s">
        <v>551</v>
      </c>
      <c r="J77" s="1225"/>
      <c r="K77" s="1251">
        <v>46.1</v>
      </c>
      <c r="L77" s="1251">
        <v>37.6</v>
      </c>
      <c r="M77" s="1220">
        <v>33.799999999999997</v>
      </c>
      <c r="N77" s="1220">
        <v>17.8</v>
      </c>
      <c r="O77" s="1220">
        <v>15</v>
      </c>
      <c r="R77" s="245">
        <v>12.3</v>
      </c>
      <c r="T77" s="245">
        <v>11.1</v>
      </c>
    </row>
    <row r="78" spans="2:30">
      <c r="B78" s="250"/>
      <c r="C78" s="246"/>
      <c r="D78" s="246"/>
      <c r="E78" s="246"/>
      <c r="F78" s="246"/>
      <c r="G78" s="1233"/>
      <c r="H78" s="1234"/>
      <c r="I78" s="1225"/>
      <c r="J78" s="1225"/>
      <c r="K78" s="1251"/>
      <c r="L78" s="1251"/>
      <c r="M78" s="1220"/>
      <c r="N78" s="1220"/>
      <c r="O78" s="1220"/>
    </row>
    <row r="79" spans="2:30">
      <c r="B79" s="250"/>
      <c r="C79" s="246"/>
      <c r="D79" s="246"/>
      <c r="E79" s="246"/>
      <c r="F79" s="246"/>
      <c r="G79" s="1233"/>
      <c r="H79" s="1234"/>
      <c r="I79" s="1252" t="s">
        <v>557</v>
      </c>
      <c r="J79" s="1236"/>
      <c r="K79" s="1253">
        <v>8.5</v>
      </c>
      <c r="L79" s="1253">
        <v>7.9</v>
      </c>
      <c r="M79" s="1253">
        <v>7.1</v>
      </c>
      <c r="N79" s="1253">
        <v>5.3</v>
      </c>
      <c r="O79" s="1253">
        <v>5</v>
      </c>
      <c r="V79" s="245">
        <v>53.5</v>
      </c>
      <c r="X79" s="245">
        <v>48.2</v>
      </c>
      <c r="Z79" s="245">
        <v>34.200000000000003</v>
      </c>
      <c r="AB79" s="245">
        <v>30.3</v>
      </c>
      <c r="AD79" s="245">
        <v>28.9</v>
      </c>
    </row>
    <row r="80" spans="2:30">
      <c r="B80" s="250"/>
      <c r="C80" s="246"/>
      <c r="D80" s="246"/>
      <c r="E80" s="246"/>
      <c r="F80" s="246"/>
      <c r="G80" s="1238"/>
      <c r="H80" s="1239"/>
      <c r="I80" s="1236"/>
      <c r="J80" s="1236"/>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I77" sqref="I77:J7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I77" sqref="I77:J7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36518</v>
      </c>
      <c r="E3" s="118"/>
      <c r="F3" s="119">
        <v>43493</v>
      </c>
      <c r="G3" s="120"/>
      <c r="H3" s="121"/>
    </row>
    <row r="4" spans="1:8">
      <c r="A4" s="122"/>
      <c r="B4" s="123"/>
      <c r="C4" s="124"/>
      <c r="D4" s="125">
        <v>32767</v>
      </c>
      <c r="E4" s="126"/>
      <c r="F4" s="127">
        <v>23254</v>
      </c>
      <c r="G4" s="128"/>
      <c r="H4" s="129"/>
    </row>
    <row r="5" spans="1:8">
      <c r="A5" s="110" t="s">
        <v>513</v>
      </c>
      <c r="B5" s="115"/>
      <c r="C5" s="116"/>
      <c r="D5" s="117">
        <v>31458</v>
      </c>
      <c r="E5" s="118"/>
      <c r="F5" s="119">
        <v>50840</v>
      </c>
      <c r="G5" s="120"/>
      <c r="H5" s="121"/>
    </row>
    <row r="6" spans="1:8">
      <c r="A6" s="122"/>
      <c r="B6" s="123"/>
      <c r="C6" s="124"/>
      <c r="D6" s="125">
        <v>23967</v>
      </c>
      <c r="E6" s="126"/>
      <c r="F6" s="127">
        <v>25367</v>
      </c>
      <c r="G6" s="128"/>
      <c r="H6" s="129"/>
    </row>
    <row r="7" spans="1:8">
      <c r="A7" s="110" t="s">
        <v>514</v>
      </c>
      <c r="B7" s="115"/>
      <c r="C7" s="116"/>
      <c r="D7" s="117">
        <v>62094</v>
      </c>
      <c r="E7" s="118"/>
      <c r="F7" s="119">
        <v>53605</v>
      </c>
      <c r="G7" s="120"/>
      <c r="H7" s="121"/>
    </row>
    <row r="8" spans="1:8">
      <c r="A8" s="122"/>
      <c r="B8" s="123"/>
      <c r="C8" s="124"/>
      <c r="D8" s="125">
        <v>46420</v>
      </c>
      <c r="E8" s="126"/>
      <c r="F8" s="127">
        <v>28343</v>
      </c>
      <c r="G8" s="128"/>
      <c r="H8" s="129"/>
    </row>
    <row r="9" spans="1:8">
      <c r="A9" s="110" t="s">
        <v>515</v>
      </c>
      <c r="B9" s="115"/>
      <c r="C9" s="116"/>
      <c r="D9" s="117">
        <v>32884</v>
      </c>
      <c r="E9" s="118"/>
      <c r="F9" s="119">
        <v>44267</v>
      </c>
      <c r="G9" s="120"/>
      <c r="H9" s="121"/>
    </row>
    <row r="10" spans="1:8">
      <c r="A10" s="122"/>
      <c r="B10" s="123"/>
      <c r="C10" s="124"/>
      <c r="D10" s="125">
        <v>20489</v>
      </c>
      <c r="E10" s="126"/>
      <c r="F10" s="127">
        <v>26161</v>
      </c>
      <c r="G10" s="128"/>
      <c r="H10" s="129"/>
    </row>
    <row r="11" spans="1:8">
      <c r="A11" s="110" t="s">
        <v>516</v>
      </c>
      <c r="B11" s="115"/>
      <c r="C11" s="116"/>
      <c r="D11" s="117">
        <v>44193</v>
      </c>
      <c r="E11" s="118"/>
      <c r="F11" s="119">
        <v>40879</v>
      </c>
      <c r="G11" s="120"/>
      <c r="H11" s="121"/>
    </row>
    <row r="12" spans="1:8">
      <c r="A12" s="122"/>
      <c r="B12" s="123"/>
      <c r="C12" s="130"/>
      <c r="D12" s="125">
        <v>26066</v>
      </c>
      <c r="E12" s="126"/>
      <c r="F12" s="127">
        <v>24087</v>
      </c>
      <c r="G12" s="128"/>
      <c r="H12" s="129"/>
    </row>
    <row r="13" spans="1:8">
      <c r="A13" s="110"/>
      <c r="B13" s="115"/>
      <c r="C13" s="131"/>
      <c r="D13" s="132">
        <v>41429</v>
      </c>
      <c r="E13" s="133"/>
      <c r="F13" s="134">
        <v>46617</v>
      </c>
      <c r="G13" s="135"/>
      <c r="H13" s="121"/>
    </row>
    <row r="14" spans="1:8">
      <c r="A14" s="122"/>
      <c r="B14" s="123"/>
      <c r="C14" s="124"/>
      <c r="D14" s="125">
        <v>29942</v>
      </c>
      <c r="E14" s="126"/>
      <c r="F14" s="127">
        <v>25442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1.72</v>
      </c>
      <c r="C19" s="136">
        <f>ROUND(VALUE(SUBSTITUTE(実質収支比率等に係る経年分析!G$48,"▲","-")),2)</f>
        <v>2.2400000000000002</v>
      </c>
      <c r="D19" s="136">
        <f>ROUND(VALUE(SUBSTITUTE(実質収支比率等に係る経年分析!H$48,"▲","-")),2)</f>
        <v>2</v>
      </c>
      <c r="E19" s="136">
        <f>ROUND(VALUE(SUBSTITUTE(実質収支比率等に係る経年分析!I$48,"▲","-")),2)</f>
        <v>2.34</v>
      </c>
      <c r="F19" s="136">
        <f>ROUND(VALUE(SUBSTITUTE(実質収支比率等に係る経年分析!J$48,"▲","-")),2)</f>
        <v>1.62</v>
      </c>
    </row>
    <row r="20" spans="1:11">
      <c r="A20" s="136" t="s">
        <v>43</v>
      </c>
      <c r="B20" s="136">
        <f>ROUND(VALUE(SUBSTITUTE(実質収支比率等に係る経年分析!F$47,"▲","-")),2)</f>
        <v>13.93</v>
      </c>
      <c r="C20" s="136">
        <f>ROUND(VALUE(SUBSTITUTE(実質収支比率等に係る経年分析!G$47,"▲","-")),2)</f>
        <v>13.84</v>
      </c>
      <c r="D20" s="136">
        <f>ROUND(VALUE(SUBSTITUTE(実質収支比率等に係る経年分析!H$47,"▲","-")),2)</f>
        <v>14.03</v>
      </c>
      <c r="E20" s="136">
        <f>ROUND(VALUE(SUBSTITUTE(実質収支比率等に係る経年分析!I$47,"▲","-")),2)</f>
        <v>13.9</v>
      </c>
      <c r="F20" s="136">
        <f>ROUND(VALUE(SUBSTITUTE(実質収支比率等に係る経年分析!J$47,"▲","-")),2)</f>
        <v>13.84</v>
      </c>
    </row>
    <row r="21" spans="1:11">
      <c r="A21" s="136" t="s">
        <v>44</v>
      </c>
      <c r="B21" s="136">
        <f>IF(ISNUMBER(VALUE(SUBSTITUTE(実質収支比率等に係る経年分析!F$49,"▲","-"))),ROUND(VALUE(SUBSTITUTE(実質収支比率等に係る経年分析!F$49,"▲","-")),2),NA())</f>
        <v>-2.2799999999999998</v>
      </c>
      <c r="C21" s="136">
        <f>IF(ISNUMBER(VALUE(SUBSTITUTE(実質収支比率等に係る経年分析!G$49,"▲","-"))),ROUND(VALUE(SUBSTITUTE(実質収支比率等に係る経年分析!G$49,"▲","-")),2),NA())</f>
        <v>0.55000000000000004</v>
      </c>
      <c r="D21" s="136">
        <f>IF(ISNUMBER(VALUE(SUBSTITUTE(実質収支比率等に係る経年分析!H$49,"▲","-"))),ROUND(VALUE(SUBSTITUTE(実質収支比率等に係る経年分析!H$49,"▲","-")),2),NA())</f>
        <v>-0.22</v>
      </c>
      <c r="E21" s="136">
        <f>IF(ISNUMBER(VALUE(SUBSTITUTE(実質収支比率等に係る経年分析!I$49,"▲","-"))),ROUND(VALUE(SUBSTITUTE(実質収支比率等に係る経年分析!I$49,"▲","-")),2),NA())</f>
        <v>0.36</v>
      </c>
      <c r="F21" s="136">
        <f>IF(ISNUMBER(VALUE(SUBSTITUTE(実質収支比率等に係る経年分析!J$49,"▲","-"))),ROUND(VALUE(SUBSTITUTE(実質収支比率等に係る経年分析!J$49,"▲","-")),2),NA())</f>
        <v>-0.71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c r="A30" s="137" t="str">
        <f>IF(連結実質赤字比率に係る赤字・黒字の構成分析!C$40="",NA(),連結実質赤字比率に係る赤字・黒字の構成分析!C$40)</f>
        <v>農業共済事業特別会計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0.35</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0.63</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0.87</v>
      </c>
    </row>
    <row r="33" spans="1:16">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1.1299999999999999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1.35</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2.2400000000000002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1.61</v>
      </c>
    </row>
    <row r="35" spans="1:16">
      <c r="A35" s="137" t="str">
        <f>IF(連結実質赤字比率に係る赤字・黒字の構成分析!C$35="",NA(),連結実質赤字比率に係る赤字・黒字の構成分析!C$35)</f>
        <v>三田市民病院事業会計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8.3699999999999992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8.77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16.739999999999998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18.13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21.36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5563</v>
      </c>
      <c r="E42" s="138"/>
      <c r="F42" s="138"/>
      <c r="G42" s="138">
        <f>'実質公債費比率（分子）の構造'!L$52</f>
        <v>5570</v>
      </c>
      <c r="H42" s="138"/>
      <c r="I42" s="138"/>
      <c r="J42" s="138">
        <f>'実質公債費比率（分子）の構造'!M$52</f>
        <v>5651</v>
      </c>
      <c r="K42" s="138"/>
      <c r="L42" s="138"/>
      <c r="M42" s="138">
        <f>'実質公債費比率（分子）の構造'!N$52</f>
        <v>5440</v>
      </c>
      <c r="N42" s="138"/>
      <c r="O42" s="138"/>
      <c r="P42" s="138">
        <f>'実質公債費比率（分子）の構造'!O$52</f>
        <v>5414</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962</v>
      </c>
      <c r="C44" s="138"/>
      <c r="D44" s="138"/>
      <c r="E44" s="138">
        <f>'実質公債費比率（分子）の構造'!L$50</f>
        <v>930</v>
      </c>
      <c r="F44" s="138"/>
      <c r="G44" s="138"/>
      <c r="H44" s="138">
        <f>'実質公債費比率（分子）の構造'!M$50</f>
        <v>871</v>
      </c>
      <c r="I44" s="138"/>
      <c r="J44" s="138"/>
      <c r="K44" s="138">
        <f>'実質公債費比率（分子）の構造'!N$50</f>
        <v>867</v>
      </c>
      <c r="L44" s="138"/>
      <c r="M44" s="138"/>
      <c r="N44" s="138">
        <f>'実質公債費比率（分子）の構造'!O$50</f>
        <v>857</v>
      </c>
      <c r="O44" s="138"/>
      <c r="P44" s="138"/>
    </row>
    <row r="45" spans="1:16">
      <c r="A45" s="138" t="s">
        <v>54</v>
      </c>
      <c r="B45" s="138">
        <f>'実質公債費比率（分子）の構造'!K$49</f>
        <v>2</v>
      </c>
      <c r="C45" s="138"/>
      <c r="D45" s="138"/>
      <c r="E45" s="138">
        <f>'実質公債費比率（分子）の構造'!L$49</f>
        <v>2</v>
      </c>
      <c r="F45" s="138"/>
      <c r="G45" s="138"/>
      <c r="H45" s="138">
        <f>'実質公債費比率（分子）の構造'!M$49</f>
        <v>2</v>
      </c>
      <c r="I45" s="138"/>
      <c r="J45" s="138"/>
      <c r="K45" s="138">
        <f>'実質公債費比率（分子）の構造'!N$49</f>
        <v>2</v>
      </c>
      <c r="L45" s="138"/>
      <c r="M45" s="138"/>
      <c r="N45" s="138">
        <f>'実質公債費比率（分子）の構造'!O$49</f>
        <v>2</v>
      </c>
      <c r="O45" s="138"/>
      <c r="P45" s="138"/>
    </row>
    <row r="46" spans="1:16">
      <c r="A46" s="138" t="s">
        <v>55</v>
      </c>
      <c r="B46" s="138">
        <f>'実質公債費比率（分子）の構造'!K$48</f>
        <v>1939</v>
      </c>
      <c r="C46" s="138"/>
      <c r="D46" s="138"/>
      <c r="E46" s="138">
        <f>'実質公債費比率（分子）の構造'!L$48</f>
        <v>1867</v>
      </c>
      <c r="F46" s="138"/>
      <c r="G46" s="138"/>
      <c r="H46" s="138">
        <f>'実質公債費比率（分子）の構造'!M$48</f>
        <v>1841</v>
      </c>
      <c r="I46" s="138"/>
      <c r="J46" s="138"/>
      <c r="K46" s="138">
        <f>'実質公債費比率（分子）の構造'!N$48</f>
        <v>1947</v>
      </c>
      <c r="L46" s="138"/>
      <c r="M46" s="138"/>
      <c r="N46" s="138">
        <f>'実質公債費比率（分子）の構造'!O$48</f>
        <v>1965</v>
      </c>
      <c r="O46" s="138"/>
      <c r="P46" s="138"/>
    </row>
    <row r="47" spans="1:16">
      <c r="A47" s="138" t="s">
        <v>56</v>
      </c>
      <c r="B47" s="138">
        <f>'実質公債費比率（分子）の構造'!K$47</f>
        <v>152</v>
      </c>
      <c r="C47" s="138"/>
      <c r="D47" s="138"/>
      <c r="E47" s="138">
        <f>'実質公債費比率（分子）の構造'!L$47</f>
        <v>58</v>
      </c>
      <c r="F47" s="138"/>
      <c r="G47" s="138"/>
      <c r="H47" s="138">
        <f>'実質公債費比率（分子）の構造'!M$47</f>
        <v>39</v>
      </c>
      <c r="I47" s="138"/>
      <c r="J47" s="138"/>
      <c r="K47" s="138">
        <f>'実質公債費比率（分子）の構造'!N$47</f>
        <v>20</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4322</v>
      </c>
      <c r="C49" s="138"/>
      <c r="D49" s="138"/>
      <c r="E49" s="138">
        <f>'実質公債費比率（分子）の構造'!L$45</f>
        <v>4489</v>
      </c>
      <c r="F49" s="138"/>
      <c r="G49" s="138"/>
      <c r="H49" s="138">
        <f>'実質公債費比率（分子）の構造'!M$45</f>
        <v>4371</v>
      </c>
      <c r="I49" s="138"/>
      <c r="J49" s="138"/>
      <c r="K49" s="138">
        <f>'実質公債費比率（分子）の構造'!N$45</f>
        <v>4237</v>
      </c>
      <c r="L49" s="138"/>
      <c r="M49" s="138"/>
      <c r="N49" s="138">
        <f>'実質公債費比率（分子）の構造'!O$45</f>
        <v>4062</v>
      </c>
      <c r="O49" s="138"/>
      <c r="P49" s="138"/>
    </row>
    <row r="50" spans="1:16">
      <c r="A50" s="138" t="s">
        <v>59</v>
      </c>
      <c r="B50" s="138" t="e">
        <f>NA()</f>
        <v>#N/A</v>
      </c>
      <c r="C50" s="138">
        <f>IF(ISNUMBER('実質公債費比率（分子）の構造'!K$53),'実質公債費比率（分子）の構造'!K$53,NA())</f>
        <v>1814</v>
      </c>
      <c r="D50" s="138" t="e">
        <f>NA()</f>
        <v>#N/A</v>
      </c>
      <c r="E50" s="138" t="e">
        <f>NA()</f>
        <v>#N/A</v>
      </c>
      <c r="F50" s="138">
        <f>IF(ISNUMBER('実質公債費比率（分子）の構造'!L$53),'実質公債費比率（分子）の構造'!L$53,NA())</f>
        <v>1776</v>
      </c>
      <c r="G50" s="138" t="e">
        <f>NA()</f>
        <v>#N/A</v>
      </c>
      <c r="H50" s="138" t="e">
        <f>NA()</f>
        <v>#N/A</v>
      </c>
      <c r="I50" s="138">
        <f>IF(ISNUMBER('実質公債費比率（分子）の構造'!M$53),'実質公債費比率（分子）の構造'!M$53,NA())</f>
        <v>1473</v>
      </c>
      <c r="J50" s="138" t="e">
        <f>NA()</f>
        <v>#N/A</v>
      </c>
      <c r="K50" s="138" t="e">
        <f>NA()</f>
        <v>#N/A</v>
      </c>
      <c r="L50" s="138">
        <f>IF(ISNUMBER('実質公債費比率（分子）の構造'!N$53),'実質公債費比率（分子）の構造'!N$53,NA())</f>
        <v>1633</v>
      </c>
      <c r="M50" s="138" t="e">
        <f>NA()</f>
        <v>#N/A</v>
      </c>
      <c r="N50" s="138" t="e">
        <f>NA()</f>
        <v>#N/A</v>
      </c>
      <c r="O50" s="138">
        <f>IF(ISNUMBER('実質公債費比率（分子）の構造'!O$53),'実質公債費比率（分子）の構造'!O$53,NA())</f>
        <v>1472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42360</v>
      </c>
      <c r="E56" s="137"/>
      <c r="F56" s="137"/>
      <c r="G56" s="137">
        <f>'将来負担比率（分子）の構造'!J$52</f>
        <v>41677</v>
      </c>
      <c r="H56" s="137"/>
      <c r="I56" s="137"/>
      <c r="J56" s="137">
        <f>'将来負担比率（分子）の構造'!K$52</f>
        <v>40210</v>
      </c>
      <c r="K56" s="137"/>
      <c r="L56" s="137"/>
      <c r="M56" s="137">
        <f>'将来負担比率（分子）の構造'!L$52</f>
        <v>38909</v>
      </c>
      <c r="N56" s="137"/>
      <c r="O56" s="137"/>
      <c r="P56" s="137">
        <f>'将来負担比率（分子）の構造'!M$52</f>
        <v>37203</v>
      </c>
    </row>
    <row r="57" spans="1:16">
      <c r="A57" s="137" t="s">
        <v>36</v>
      </c>
      <c r="B57" s="137"/>
      <c r="C57" s="137"/>
      <c r="D57" s="137">
        <f>'将来負担比率（分子）の構造'!I$51</f>
        <v>10746</v>
      </c>
      <c r="E57" s="137"/>
      <c r="F57" s="137"/>
      <c r="G57" s="137">
        <f>'将来負担比率（分子）の構造'!J$51</f>
        <v>9440</v>
      </c>
      <c r="H57" s="137"/>
      <c r="I57" s="137"/>
      <c r="J57" s="137">
        <f>'将来負担比率（分子）の構造'!K$51</f>
        <v>8749</v>
      </c>
      <c r="K57" s="137"/>
      <c r="L57" s="137"/>
      <c r="M57" s="137">
        <f>'将来負担比率（分子）の構造'!L$51</f>
        <v>7631</v>
      </c>
      <c r="N57" s="137"/>
      <c r="O57" s="137"/>
      <c r="P57" s="137">
        <f>'将来負担比率（分子）の構造'!M$51</f>
        <v>7673</v>
      </c>
    </row>
    <row r="58" spans="1:16">
      <c r="A58" s="137" t="s">
        <v>35</v>
      </c>
      <c r="B58" s="137"/>
      <c r="C58" s="137"/>
      <c r="D58" s="137">
        <f>'将来負担比率（分子）の構造'!I$50</f>
        <v>15580</v>
      </c>
      <c r="E58" s="137"/>
      <c r="F58" s="137"/>
      <c r="G58" s="137">
        <f>'将来負担比率（分子）の構造'!J$50</f>
        <v>14768</v>
      </c>
      <c r="H58" s="137"/>
      <c r="I58" s="137"/>
      <c r="J58" s="137">
        <f>'将来負担比率（分子）の構造'!K$50</f>
        <v>10956</v>
      </c>
      <c r="K58" s="137"/>
      <c r="L58" s="137"/>
      <c r="M58" s="137">
        <f>'将来負担比率（分子）の構造'!L$50</f>
        <v>9997</v>
      </c>
      <c r="N58" s="137"/>
      <c r="O58" s="137"/>
      <c r="P58" s="137">
        <f>'将来負担比率（分子）の構造'!M$50</f>
        <v>8094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v>
      </c>
      <c r="C61" s="137"/>
      <c r="D61" s="137"/>
      <c r="E61" s="137">
        <f>'将来負担比率（分子）の構造'!J$46</f>
        <v>2</v>
      </c>
      <c r="F61" s="137"/>
      <c r="G61" s="137"/>
      <c r="H61" s="137">
        <f>'将来負担比率（分子）の構造'!K$46</f>
        <v>1</v>
      </c>
      <c r="I61" s="137"/>
      <c r="J61" s="137"/>
      <c r="K61" s="137">
        <f>'将来負担比率（分子）の構造'!L$46</f>
        <v>1</v>
      </c>
      <c r="L61" s="137"/>
      <c r="M61" s="137"/>
      <c r="N61" s="137">
        <f>'将来負担比率（分子）の構造'!M$46</f>
        <v>2</v>
      </c>
      <c r="O61" s="137"/>
      <c r="P61" s="137"/>
    </row>
    <row r="62" spans="1:16">
      <c r="A62" s="137" t="s">
        <v>29</v>
      </c>
      <c r="B62" s="137" t="str">
        <f>'将来負担比率（分子）の構造'!I$45</f>
        <v>-</v>
      </c>
      <c r="C62" s="137"/>
      <c r="D62" s="137"/>
      <c r="E62" s="137" t="str">
        <f>'将来負担比率（分子）の構造'!J$45</f>
        <v>-</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c r="A63" s="137" t="s">
        <v>28</v>
      </c>
      <c r="B63" s="137">
        <f>'将来負担比率（分子）の構造'!I$44</f>
        <v>17</v>
      </c>
      <c r="C63" s="137"/>
      <c r="D63" s="137"/>
      <c r="E63" s="137">
        <f>'将来負担比率（分子）の構造'!J$44</f>
        <v>15</v>
      </c>
      <c r="F63" s="137"/>
      <c r="G63" s="137"/>
      <c r="H63" s="137">
        <f>'将来負担比率（分子）の構造'!K$44</f>
        <v>13</v>
      </c>
      <c r="I63" s="137"/>
      <c r="J63" s="137"/>
      <c r="K63" s="137">
        <f>'将来負担比率（分子）の構造'!L$44</f>
        <v>12</v>
      </c>
      <c r="L63" s="137"/>
      <c r="M63" s="137"/>
      <c r="N63" s="137">
        <f>'将来負担比率（分子）の構造'!M$44</f>
        <v>10</v>
      </c>
      <c r="O63" s="137"/>
      <c r="P63" s="137"/>
    </row>
    <row r="64" spans="1:16">
      <c r="A64" s="137" t="s">
        <v>27</v>
      </c>
      <c r="B64" s="137">
        <f>'将来負担比率（分子）の構造'!I$43</f>
        <v>18798</v>
      </c>
      <c r="C64" s="137"/>
      <c r="D64" s="137"/>
      <c r="E64" s="137">
        <f>'将来負担比率（分子）の構造'!J$43</f>
        <v>17338</v>
      </c>
      <c r="F64" s="137"/>
      <c r="G64" s="137"/>
      <c r="H64" s="137">
        <f>'将来負担比率（分子）の構造'!K$43</f>
        <v>15569</v>
      </c>
      <c r="I64" s="137"/>
      <c r="J64" s="137"/>
      <c r="K64" s="137">
        <f>'将来負担比率（分子）の構造'!L$43</f>
        <v>14162</v>
      </c>
      <c r="L64" s="137"/>
      <c r="M64" s="137"/>
      <c r="N64" s="137">
        <f>'将来負担比率（分子）の構造'!M$43</f>
        <v>13157</v>
      </c>
      <c r="O64" s="137"/>
      <c r="P64" s="137"/>
    </row>
    <row r="65" spans="1:16">
      <c r="A65" s="137" t="s">
        <v>26</v>
      </c>
      <c r="B65" s="137">
        <f>'将来負担比率（分子）の構造'!I$42</f>
        <v>6165</v>
      </c>
      <c r="C65" s="137"/>
      <c r="D65" s="137"/>
      <c r="E65" s="137">
        <f>'将来負担比率（分子）の構造'!J$42</f>
        <v>5510</v>
      </c>
      <c r="F65" s="137"/>
      <c r="G65" s="137"/>
      <c r="H65" s="137">
        <f>'将来負担比率（分子）の構造'!K$42</f>
        <v>4885</v>
      </c>
      <c r="I65" s="137"/>
      <c r="J65" s="137"/>
      <c r="K65" s="137">
        <f>'将来負担比率（分子）の構造'!L$42</f>
        <v>4234</v>
      </c>
      <c r="L65" s="137"/>
      <c r="M65" s="137"/>
      <c r="N65" s="137">
        <f>'将来負担比率（分子）の構造'!M$42</f>
        <v>3563</v>
      </c>
      <c r="O65" s="137"/>
      <c r="P65" s="137"/>
    </row>
    <row r="66" spans="1:16">
      <c r="A66" s="137" t="s">
        <v>25</v>
      </c>
      <c r="B66" s="137">
        <f>'将来負担比率（分子）の構造'!I$41</f>
        <v>41631</v>
      </c>
      <c r="C66" s="137"/>
      <c r="D66" s="137"/>
      <c r="E66" s="137">
        <f>'将来負担比率（分子）の構造'!J$41</f>
        <v>40557</v>
      </c>
      <c r="F66" s="137"/>
      <c r="G66" s="137"/>
      <c r="H66" s="137">
        <f>'将来負担比率（分子）の構造'!K$41</f>
        <v>39771</v>
      </c>
      <c r="I66" s="137"/>
      <c r="J66" s="137"/>
      <c r="K66" s="137">
        <f>'将来負担比率（分子）の構造'!L$41</f>
        <v>38524</v>
      </c>
      <c r="L66" s="137"/>
      <c r="M66" s="137"/>
      <c r="N66" s="137">
        <f>'将来負担比率（分子）の構造'!M$41</f>
        <v>37473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324</v>
      </c>
      <c r="J67" s="137" t="e">
        <f>NA()</f>
        <v>#N/A</v>
      </c>
      <c r="K67" s="137" t="e">
        <f>NA()</f>
        <v>#N/A</v>
      </c>
      <c r="L67" s="137">
        <f>IF(ISNUMBER('将来負担比率（分子）の構造'!L$53), IF('将来負担比率（分子）の構造'!L$53 &lt; 0, 0, '将来負担比率（分子）の構造'!L$53), NA())</f>
        <v>396</v>
      </c>
      <c r="M67" s="137" t="e">
        <f>NA()</f>
        <v>#N/A</v>
      </c>
      <c r="N67" s="137" t="e">
        <f>NA()</f>
        <v>#N/A</v>
      </c>
      <c r="O67" s="137">
        <f>IF(ISNUMBER('将来負担比率（分子）の構造'!M$53), IF('将来負担比率（分子）の構造'!M$53 &lt; 0, 0, '将来負担比率（分子）の構造'!M$53), NA())</f>
        <v>1235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207</v>
      </c>
      <c r="C5" s="582"/>
      <c r="D5" s="582"/>
      <c r="E5" s="582"/>
      <c r="F5" s="582"/>
      <c r="G5" s="582"/>
      <c r="H5" s="582"/>
      <c r="I5" s="582"/>
      <c r="J5" s="582"/>
      <c r="K5" s="582"/>
      <c r="L5" s="582"/>
      <c r="M5" s="582"/>
      <c r="N5" s="582"/>
      <c r="O5" s="582"/>
      <c r="P5" s="582"/>
      <c r="Q5" s="583"/>
      <c r="R5" s="584">
        <v>17512356</v>
      </c>
      <c r="S5" s="585"/>
      <c r="T5" s="585"/>
      <c r="U5" s="585"/>
      <c r="V5" s="585"/>
      <c r="W5" s="585"/>
      <c r="X5" s="585"/>
      <c r="Y5" s="586"/>
      <c r="Z5" s="587">
        <v>44.5</v>
      </c>
      <c r="AA5" s="587"/>
      <c r="AB5" s="587"/>
      <c r="AC5" s="587"/>
      <c r="AD5" s="588">
        <v>16403460</v>
      </c>
      <c r="AE5" s="588"/>
      <c r="AF5" s="588"/>
      <c r="AG5" s="588"/>
      <c r="AH5" s="588"/>
      <c r="AI5" s="588"/>
      <c r="AJ5" s="588"/>
      <c r="AK5" s="588"/>
      <c r="AL5" s="589">
        <v>75.7</v>
      </c>
      <c r="AM5" s="590"/>
      <c r="AN5" s="590"/>
      <c r="AO5" s="591"/>
      <c r="AP5" s="581" t="s">
        <v>208</v>
      </c>
      <c r="AQ5" s="582"/>
      <c r="AR5" s="582"/>
      <c r="AS5" s="582"/>
      <c r="AT5" s="582"/>
      <c r="AU5" s="582"/>
      <c r="AV5" s="582"/>
      <c r="AW5" s="582"/>
      <c r="AX5" s="582"/>
      <c r="AY5" s="582"/>
      <c r="AZ5" s="582"/>
      <c r="BA5" s="582"/>
      <c r="BB5" s="582"/>
      <c r="BC5" s="582"/>
      <c r="BD5" s="582"/>
      <c r="BE5" s="582"/>
      <c r="BF5" s="583"/>
      <c r="BG5" s="595">
        <v>16403460</v>
      </c>
      <c r="BH5" s="596"/>
      <c r="BI5" s="596"/>
      <c r="BJ5" s="596"/>
      <c r="BK5" s="596"/>
      <c r="BL5" s="596"/>
      <c r="BM5" s="596"/>
      <c r="BN5" s="597"/>
      <c r="BO5" s="598">
        <v>93.7</v>
      </c>
      <c r="BP5" s="598"/>
      <c r="BQ5" s="598"/>
      <c r="BR5" s="598"/>
      <c r="BS5" s="599">
        <v>237693</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209</v>
      </c>
      <c r="CS5" s="578"/>
      <c r="CT5" s="578"/>
      <c r="CU5" s="578"/>
      <c r="CV5" s="578"/>
      <c r="CW5" s="578"/>
      <c r="CX5" s="578"/>
      <c r="CY5" s="579"/>
      <c r="CZ5" s="577" t="s">
        <v>201</v>
      </c>
      <c r="DA5" s="578"/>
      <c r="DB5" s="578"/>
      <c r="DC5" s="579"/>
      <c r="DD5" s="577" t="s">
        <v>210</v>
      </c>
      <c r="DE5" s="578"/>
      <c r="DF5" s="578"/>
      <c r="DG5" s="578"/>
      <c r="DH5" s="578"/>
      <c r="DI5" s="578"/>
      <c r="DJ5" s="578"/>
      <c r="DK5" s="578"/>
      <c r="DL5" s="578"/>
      <c r="DM5" s="578"/>
      <c r="DN5" s="578"/>
      <c r="DO5" s="578"/>
      <c r="DP5" s="579"/>
      <c r="DQ5" s="577" t="s">
        <v>211</v>
      </c>
      <c r="DR5" s="578"/>
      <c r="DS5" s="578"/>
      <c r="DT5" s="578"/>
      <c r="DU5" s="578"/>
      <c r="DV5" s="578"/>
      <c r="DW5" s="578"/>
      <c r="DX5" s="578"/>
      <c r="DY5" s="578"/>
      <c r="DZ5" s="578"/>
      <c r="EA5" s="578"/>
      <c r="EB5" s="578"/>
      <c r="EC5" s="579"/>
    </row>
    <row r="6" spans="2:143" ht="11.25" customHeight="1">
      <c r="B6" s="592" t="s">
        <v>212</v>
      </c>
      <c r="C6" s="593"/>
      <c r="D6" s="593"/>
      <c r="E6" s="593"/>
      <c r="F6" s="593"/>
      <c r="G6" s="593"/>
      <c r="H6" s="593"/>
      <c r="I6" s="593"/>
      <c r="J6" s="593"/>
      <c r="K6" s="593"/>
      <c r="L6" s="593"/>
      <c r="M6" s="593"/>
      <c r="N6" s="593"/>
      <c r="O6" s="593"/>
      <c r="P6" s="593"/>
      <c r="Q6" s="594"/>
      <c r="R6" s="595">
        <v>316738</v>
      </c>
      <c r="S6" s="596"/>
      <c r="T6" s="596"/>
      <c r="U6" s="596"/>
      <c r="V6" s="596"/>
      <c r="W6" s="596"/>
      <c r="X6" s="596"/>
      <c r="Y6" s="597"/>
      <c r="Z6" s="598">
        <v>0.8</v>
      </c>
      <c r="AA6" s="598"/>
      <c r="AB6" s="598"/>
      <c r="AC6" s="598"/>
      <c r="AD6" s="599">
        <v>316738</v>
      </c>
      <c r="AE6" s="599"/>
      <c r="AF6" s="599"/>
      <c r="AG6" s="599"/>
      <c r="AH6" s="599"/>
      <c r="AI6" s="599"/>
      <c r="AJ6" s="599"/>
      <c r="AK6" s="599"/>
      <c r="AL6" s="600">
        <v>1.5</v>
      </c>
      <c r="AM6" s="601"/>
      <c r="AN6" s="601"/>
      <c r="AO6" s="602"/>
      <c r="AP6" s="592" t="s">
        <v>213</v>
      </c>
      <c r="AQ6" s="593"/>
      <c r="AR6" s="593"/>
      <c r="AS6" s="593"/>
      <c r="AT6" s="593"/>
      <c r="AU6" s="593"/>
      <c r="AV6" s="593"/>
      <c r="AW6" s="593"/>
      <c r="AX6" s="593"/>
      <c r="AY6" s="593"/>
      <c r="AZ6" s="593"/>
      <c r="BA6" s="593"/>
      <c r="BB6" s="593"/>
      <c r="BC6" s="593"/>
      <c r="BD6" s="593"/>
      <c r="BE6" s="593"/>
      <c r="BF6" s="594"/>
      <c r="BG6" s="595">
        <v>16403460</v>
      </c>
      <c r="BH6" s="596"/>
      <c r="BI6" s="596"/>
      <c r="BJ6" s="596"/>
      <c r="BK6" s="596"/>
      <c r="BL6" s="596"/>
      <c r="BM6" s="596"/>
      <c r="BN6" s="597"/>
      <c r="BO6" s="598">
        <v>93.7</v>
      </c>
      <c r="BP6" s="598"/>
      <c r="BQ6" s="598"/>
      <c r="BR6" s="598"/>
      <c r="BS6" s="599">
        <v>237693</v>
      </c>
      <c r="BT6" s="599"/>
      <c r="BU6" s="599"/>
      <c r="BV6" s="599"/>
      <c r="BW6" s="599"/>
      <c r="BX6" s="599"/>
      <c r="BY6" s="599"/>
      <c r="BZ6" s="599"/>
      <c r="CA6" s="599"/>
      <c r="CB6" s="603"/>
      <c r="CD6" s="606" t="s">
        <v>214</v>
      </c>
      <c r="CE6" s="607"/>
      <c r="CF6" s="607"/>
      <c r="CG6" s="607"/>
      <c r="CH6" s="607"/>
      <c r="CI6" s="607"/>
      <c r="CJ6" s="607"/>
      <c r="CK6" s="607"/>
      <c r="CL6" s="607"/>
      <c r="CM6" s="607"/>
      <c r="CN6" s="607"/>
      <c r="CO6" s="607"/>
      <c r="CP6" s="607"/>
      <c r="CQ6" s="608"/>
      <c r="CR6" s="595">
        <v>332970</v>
      </c>
      <c r="CS6" s="596"/>
      <c r="CT6" s="596"/>
      <c r="CU6" s="596"/>
      <c r="CV6" s="596"/>
      <c r="CW6" s="596"/>
      <c r="CX6" s="596"/>
      <c r="CY6" s="597"/>
      <c r="CZ6" s="598">
        <v>0.9</v>
      </c>
      <c r="DA6" s="598"/>
      <c r="DB6" s="598"/>
      <c r="DC6" s="598"/>
      <c r="DD6" s="604" t="s">
        <v>215</v>
      </c>
      <c r="DE6" s="596"/>
      <c r="DF6" s="596"/>
      <c r="DG6" s="596"/>
      <c r="DH6" s="596"/>
      <c r="DI6" s="596"/>
      <c r="DJ6" s="596"/>
      <c r="DK6" s="596"/>
      <c r="DL6" s="596"/>
      <c r="DM6" s="596"/>
      <c r="DN6" s="596"/>
      <c r="DO6" s="596"/>
      <c r="DP6" s="597"/>
      <c r="DQ6" s="604">
        <v>332970</v>
      </c>
      <c r="DR6" s="596"/>
      <c r="DS6" s="596"/>
      <c r="DT6" s="596"/>
      <c r="DU6" s="596"/>
      <c r="DV6" s="596"/>
      <c r="DW6" s="596"/>
      <c r="DX6" s="596"/>
      <c r="DY6" s="596"/>
      <c r="DZ6" s="596"/>
      <c r="EA6" s="596"/>
      <c r="EB6" s="596"/>
      <c r="EC6" s="605"/>
    </row>
    <row r="7" spans="2:143" ht="11.25" customHeight="1">
      <c r="B7" s="592" t="s">
        <v>216</v>
      </c>
      <c r="C7" s="593"/>
      <c r="D7" s="593"/>
      <c r="E7" s="593"/>
      <c r="F7" s="593"/>
      <c r="G7" s="593"/>
      <c r="H7" s="593"/>
      <c r="I7" s="593"/>
      <c r="J7" s="593"/>
      <c r="K7" s="593"/>
      <c r="L7" s="593"/>
      <c r="M7" s="593"/>
      <c r="N7" s="593"/>
      <c r="O7" s="593"/>
      <c r="P7" s="593"/>
      <c r="Q7" s="594"/>
      <c r="R7" s="595">
        <v>27641</v>
      </c>
      <c r="S7" s="596"/>
      <c r="T7" s="596"/>
      <c r="U7" s="596"/>
      <c r="V7" s="596"/>
      <c r="W7" s="596"/>
      <c r="X7" s="596"/>
      <c r="Y7" s="597"/>
      <c r="Z7" s="598">
        <v>0.1</v>
      </c>
      <c r="AA7" s="598"/>
      <c r="AB7" s="598"/>
      <c r="AC7" s="598"/>
      <c r="AD7" s="599">
        <v>27641</v>
      </c>
      <c r="AE7" s="599"/>
      <c r="AF7" s="599"/>
      <c r="AG7" s="599"/>
      <c r="AH7" s="599"/>
      <c r="AI7" s="599"/>
      <c r="AJ7" s="599"/>
      <c r="AK7" s="599"/>
      <c r="AL7" s="600">
        <v>0.1</v>
      </c>
      <c r="AM7" s="601"/>
      <c r="AN7" s="601"/>
      <c r="AO7" s="602"/>
      <c r="AP7" s="592" t="s">
        <v>217</v>
      </c>
      <c r="AQ7" s="593"/>
      <c r="AR7" s="593"/>
      <c r="AS7" s="593"/>
      <c r="AT7" s="593"/>
      <c r="AU7" s="593"/>
      <c r="AV7" s="593"/>
      <c r="AW7" s="593"/>
      <c r="AX7" s="593"/>
      <c r="AY7" s="593"/>
      <c r="AZ7" s="593"/>
      <c r="BA7" s="593"/>
      <c r="BB7" s="593"/>
      <c r="BC7" s="593"/>
      <c r="BD7" s="593"/>
      <c r="BE7" s="593"/>
      <c r="BF7" s="594"/>
      <c r="BG7" s="595">
        <v>8639875</v>
      </c>
      <c r="BH7" s="596"/>
      <c r="BI7" s="596"/>
      <c r="BJ7" s="596"/>
      <c r="BK7" s="596"/>
      <c r="BL7" s="596"/>
      <c r="BM7" s="596"/>
      <c r="BN7" s="597"/>
      <c r="BO7" s="598">
        <v>49.3</v>
      </c>
      <c r="BP7" s="598"/>
      <c r="BQ7" s="598"/>
      <c r="BR7" s="598"/>
      <c r="BS7" s="599">
        <v>237693</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5408230</v>
      </c>
      <c r="CS7" s="596"/>
      <c r="CT7" s="596"/>
      <c r="CU7" s="596"/>
      <c r="CV7" s="596"/>
      <c r="CW7" s="596"/>
      <c r="CX7" s="596"/>
      <c r="CY7" s="597"/>
      <c r="CZ7" s="598">
        <v>13.9</v>
      </c>
      <c r="DA7" s="598"/>
      <c r="DB7" s="598"/>
      <c r="DC7" s="598"/>
      <c r="DD7" s="604">
        <v>838688</v>
      </c>
      <c r="DE7" s="596"/>
      <c r="DF7" s="596"/>
      <c r="DG7" s="596"/>
      <c r="DH7" s="596"/>
      <c r="DI7" s="596"/>
      <c r="DJ7" s="596"/>
      <c r="DK7" s="596"/>
      <c r="DL7" s="596"/>
      <c r="DM7" s="596"/>
      <c r="DN7" s="596"/>
      <c r="DO7" s="596"/>
      <c r="DP7" s="597"/>
      <c r="DQ7" s="604">
        <v>3885788</v>
      </c>
      <c r="DR7" s="596"/>
      <c r="DS7" s="596"/>
      <c r="DT7" s="596"/>
      <c r="DU7" s="596"/>
      <c r="DV7" s="596"/>
      <c r="DW7" s="596"/>
      <c r="DX7" s="596"/>
      <c r="DY7" s="596"/>
      <c r="DZ7" s="596"/>
      <c r="EA7" s="596"/>
      <c r="EB7" s="596"/>
      <c r="EC7" s="605"/>
    </row>
    <row r="8" spans="2:143" ht="11.25" customHeight="1">
      <c r="B8" s="592" t="s">
        <v>219</v>
      </c>
      <c r="C8" s="593"/>
      <c r="D8" s="593"/>
      <c r="E8" s="593"/>
      <c r="F8" s="593"/>
      <c r="G8" s="593"/>
      <c r="H8" s="593"/>
      <c r="I8" s="593"/>
      <c r="J8" s="593"/>
      <c r="K8" s="593"/>
      <c r="L8" s="593"/>
      <c r="M8" s="593"/>
      <c r="N8" s="593"/>
      <c r="O8" s="593"/>
      <c r="P8" s="593"/>
      <c r="Q8" s="594"/>
      <c r="R8" s="595">
        <v>110286</v>
      </c>
      <c r="S8" s="596"/>
      <c r="T8" s="596"/>
      <c r="U8" s="596"/>
      <c r="V8" s="596"/>
      <c r="W8" s="596"/>
      <c r="X8" s="596"/>
      <c r="Y8" s="597"/>
      <c r="Z8" s="598">
        <v>0.3</v>
      </c>
      <c r="AA8" s="598"/>
      <c r="AB8" s="598"/>
      <c r="AC8" s="598"/>
      <c r="AD8" s="599">
        <v>110286</v>
      </c>
      <c r="AE8" s="599"/>
      <c r="AF8" s="599"/>
      <c r="AG8" s="599"/>
      <c r="AH8" s="599"/>
      <c r="AI8" s="599"/>
      <c r="AJ8" s="599"/>
      <c r="AK8" s="599"/>
      <c r="AL8" s="600">
        <v>0.5</v>
      </c>
      <c r="AM8" s="601"/>
      <c r="AN8" s="601"/>
      <c r="AO8" s="602"/>
      <c r="AP8" s="592" t="s">
        <v>220</v>
      </c>
      <c r="AQ8" s="593"/>
      <c r="AR8" s="593"/>
      <c r="AS8" s="593"/>
      <c r="AT8" s="593"/>
      <c r="AU8" s="593"/>
      <c r="AV8" s="593"/>
      <c r="AW8" s="593"/>
      <c r="AX8" s="593"/>
      <c r="AY8" s="593"/>
      <c r="AZ8" s="593"/>
      <c r="BA8" s="593"/>
      <c r="BB8" s="593"/>
      <c r="BC8" s="593"/>
      <c r="BD8" s="593"/>
      <c r="BE8" s="593"/>
      <c r="BF8" s="594"/>
      <c r="BG8" s="595">
        <v>197007</v>
      </c>
      <c r="BH8" s="596"/>
      <c r="BI8" s="596"/>
      <c r="BJ8" s="596"/>
      <c r="BK8" s="596"/>
      <c r="BL8" s="596"/>
      <c r="BM8" s="596"/>
      <c r="BN8" s="597"/>
      <c r="BO8" s="598">
        <v>1.1000000000000001</v>
      </c>
      <c r="BP8" s="598"/>
      <c r="BQ8" s="598"/>
      <c r="BR8" s="598"/>
      <c r="BS8" s="604" t="s">
        <v>111</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11981657</v>
      </c>
      <c r="CS8" s="596"/>
      <c r="CT8" s="596"/>
      <c r="CU8" s="596"/>
      <c r="CV8" s="596"/>
      <c r="CW8" s="596"/>
      <c r="CX8" s="596"/>
      <c r="CY8" s="597"/>
      <c r="CZ8" s="598">
        <v>30.8</v>
      </c>
      <c r="DA8" s="598"/>
      <c r="DB8" s="598"/>
      <c r="DC8" s="598"/>
      <c r="DD8" s="604">
        <v>389040</v>
      </c>
      <c r="DE8" s="596"/>
      <c r="DF8" s="596"/>
      <c r="DG8" s="596"/>
      <c r="DH8" s="596"/>
      <c r="DI8" s="596"/>
      <c r="DJ8" s="596"/>
      <c r="DK8" s="596"/>
      <c r="DL8" s="596"/>
      <c r="DM8" s="596"/>
      <c r="DN8" s="596"/>
      <c r="DO8" s="596"/>
      <c r="DP8" s="597"/>
      <c r="DQ8" s="604">
        <v>5975375</v>
      </c>
      <c r="DR8" s="596"/>
      <c r="DS8" s="596"/>
      <c r="DT8" s="596"/>
      <c r="DU8" s="596"/>
      <c r="DV8" s="596"/>
      <c r="DW8" s="596"/>
      <c r="DX8" s="596"/>
      <c r="DY8" s="596"/>
      <c r="DZ8" s="596"/>
      <c r="EA8" s="596"/>
      <c r="EB8" s="596"/>
      <c r="EC8" s="605"/>
    </row>
    <row r="9" spans="2:143" ht="11.25" customHeight="1">
      <c r="B9" s="592" t="s">
        <v>222</v>
      </c>
      <c r="C9" s="593"/>
      <c r="D9" s="593"/>
      <c r="E9" s="593"/>
      <c r="F9" s="593"/>
      <c r="G9" s="593"/>
      <c r="H9" s="593"/>
      <c r="I9" s="593"/>
      <c r="J9" s="593"/>
      <c r="K9" s="593"/>
      <c r="L9" s="593"/>
      <c r="M9" s="593"/>
      <c r="N9" s="593"/>
      <c r="O9" s="593"/>
      <c r="P9" s="593"/>
      <c r="Q9" s="594"/>
      <c r="R9" s="595">
        <v>69159</v>
      </c>
      <c r="S9" s="596"/>
      <c r="T9" s="596"/>
      <c r="U9" s="596"/>
      <c r="V9" s="596"/>
      <c r="W9" s="596"/>
      <c r="X9" s="596"/>
      <c r="Y9" s="597"/>
      <c r="Z9" s="598">
        <v>0.2</v>
      </c>
      <c r="AA9" s="598"/>
      <c r="AB9" s="598"/>
      <c r="AC9" s="598"/>
      <c r="AD9" s="599">
        <v>69159</v>
      </c>
      <c r="AE9" s="599"/>
      <c r="AF9" s="599"/>
      <c r="AG9" s="599"/>
      <c r="AH9" s="599"/>
      <c r="AI9" s="599"/>
      <c r="AJ9" s="599"/>
      <c r="AK9" s="599"/>
      <c r="AL9" s="600">
        <v>0.3</v>
      </c>
      <c r="AM9" s="601"/>
      <c r="AN9" s="601"/>
      <c r="AO9" s="602"/>
      <c r="AP9" s="592" t="s">
        <v>223</v>
      </c>
      <c r="AQ9" s="593"/>
      <c r="AR9" s="593"/>
      <c r="AS9" s="593"/>
      <c r="AT9" s="593"/>
      <c r="AU9" s="593"/>
      <c r="AV9" s="593"/>
      <c r="AW9" s="593"/>
      <c r="AX9" s="593"/>
      <c r="AY9" s="593"/>
      <c r="AZ9" s="593"/>
      <c r="BA9" s="593"/>
      <c r="BB9" s="593"/>
      <c r="BC9" s="593"/>
      <c r="BD9" s="593"/>
      <c r="BE9" s="593"/>
      <c r="BF9" s="594"/>
      <c r="BG9" s="595">
        <v>7152163</v>
      </c>
      <c r="BH9" s="596"/>
      <c r="BI9" s="596"/>
      <c r="BJ9" s="596"/>
      <c r="BK9" s="596"/>
      <c r="BL9" s="596"/>
      <c r="BM9" s="596"/>
      <c r="BN9" s="597"/>
      <c r="BO9" s="598">
        <v>40.799999999999997</v>
      </c>
      <c r="BP9" s="598"/>
      <c r="BQ9" s="598"/>
      <c r="BR9" s="598"/>
      <c r="BS9" s="604" t="s">
        <v>111</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4436469</v>
      </c>
      <c r="CS9" s="596"/>
      <c r="CT9" s="596"/>
      <c r="CU9" s="596"/>
      <c r="CV9" s="596"/>
      <c r="CW9" s="596"/>
      <c r="CX9" s="596"/>
      <c r="CY9" s="597"/>
      <c r="CZ9" s="598">
        <v>11.4</v>
      </c>
      <c r="DA9" s="598"/>
      <c r="DB9" s="598"/>
      <c r="DC9" s="598"/>
      <c r="DD9" s="604">
        <v>15118</v>
      </c>
      <c r="DE9" s="596"/>
      <c r="DF9" s="596"/>
      <c r="DG9" s="596"/>
      <c r="DH9" s="596"/>
      <c r="DI9" s="596"/>
      <c r="DJ9" s="596"/>
      <c r="DK9" s="596"/>
      <c r="DL9" s="596"/>
      <c r="DM9" s="596"/>
      <c r="DN9" s="596"/>
      <c r="DO9" s="596"/>
      <c r="DP9" s="597"/>
      <c r="DQ9" s="604">
        <v>4010355</v>
      </c>
      <c r="DR9" s="596"/>
      <c r="DS9" s="596"/>
      <c r="DT9" s="596"/>
      <c r="DU9" s="596"/>
      <c r="DV9" s="596"/>
      <c r="DW9" s="596"/>
      <c r="DX9" s="596"/>
      <c r="DY9" s="596"/>
      <c r="DZ9" s="596"/>
      <c r="EA9" s="596"/>
      <c r="EB9" s="596"/>
      <c r="EC9" s="605"/>
    </row>
    <row r="10" spans="2:143" ht="11.25" customHeight="1">
      <c r="B10" s="592" t="s">
        <v>225</v>
      </c>
      <c r="C10" s="593"/>
      <c r="D10" s="593"/>
      <c r="E10" s="593"/>
      <c r="F10" s="593"/>
      <c r="G10" s="593"/>
      <c r="H10" s="593"/>
      <c r="I10" s="593"/>
      <c r="J10" s="593"/>
      <c r="K10" s="593"/>
      <c r="L10" s="593"/>
      <c r="M10" s="593"/>
      <c r="N10" s="593"/>
      <c r="O10" s="593"/>
      <c r="P10" s="593"/>
      <c r="Q10" s="594"/>
      <c r="R10" s="595">
        <v>1745555</v>
      </c>
      <c r="S10" s="596"/>
      <c r="T10" s="596"/>
      <c r="U10" s="596"/>
      <c r="V10" s="596"/>
      <c r="W10" s="596"/>
      <c r="X10" s="596"/>
      <c r="Y10" s="597"/>
      <c r="Z10" s="598">
        <v>4.4000000000000004</v>
      </c>
      <c r="AA10" s="598"/>
      <c r="AB10" s="598"/>
      <c r="AC10" s="598"/>
      <c r="AD10" s="599">
        <v>1745555</v>
      </c>
      <c r="AE10" s="599"/>
      <c r="AF10" s="599"/>
      <c r="AG10" s="599"/>
      <c r="AH10" s="599"/>
      <c r="AI10" s="599"/>
      <c r="AJ10" s="599"/>
      <c r="AK10" s="599"/>
      <c r="AL10" s="600">
        <v>8.1</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348087</v>
      </c>
      <c r="BH10" s="596"/>
      <c r="BI10" s="596"/>
      <c r="BJ10" s="596"/>
      <c r="BK10" s="596"/>
      <c r="BL10" s="596"/>
      <c r="BM10" s="596"/>
      <c r="BN10" s="597"/>
      <c r="BO10" s="598">
        <v>2</v>
      </c>
      <c r="BP10" s="598"/>
      <c r="BQ10" s="598"/>
      <c r="BR10" s="598"/>
      <c r="BS10" s="604">
        <v>57844</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v>13082</v>
      </c>
      <c r="CS10" s="596"/>
      <c r="CT10" s="596"/>
      <c r="CU10" s="596"/>
      <c r="CV10" s="596"/>
      <c r="CW10" s="596"/>
      <c r="CX10" s="596"/>
      <c r="CY10" s="597"/>
      <c r="CZ10" s="598">
        <v>0</v>
      </c>
      <c r="DA10" s="598"/>
      <c r="DB10" s="598"/>
      <c r="DC10" s="598"/>
      <c r="DD10" s="604" t="s">
        <v>111</v>
      </c>
      <c r="DE10" s="596"/>
      <c r="DF10" s="596"/>
      <c r="DG10" s="596"/>
      <c r="DH10" s="596"/>
      <c r="DI10" s="596"/>
      <c r="DJ10" s="596"/>
      <c r="DK10" s="596"/>
      <c r="DL10" s="596"/>
      <c r="DM10" s="596"/>
      <c r="DN10" s="596"/>
      <c r="DO10" s="596"/>
      <c r="DP10" s="597"/>
      <c r="DQ10" s="604">
        <v>13082</v>
      </c>
      <c r="DR10" s="596"/>
      <c r="DS10" s="596"/>
      <c r="DT10" s="596"/>
      <c r="DU10" s="596"/>
      <c r="DV10" s="596"/>
      <c r="DW10" s="596"/>
      <c r="DX10" s="596"/>
      <c r="DY10" s="596"/>
      <c r="DZ10" s="596"/>
      <c r="EA10" s="596"/>
      <c r="EB10" s="596"/>
      <c r="EC10" s="605"/>
    </row>
    <row r="11" spans="2:143" ht="11.25" customHeight="1">
      <c r="B11" s="592" t="s">
        <v>228</v>
      </c>
      <c r="C11" s="593"/>
      <c r="D11" s="593"/>
      <c r="E11" s="593"/>
      <c r="F11" s="593"/>
      <c r="G11" s="593"/>
      <c r="H11" s="593"/>
      <c r="I11" s="593"/>
      <c r="J11" s="593"/>
      <c r="K11" s="593"/>
      <c r="L11" s="593"/>
      <c r="M11" s="593"/>
      <c r="N11" s="593"/>
      <c r="O11" s="593"/>
      <c r="P11" s="593"/>
      <c r="Q11" s="594"/>
      <c r="R11" s="595">
        <v>105770</v>
      </c>
      <c r="S11" s="596"/>
      <c r="T11" s="596"/>
      <c r="U11" s="596"/>
      <c r="V11" s="596"/>
      <c r="W11" s="596"/>
      <c r="X11" s="596"/>
      <c r="Y11" s="597"/>
      <c r="Z11" s="598">
        <v>0.3</v>
      </c>
      <c r="AA11" s="598"/>
      <c r="AB11" s="598"/>
      <c r="AC11" s="598"/>
      <c r="AD11" s="599">
        <v>105770</v>
      </c>
      <c r="AE11" s="599"/>
      <c r="AF11" s="599"/>
      <c r="AG11" s="599"/>
      <c r="AH11" s="599"/>
      <c r="AI11" s="599"/>
      <c r="AJ11" s="599"/>
      <c r="AK11" s="599"/>
      <c r="AL11" s="600">
        <v>0.5</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942618</v>
      </c>
      <c r="BH11" s="596"/>
      <c r="BI11" s="596"/>
      <c r="BJ11" s="596"/>
      <c r="BK11" s="596"/>
      <c r="BL11" s="596"/>
      <c r="BM11" s="596"/>
      <c r="BN11" s="597"/>
      <c r="BO11" s="598">
        <v>5.4</v>
      </c>
      <c r="BP11" s="598"/>
      <c r="BQ11" s="598"/>
      <c r="BR11" s="598"/>
      <c r="BS11" s="604">
        <v>179849</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604010</v>
      </c>
      <c r="CS11" s="596"/>
      <c r="CT11" s="596"/>
      <c r="CU11" s="596"/>
      <c r="CV11" s="596"/>
      <c r="CW11" s="596"/>
      <c r="CX11" s="596"/>
      <c r="CY11" s="597"/>
      <c r="CZ11" s="598">
        <v>1.6</v>
      </c>
      <c r="DA11" s="598"/>
      <c r="DB11" s="598"/>
      <c r="DC11" s="598"/>
      <c r="DD11" s="604">
        <v>112372</v>
      </c>
      <c r="DE11" s="596"/>
      <c r="DF11" s="596"/>
      <c r="DG11" s="596"/>
      <c r="DH11" s="596"/>
      <c r="DI11" s="596"/>
      <c r="DJ11" s="596"/>
      <c r="DK11" s="596"/>
      <c r="DL11" s="596"/>
      <c r="DM11" s="596"/>
      <c r="DN11" s="596"/>
      <c r="DO11" s="596"/>
      <c r="DP11" s="597"/>
      <c r="DQ11" s="604">
        <v>367602</v>
      </c>
      <c r="DR11" s="596"/>
      <c r="DS11" s="596"/>
      <c r="DT11" s="596"/>
      <c r="DU11" s="596"/>
      <c r="DV11" s="596"/>
      <c r="DW11" s="596"/>
      <c r="DX11" s="596"/>
      <c r="DY11" s="596"/>
      <c r="DZ11" s="596"/>
      <c r="EA11" s="596"/>
      <c r="EB11" s="596"/>
      <c r="EC11" s="605"/>
    </row>
    <row r="12" spans="2:143" ht="11.25" customHeight="1">
      <c r="B12" s="592" t="s">
        <v>231</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7076193</v>
      </c>
      <c r="BH12" s="596"/>
      <c r="BI12" s="596"/>
      <c r="BJ12" s="596"/>
      <c r="BK12" s="596"/>
      <c r="BL12" s="596"/>
      <c r="BM12" s="596"/>
      <c r="BN12" s="597"/>
      <c r="BO12" s="598">
        <v>40.4</v>
      </c>
      <c r="BP12" s="598"/>
      <c r="BQ12" s="598"/>
      <c r="BR12" s="598"/>
      <c r="BS12" s="604" t="s">
        <v>111</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392968</v>
      </c>
      <c r="CS12" s="596"/>
      <c r="CT12" s="596"/>
      <c r="CU12" s="596"/>
      <c r="CV12" s="596"/>
      <c r="CW12" s="596"/>
      <c r="CX12" s="596"/>
      <c r="CY12" s="597"/>
      <c r="CZ12" s="598">
        <v>1</v>
      </c>
      <c r="DA12" s="598"/>
      <c r="DB12" s="598"/>
      <c r="DC12" s="598"/>
      <c r="DD12" s="604" t="s">
        <v>111</v>
      </c>
      <c r="DE12" s="596"/>
      <c r="DF12" s="596"/>
      <c r="DG12" s="596"/>
      <c r="DH12" s="596"/>
      <c r="DI12" s="596"/>
      <c r="DJ12" s="596"/>
      <c r="DK12" s="596"/>
      <c r="DL12" s="596"/>
      <c r="DM12" s="596"/>
      <c r="DN12" s="596"/>
      <c r="DO12" s="596"/>
      <c r="DP12" s="597"/>
      <c r="DQ12" s="604">
        <v>97980</v>
      </c>
      <c r="DR12" s="596"/>
      <c r="DS12" s="596"/>
      <c r="DT12" s="596"/>
      <c r="DU12" s="596"/>
      <c r="DV12" s="596"/>
      <c r="DW12" s="596"/>
      <c r="DX12" s="596"/>
      <c r="DY12" s="596"/>
      <c r="DZ12" s="596"/>
      <c r="EA12" s="596"/>
      <c r="EB12" s="596"/>
      <c r="EC12" s="605"/>
    </row>
    <row r="13" spans="2:143" ht="11.25" customHeight="1">
      <c r="B13" s="592" t="s">
        <v>234</v>
      </c>
      <c r="C13" s="593"/>
      <c r="D13" s="593"/>
      <c r="E13" s="593"/>
      <c r="F13" s="593"/>
      <c r="G13" s="593"/>
      <c r="H13" s="593"/>
      <c r="I13" s="593"/>
      <c r="J13" s="593"/>
      <c r="K13" s="593"/>
      <c r="L13" s="593"/>
      <c r="M13" s="593"/>
      <c r="N13" s="593"/>
      <c r="O13" s="593"/>
      <c r="P13" s="593"/>
      <c r="Q13" s="594"/>
      <c r="R13" s="595">
        <v>90383</v>
      </c>
      <c r="S13" s="596"/>
      <c r="T13" s="596"/>
      <c r="U13" s="596"/>
      <c r="V13" s="596"/>
      <c r="W13" s="596"/>
      <c r="X13" s="596"/>
      <c r="Y13" s="597"/>
      <c r="Z13" s="598">
        <v>0.2</v>
      </c>
      <c r="AA13" s="598"/>
      <c r="AB13" s="598"/>
      <c r="AC13" s="598"/>
      <c r="AD13" s="599">
        <v>90383</v>
      </c>
      <c r="AE13" s="599"/>
      <c r="AF13" s="599"/>
      <c r="AG13" s="599"/>
      <c r="AH13" s="599"/>
      <c r="AI13" s="599"/>
      <c r="AJ13" s="599"/>
      <c r="AK13" s="599"/>
      <c r="AL13" s="600">
        <v>0.4</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6748284</v>
      </c>
      <c r="BH13" s="596"/>
      <c r="BI13" s="596"/>
      <c r="BJ13" s="596"/>
      <c r="BK13" s="596"/>
      <c r="BL13" s="596"/>
      <c r="BM13" s="596"/>
      <c r="BN13" s="597"/>
      <c r="BO13" s="598">
        <v>38.5</v>
      </c>
      <c r="BP13" s="598"/>
      <c r="BQ13" s="598"/>
      <c r="BR13" s="598"/>
      <c r="BS13" s="604" t="s">
        <v>111</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5087570</v>
      </c>
      <c r="CS13" s="596"/>
      <c r="CT13" s="596"/>
      <c r="CU13" s="596"/>
      <c r="CV13" s="596"/>
      <c r="CW13" s="596"/>
      <c r="CX13" s="596"/>
      <c r="CY13" s="597"/>
      <c r="CZ13" s="598">
        <v>13.1</v>
      </c>
      <c r="DA13" s="598"/>
      <c r="DB13" s="598"/>
      <c r="DC13" s="598"/>
      <c r="DD13" s="604">
        <v>2319524</v>
      </c>
      <c r="DE13" s="596"/>
      <c r="DF13" s="596"/>
      <c r="DG13" s="596"/>
      <c r="DH13" s="596"/>
      <c r="DI13" s="596"/>
      <c r="DJ13" s="596"/>
      <c r="DK13" s="596"/>
      <c r="DL13" s="596"/>
      <c r="DM13" s="596"/>
      <c r="DN13" s="596"/>
      <c r="DO13" s="596"/>
      <c r="DP13" s="597"/>
      <c r="DQ13" s="604">
        <v>2630728</v>
      </c>
      <c r="DR13" s="596"/>
      <c r="DS13" s="596"/>
      <c r="DT13" s="596"/>
      <c r="DU13" s="596"/>
      <c r="DV13" s="596"/>
      <c r="DW13" s="596"/>
      <c r="DX13" s="596"/>
      <c r="DY13" s="596"/>
      <c r="DZ13" s="596"/>
      <c r="EA13" s="596"/>
      <c r="EB13" s="596"/>
      <c r="EC13" s="605"/>
    </row>
    <row r="14" spans="2:143" ht="11.25" customHeight="1">
      <c r="B14" s="592" t="s">
        <v>237</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186173</v>
      </c>
      <c r="BH14" s="596"/>
      <c r="BI14" s="596"/>
      <c r="BJ14" s="596"/>
      <c r="BK14" s="596"/>
      <c r="BL14" s="596"/>
      <c r="BM14" s="596"/>
      <c r="BN14" s="597"/>
      <c r="BO14" s="598">
        <v>1.1000000000000001</v>
      </c>
      <c r="BP14" s="598"/>
      <c r="BQ14" s="598"/>
      <c r="BR14" s="598"/>
      <c r="BS14" s="604" t="s">
        <v>111</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1357014</v>
      </c>
      <c r="CS14" s="596"/>
      <c r="CT14" s="596"/>
      <c r="CU14" s="596"/>
      <c r="CV14" s="596"/>
      <c r="CW14" s="596"/>
      <c r="CX14" s="596"/>
      <c r="CY14" s="597"/>
      <c r="CZ14" s="598">
        <v>3.5</v>
      </c>
      <c r="DA14" s="598"/>
      <c r="DB14" s="598"/>
      <c r="DC14" s="598"/>
      <c r="DD14" s="604">
        <v>249387</v>
      </c>
      <c r="DE14" s="596"/>
      <c r="DF14" s="596"/>
      <c r="DG14" s="596"/>
      <c r="DH14" s="596"/>
      <c r="DI14" s="596"/>
      <c r="DJ14" s="596"/>
      <c r="DK14" s="596"/>
      <c r="DL14" s="596"/>
      <c r="DM14" s="596"/>
      <c r="DN14" s="596"/>
      <c r="DO14" s="596"/>
      <c r="DP14" s="597"/>
      <c r="DQ14" s="604">
        <v>1085349</v>
      </c>
      <c r="DR14" s="596"/>
      <c r="DS14" s="596"/>
      <c r="DT14" s="596"/>
      <c r="DU14" s="596"/>
      <c r="DV14" s="596"/>
      <c r="DW14" s="596"/>
      <c r="DX14" s="596"/>
      <c r="DY14" s="596"/>
      <c r="DZ14" s="596"/>
      <c r="EA14" s="596"/>
      <c r="EB14" s="596"/>
      <c r="EC14" s="605"/>
    </row>
    <row r="15" spans="2:143" ht="11.25" customHeight="1">
      <c r="B15" s="592" t="s">
        <v>240</v>
      </c>
      <c r="C15" s="593"/>
      <c r="D15" s="593"/>
      <c r="E15" s="593"/>
      <c r="F15" s="593"/>
      <c r="G15" s="593"/>
      <c r="H15" s="593"/>
      <c r="I15" s="593"/>
      <c r="J15" s="593"/>
      <c r="K15" s="593"/>
      <c r="L15" s="593"/>
      <c r="M15" s="593"/>
      <c r="N15" s="593"/>
      <c r="O15" s="593"/>
      <c r="P15" s="593"/>
      <c r="Q15" s="594"/>
      <c r="R15" s="595">
        <v>79828</v>
      </c>
      <c r="S15" s="596"/>
      <c r="T15" s="596"/>
      <c r="U15" s="596"/>
      <c r="V15" s="596"/>
      <c r="W15" s="596"/>
      <c r="X15" s="596"/>
      <c r="Y15" s="597"/>
      <c r="Z15" s="598">
        <v>0.2</v>
      </c>
      <c r="AA15" s="598"/>
      <c r="AB15" s="598"/>
      <c r="AC15" s="598"/>
      <c r="AD15" s="599">
        <v>79828</v>
      </c>
      <c r="AE15" s="599"/>
      <c r="AF15" s="599"/>
      <c r="AG15" s="599"/>
      <c r="AH15" s="599"/>
      <c r="AI15" s="599"/>
      <c r="AJ15" s="599"/>
      <c r="AK15" s="599"/>
      <c r="AL15" s="600">
        <v>0.4</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501076</v>
      </c>
      <c r="BH15" s="596"/>
      <c r="BI15" s="596"/>
      <c r="BJ15" s="596"/>
      <c r="BK15" s="596"/>
      <c r="BL15" s="596"/>
      <c r="BM15" s="596"/>
      <c r="BN15" s="597"/>
      <c r="BO15" s="598">
        <v>2.9</v>
      </c>
      <c r="BP15" s="598"/>
      <c r="BQ15" s="598"/>
      <c r="BR15" s="598"/>
      <c r="BS15" s="604" t="s">
        <v>111</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5238661</v>
      </c>
      <c r="CS15" s="596"/>
      <c r="CT15" s="596"/>
      <c r="CU15" s="596"/>
      <c r="CV15" s="596"/>
      <c r="CW15" s="596"/>
      <c r="CX15" s="596"/>
      <c r="CY15" s="597"/>
      <c r="CZ15" s="598">
        <v>13.5</v>
      </c>
      <c r="DA15" s="598"/>
      <c r="DB15" s="598"/>
      <c r="DC15" s="598"/>
      <c r="DD15" s="604">
        <v>1104730</v>
      </c>
      <c r="DE15" s="596"/>
      <c r="DF15" s="596"/>
      <c r="DG15" s="596"/>
      <c r="DH15" s="596"/>
      <c r="DI15" s="596"/>
      <c r="DJ15" s="596"/>
      <c r="DK15" s="596"/>
      <c r="DL15" s="596"/>
      <c r="DM15" s="596"/>
      <c r="DN15" s="596"/>
      <c r="DO15" s="596"/>
      <c r="DP15" s="597"/>
      <c r="DQ15" s="604">
        <v>4132644</v>
      </c>
      <c r="DR15" s="596"/>
      <c r="DS15" s="596"/>
      <c r="DT15" s="596"/>
      <c r="DU15" s="596"/>
      <c r="DV15" s="596"/>
      <c r="DW15" s="596"/>
      <c r="DX15" s="596"/>
      <c r="DY15" s="596"/>
      <c r="DZ15" s="596"/>
      <c r="EA15" s="596"/>
      <c r="EB15" s="596"/>
      <c r="EC15" s="605"/>
    </row>
    <row r="16" spans="2:143" ht="11.25" customHeight="1">
      <c r="B16" s="592" t="s">
        <v>243</v>
      </c>
      <c r="C16" s="593"/>
      <c r="D16" s="593"/>
      <c r="E16" s="593"/>
      <c r="F16" s="593"/>
      <c r="G16" s="593"/>
      <c r="H16" s="593"/>
      <c r="I16" s="593"/>
      <c r="J16" s="593"/>
      <c r="K16" s="593"/>
      <c r="L16" s="593"/>
      <c r="M16" s="593"/>
      <c r="N16" s="593"/>
      <c r="O16" s="593"/>
      <c r="P16" s="593"/>
      <c r="Q16" s="594"/>
      <c r="R16" s="595">
        <v>3098160</v>
      </c>
      <c r="S16" s="596"/>
      <c r="T16" s="596"/>
      <c r="U16" s="596"/>
      <c r="V16" s="596"/>
      <c r="W16" s="596"/>
      <c r="X16" s="596"/>
      <c r="Y16" s="597"/>
      <c r="Z16" s="598">
        <v>7.9</v>
      </c>
      <c r="AA16" s="598"/>
      <c r="AB16" s="598"/>
      <c r="AC16" s="598"/>
      <c r="AD16" s="599">
        <v>2392596</v>
      </c>
      <c r="AE16" s="599"/>
      <c r="AF16" s="599"/>
      <c r="AG16" s="599"/>
      <c r="AH16" s="599"/>
      <c r="AI16" s="599"/>
      <c r="AJ16" s="599"/>
      <c r="AK16" s="599"/>
      <c r="AL16" s="600">
        <v>11</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v>22393</v>
      </c>
      <c r="CS16" s="596"/>
      <c r="CT16" s="596"/>
      <c r="CU16" s="596"/>
      <c r="CV16" s="596"/>
      <c r="CW16" s="596"/>
      <c r="CX16" s="596"/>
      <c r="CY16" s="597"/>
      <c r="CZ16" s="598">
        <v>0.1</v>
      </c>
      <c r="DA16" s="598"/>
      <c r="DB16" s="598"/>
      <c r="DC16" s="598"/>
      <c r="DD16" s="604" t="s">
        <v>111</v>
      </c>
      <c r="DE16" s="596"/>
      <c r="DF16" s="596"/>
      <c r="DG16" s="596"/>
      <c r="DH16" s="596"/>
      <c r="DI16" s="596"/>
      <c r="DJ16" s="596"/>
      <c r="DK16" s="596"/>
      <c r="DL16" s="596"/>
      <c r="DM16" s="596"/>
      <c r="DN16" s="596"/>
      <c r="DO16" s="596"/>
      <c r="DP16" s="597"/>
      <c r="DQ16" s="604">
        <v>7501</v>
      </c>
      <c r="DR16" s="596"/>
      <c r="DS16" s="596"/>
      <c r="DT16" s="596"/>
      <c r="DU16" s="596"/>
      <c r="DV16" s="596"/>
      <c r="DW16" s="596"/>
      <c r="DX16" s="596"/>
      <c r="DY16" s="596"/>
      <c r="DZ16" s="596"/>
      <c r="EA16" s="596"/>
      <c r="EB16" s="596"/>
      <c r="EC16" s="605"/>
    </row>
    <row r="17" spans="2:133" ht="11.25" customHeight="1">
      <c r="B17" s="592" t="s">
        <v>246</v>
      </c>
      <c r="C17" s="593"/>
      <c r="D17" s="593"/>
      <c r="E17" s="593"/>
      <c r="F17" s="593"/>
      <c r="G17" s="593"/>
      <c r="H17" s="593"/>
      <c r="I17" s="593"/>
      <c r="J17" s="593"/>
      <c r="K17" s="593"/>
      <c r="L17" s="593"/>
      <c r="M17" s="593"/>
      <c r="N17" s="593"/>
      <c r="O17" s="593"/>
      <c r="P17" s="593"/>
      <c r="Q17" s="594"/>
      <c r="R17" s="595">
        <v>2392596</v>
      </c>
      <c r="S17" s="596"/>
      <c r="T17" s="596"/>
      <c r="U17" s="596"/>
      <c r="V17" s="596"/>
      <c r="W17" s="596"/>
      <c r="X17" s="596"/>
      <c r="Y17" s="597"/>
      <c r="Z17" s="598">
        <v>6.1</v>
      </c>
      <c r="AA17" s="598"/>
      <c r="AB17" s="598"/>
      <c r="AC17" s="598"/>
      <c r="AD17" s="599">
        <v>2392596</v>
      </c>
      <c r="AE17" s="599"/>
      <c r="AF17" s="599"/>
      <c r="AG17" s="599"/>
      <c r="AH17" s="599"/>
      <c r="AI17" s="599"/>
      <c r="AJ17" s="599"/>
      <c r="AK17" s="599"/>
      <c r="AL17" s="600">
        <v>11</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v>143</v>
      </c>
      <c r="BH17" s="596"/>
      <c r="BI17" s="596"/>
      <c r="BJ17" s="596"/>
      <c r="BK17" s="596"/>
      <c r="BL17" s="596"/>
      <c r="BM17" s="596"/>
      <c r="BN17" s="597"/>
      <c r="BO17" s="598">
        <v>0</v>
      </c>
      <c r="BP17" s="598"/>
      <c r="BQ17" s="598"/>
      <c r="BR17" s="598"/>
      <c r="BS17" s="604" t="s">
        <v>111</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4062017</v>
      </c>
      <c r="CS17" s="596"/>
      <c r="CT17" s="596"/>
      <c r="CU17" s="596"/>
      <c r="CV17" s="596"/>
      <c r="CW17" s="596"/>
      <c r="CX17" s="596"/>
      <c r="CY17" s="597"/>
      <c r="CZ17" s="598">
        <v>10.4</v>
      </c>
      <c r="DA17" s="598"/>
      <c r="DB17" s="598"/>
      <c r="DC17" s="598"/>
      <c r="DD17" s="604" t="s">
        <v>111</v>
      </c>
      <c r="DE17" s="596"/>
      <c r="DF17" s="596"/>
      <c r="DG17" s="596"/>
      <c r="DH17" s="596"/>
      <c r="DI17" s="596"/>
      <c r="DJ17" s="596"/>
      <c r="DK17" s="596"/>
      <c r="DL17" s="596"/>
      <c r="DM17" s="596"/>
      <c r="DN17" s="596"/>
      <c r="DO17" s="596"/>
      <c r="DP17" s="597"/>
      <c r="DQ17" s="604">
        <v>4005549</v>
      </c>
      <c r="DR17" s="596"/>
      <c r="DS17" s="596"/>
      <c r="DT17" s="596"/>
      <c r="DU17" s="596"/>
      <c r="DV17" s="596"/>
      <c r="DW17" s="596"/>
      <c r="DX17" s="596"/>
      <c r="DY17" s="596"/>
      <c r="DZ17" s="596"/>
      <c r="EA17" s="596"/>
      <c r="EB17" s="596"/>
      <c r="EC17" s="605"/>
    </row>
    <row r="18" spans="2:133" ht="11.25" customHeight="1">
      <c r="B18" s="592" t="s">
        <v>249</v>
      </c>
      <c r="C18" s="593"/>
      <c r="D18" s="593"/>
      <c r="E18" s="593"/>
      <c r="F18" s="593"/>
      <c r="G18" s="593"/>
      <c r="H18" s="593"/>
      <c r="I18" s="593"/>
      <c r="J18" s="593"/>
      <c r="K18" s="593"/>
      <c r="L18" s="593"/>
      <c r="M18" s="593"/>
      <c r="N18" s="593"/>
      <c r="O18" s="593"/>
      <c r="P18" s="593"/>
      <c r="Q18" s="594"/>
      <c r="R18" s="595">
        <v>705564</v>
      </c>
      <c r="S18" s="596"/>
      <c r="T18" s="596"/>
      <c r="U18" s="596"/>
      <c r="V18" s="596"/>
      <c r="W18" s="596"/>
      <c r="X18" s="596"/>
      <c r="Y18" s="597"/>
      <c r="Z18" s="598">
        <v>1.8</v>
      </c>
      <c r="AA18" s="598"/>
      <c r="AB18" s="598"/>
      <c r="AC18" s="598"/>
      <c r="AD18" s="599" t="s">
        <v>111</v>
      </c>
      <c r="AE18" s="599"/>
      <c r="AF18" s="599"/>
      <c r="AG18" s="599"/>
      <c r="AH18" s="599"/>
      <c r="AI18" s="599"/>
      <c r="AJ18" s="599"/>
      <c r="AK18" s="599"/>
      <c r="AL18" s="600" t="s">
        <v>111</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c r="B19" s="592" t="s">
        <v>252</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v>1108896</v>
      </c>
      <c r="BH19" s="596"/>
      <c r="BI19" s="596"/>
      <c r="BJ19" s="596"/>
      <c r="BK19" s="596"/>
      <c r="BL19" s="596"/>
      <c r="BM19" s="596"/>
      <c r="BN19" s="597"/>
      <c r="BO19" s="598">
        <v>6.3</v>
      </c>
      <c r="BP19" s="598"/>
      <c r="BQ19" s="598"/>
      <c r="BR19" s="598"/>
      <c r="BS19" s="604" t="s">
        <v>111</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c r="B20" s="592" t="s">
        <v>255</v>
      </c>
      <c r="C20" s="593"/>
      <c r="D20" s="593"/>
      <c r="E20" s="593"/>
      <c r="F20" s="593"/>
      <c r="G20" s="593"/>
      <c r="H20" s="593"/>
      <c r="I20" s="593"/>
      <c r="J20" s="593"/>
      <c r="K20" s="593"/>
      <c r="L20" s="593"/>
      <c r="M20" s="593"/>
      <c r="N20" s="593"/>
      <c r="O20" s="593"/>
      <c r="P20" s="593"/>
      <c r="Q20" s="594"/>
      <c r="R20" s="595">
        <v>23155876</v>
      </c>
      <c r="S20" s="596"/>
      <c r="T20" s="596"/>
      <c r="U20" s="596"/>
      <c r="V20" s="596"/>
      <c r="W20" s="596"/>
      <c r="X20" s="596"/>
      <c r="Y20" s="597"/>
      <c r="Z20" s="598">
        <v>58.8</v>
      </c>
      <c r="AA20" s="598"/>
      <c r="AB20" s="598"/>
      <c r="AC20" s="598"/>
      <c r="AD20" s="599">
        <v>21341416</v>
      </c>
      <c r="AE20" s="599"/>
      <c r="AF20" s="599"/>
      <c r="AG20" s="599"/>
      <c r="AH20" s="599"/>
      <c r="AI20" s="599"/>
      <c r="AJ20" s="599"/>
      <c r="AK20" s="599"/>
      <c r="AL20" s="600">
        <v>98.5</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v>1108896</v>
      </c>
      <c r="BH20" s="596"/>
      <c r="BI20" s="596"/>
      <c r="BJ20" s="596"/>
      <c r="BK20" s="596"/>
      <c r="BL20" s="596"/>
      <c r="BM20" s="596"/>
      <c r="BN20" s="597"/>
      <c r="BO20" s="598">
        <v>6.3</v>
      </c>
      <c r="BP20" s="598"/>
      <c r="BQ20" s="598"/>
      <c r="BR20" s="598"/>
      <c r="BS20" s="604" t="s">
        <v>111</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38937041</v>
      </c>
      <c r="CS20" s="596"/>
      <c r="CT20" s="596"/>
      <c r="CU20" s="596"/>
      <c r="CV20" s="596"/>
      <c r="CW20" s="596"/>
      <c r="CX20" s="596"/>
      <c r="CY20" s="597"/>
      <c r="CZ20" s="598">
        <v>100</v>
      </c>
      <c r="DA20" s="598"/>
      <c r="DB20" s="598"/>
      <c r="DC20" s="598"/>
      <c r="DD20" s="604">
        <v>5028859</v>
      </c>
      <c r="DE20" s="596"/>
      <c r="DF20" s="596"/>
      <c r="DG20" s="596"/>
      <c r="DH20" s="596"/>
      <c r="DI20" s="596"/>
      <c r="DJ20" s="596"/>
      <c r="DK20" s="596"/>
      <c r="DL20" s="596"/>
      <c r="DM20" s="596"/>
      <c r="DN20" s="596"/>
      <c r="DO20" s="596"/>
      <c r="DP20" s="597"/>
      <c r="DQ20" s="604">
        <v>26544923</v>
      </c>
      <c r="DR20" s="596"/>
      <c r="DS20" s="596"/>
      <c r="DT20" s="596"/>
      <c r="DU20" s="596"/>
      <c r="DV20" s="596"/>
      <c r="DW20" s="596"/>
      <c r="DX20" s="596"/>
      <c r="DY20" s="596"/>
      <c r="DZ20" s="596"/>
      <c r="EA20" s="596"/>
      <c r="EB20" s="596"/>
      <c r="EC20" s="605"/>
    </row>
    <row r="21" spans="2:133" ht="11.25" customHeight="1">
      <c r="B21" s="592" t="s">
        <v>258</v>
      </c>
      <c r="C21" s="593"/>
      <c r="D21" s="593"/>
      <c r="E21" s="593"/>
      <c r="F21" s="593"/>
      <c r="G21" s="593"/>
      <c r="H21" s="593"/>
      <c r="I21" s="593"/>
      <c r="J21" s="593"/>
      <c r="K21" s="593"/>
      <c r="L21" s="593"/>
      <c r="M21" s="593"/>
      <c r="N21" s="593"/>
      <c r="O21" s="593"/>
      <c r="P21" s="593"/>
      <c r="Q21" s="594"/>
      <c r="R21" s="595">
        <v>16861</v>
      </c>
      <c r="S21" s="596"/>
      <c r="T21" s="596"/>
      <c r="U21" s="596"/>
      <c r="V21" s="596"/>
      <c r="W21" s="596"/>
      <c r="X21" s="596"/>
      <c r="Y21" s="597"/>
      <c r="Z21" s="598">
        <v>0</v>
      </c>
      <c r="AA21" s="598"/>
      <c r="AB21" s="598"/>
      <c r="AC21" s="598"/>
      <c r="AD21" s="599">
        <v>16861</v>
      </c>
      <c r="AE21" s="599"/>
      <c r="AF21" s="599"/>
      <c r="AG21" s="599"/>
      <c r="AH21" s="599"/>
      <c r="AI21" s="599"/>
      <c r="AJ21" s="599"/>
      <c r="AK21" s="599"/>
      <c r="AL21" s="600">
        <v>0.1</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260</v>
      </c>
      <c r="C22" s="593"/>
      <c r="D22" s="593"/>
      <c r="E22" s="593"/>
      <c r="F22" s="593"/>
      <c r="G22" s="593"/>
      <c r="H22" s="593"/>
      <c r="I22" s="593"/>
      <c r="J22" s="593"/>
      <c r="K22" s="593"/>
      <c r="L22" s="593"/>
      <c r="M22" s="593"/>
      <c r="N22" s="593"/>
      <c r="O22" s="593"/>
      <c r="P22" s="593"/>
      <c r="Q22" s="594"/>
      <c r="R22" s="595">
        <v>310935</v>
      </c>
      <c r="S22" s="596"/>
      <c r="T22" s="596"/>
      <c r="U22" s="596"/>
      <c r="V22" s="596"/>
      <c r="W22" s="596"/>
      <c r="X22" s="596"/>
      <c r="Y22" s="597"/>
      <c r="Z22" s="598">
        <v>0.8</v>
      </c>
      <c r="AA22" s="598"/>
      <c r="AB22" s="598"/>
      <c r="AC22" s="598"/>
      <c r="AD22" s="599" t="s">
        <v>111</v>
      </c>
      <c r="AE22" s="599"/>
      <c r="AF22" s="599"/>
      <c r="AG22" s="599"/>
      <c r="AH22" s="599"/>
      <c r="AI22" s="599"/>
      <c r="AJ22" s="599"/>
      <c r="AK22" s="599"/>
      <c r="AL22" s="600" t="s">
        <v>111</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263</v>
      </c>
      <c r="C23" s="593"/>
      <c r="D23" s="593"/>
      <c r="E23" s="593"/>
      <c r="F23" s="593"/>
      <c r="G23" s="593"/>
      <c r="H23" s="593"/>
      <c r="I23" s="593"/>
      <c r="J23" s="593"/>
      <c r="K23" s="593"/>
      <c r="L23" s="593"/>
      <c r="M23" s="593"/>
      <c r="N23" s="593"/>
      <c r="O23" s="593"/>
      <c r="P23" s="593"/>
      <c r="Q23" s="594"/>
      <c r="R23" s="595">
        <v>735972</v>
      </c>
      <c r="S23" s="596"/>
      <c r="T23" s="596"/>
      <c r="U23" s="596"/>
      <c r="V23" s="596"/>
      <c r="W23" s="596"/>
      <c r="X23" s="596"/>
      <c r="Y23" s="597"/>
      <c r="Z23" s="598">
        <v>1.9</v>
      </c>
      <c r="AA23" s="598"/>
      <c r="AB23" s="598"/>
      <c r="AC23" s="598"/>
      <c r="AD23" s="599">
        <v>204708</v>
      </c>
      <c r="AE23" s="599"/>
      <c r="AF23" s="599"/>
      <c r="AG23" s="599"/>
      <c r="AH23" s="599"/>
      <c r="AI23" s="599"/>
      <c r="AJ23" s="599"/>
      <c r="AK23" s="599"/>
      <c r="AL23" s="600">
        <v>0.9</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v>1108896</v>
      </c>
      <c r="BH23" s="596"/>
      <c r="BI23" s="596"/>
      <c r="BJ23" s="596"/>
      <c r="BK23" s="596"/>
      <c r="BL23" s="596"/>
      <c r="BM23" s="596"/>
      <c r="BN23" s="597"/>
      <c r="BO23" s="598">
        <v>6.3</v>
      </c>
      <c r="BP23" s="598"/>
      <c r="BQ23" s="598"/>
      <c r="BR23" s="598"/>
      <c r="BS23" s="604" t="s">
        <v>111</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18" t="s">
        <v>268</v>
      </c>
      <c r="DM23" s="619"/>
      <c r="DN23" s="619"/>
      <c r="DO23" s="619"/>
      <c r="DP23" s="619"/>
      <c r="DQ23" s="619"/>
      <c r="DR23" s="619"/>
      <c r="DS23" s="619"/>
      <c r="DT23" s="619"/>
      <c r="DU23" s="619"/>
      <c r="DV23" s="620"/>
      <c r="DW23" s="577" t="s">
        <v>269</v>
      </c>
      <c r="DX23" s="578"/>
      <c r="DY23" s="578"/>
      <c r="DZ23" s="578"/>
      <c r="EA23" s="578"/>
      <c r="EB23" s="578"/>
      <c r="EC23" s="579"/>
    </row>
    <row r="24" spans="2:133" ht="11.25" customHeight="1">
      <c r="B24" s="592" t="s">
        <v>270</v>
      </c>
      <c r="C24" s="593"/>
      <c r="D24" s="593"/>
      <c r="E24" s="593"/>
      <c r="F24" s="593"/>
      <c r="G24" s="593"/>
      <c r="H24" s="593"/>
      <c r="I24" s="593"/>
      <c r="J24" s="593"/>
      <c r="K24" s="593"/>
      <c r="L24" s="593"/>
      <c r="M24" s="593"/>
      <c r="N24" s="593"/>
      <c r="O24" s="593"/>
      <c r="P24" s="593"/>
      <c r="Q24" s="594"/>
      <c r="R24" s="595">
        <v>203252</v>
      </c>
      <c r="S24" s="596"/>
      <c r="T24" s="596"/>
      <c r="U24" s="596"/>
      <c r="V24" s="596"/>
      <c r="W24" s="596"/>
      <c r="X24" s="596"/>
      <c r="Y24" s="597"/>
      <c r="Z24" s="598">
        <v>0.5</v>
      </c>
      <c r="AA24" s="598"/>
      <c r="AB24" s="598"/>
      <c r="AC24" s="598"/>
      <c r="AD24" s="599" t="s">
        <v>111</v>
      </c>
      <c r="AE24" s="599"/>
      <c r="AF24" s="599"/>
      <c r="AG24" s="599"/>
      <c r="AH24" s="599"/>
      <c r="AI24" s="599"/>
      <c r="AJ24" s="599"/>
      <c r="AK24" s="599"/>
      <c r="AL24" s="600" t="s">
        <v>111</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18517205</v>
      </c>
      <c r="CS24" s="585"/>
      <c r="CT24" s="585"/>
      <c r="CU24" s="585"/>
      <c r="CV24" s="585"/>
      <c r="CW24" s="585"/>
      <c r="CX24" s="585"/>
      <c r="CY24" s="586"/>
      <c r="CZ24" s="622">
        <v>47.6</v>
      </c>
      <c r="DA24" s="623"/>
      <c r="DB24" s="623"/>
      <c r="DC24" s="624"/>
      <c r="DD24" s="621">
        <v>13007890</v>
      </c>
      <c r="DE24" s="585"/>
      <c r="DF24" s="585"/>
      <c r="DG24" s="585"/>
      <c r="DH24" s="585"/>
      <c r="DI24" s="585"/>
      <c r="DJ24" s="585"/>
      <c r="DK24" s="586"/>
      <c r="DL24" s="621">
        <v>12902699</v>
      </c>
      <c r="DM24" s="585"/>
      <c r="DN24" s="585"/>
      <c r="DO24" s="585"/>
      <c r="DP24" s="585"/>
      <c r="DQ24" s="585"/>
      <c r="DR24" s="585"/>
      <c r="DS24" s="585"/>
      <c r="DT24" s="585"/>
      <c r="DU24" s="585"/>
      <c r="DV24" s="586"/>
      <c r="DW24" s="589">
        <v>55.5</v>
      </c>
      <c r="DX24" s="590"/>
      <c r="DY24" s="590"/>
      <c r="DZ24" s="590"/>
      <c r="EA24" s="590"/>
      <c r="EB24" s="590"/>
      <c r="EC24" s="591"/>
    </row>
    <row r="25" spans="2:133" ht="11.25" customHeight="1">
      <c r="B25" s="592" t="s">
        <v>273</v>
      </c>
      <c r="C25" s="593"/>
      <c r="D25" s="593"/>
      <c r="E25" s="593"/>
      <c r="F25" s="593"/>
      <c r="G25" s="593"/>
      <c r="H25" s="593"/>
      <c r="I25" s="593"/>
      <c r="J25" s="593"/>
      <c r="K25" s="593"/>
      <c r="L25" s="593"/>
      <c r="M25" s="593"/>
      <c r="N25" s="593"/>
      <c r="O25" s="593"/>
      <c r="P25" s="593"/>
      <c r="Q25" s="594"/>
      <c r="R25" s="595">
        <v>5146910</v>
      </c>
      <c r="S25" s="596"/>
      <c r="T25" s="596"/>
      <c r="U25" s="596"/>
      <c r="V25" s="596"/>
      <c r="W25" s="596"/>
      <c r="X25" s="596"/>
      <c r="Y25" s="597"/>
      <c r="Z25" s="598">
        <v>13.1</v>
      </c>
      <c r="AA25" s="598"/>
      <c r="AB25" s="598"/>
      <c r="AC25" s="598"/>
      <c r="AD25" s="599" t="s">
        <v>111</v>
      </c>
      <c r="AE25" s="599"/>
      <c r="AF25" s="599"/>
      <c r="AG25" s="599"/>
      <c r="AH25" s="599"/>
      <c r="AI25" s="599"/>
      <c r="AJ25" s="599"/>
      <c r="AK25" s="599"/>
      <c r="AL25" s="600" t="s">
        <v>111</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7103074</v>
      </c>
      <c r="CS25" s="627"/>
      <c r="CT25" s="627"/>
      <c r="CU25" s="627"/>
      <c r="CV25" s="627"/>
      <c r="CW25" s="627"/>
      <c r="CX25" s="627"/>
      <c r="CY25" s="628"/>
      <c r="CZ25" s="629">
        <v>18.2</v>
      </c>
      <c r="DA25" s="630"/>
      <c r="DB25" s="630"/>
      <c r="DC25" s="631"/>
      <c r="DD25" s="604">
        <v>6616684</v>
      </c>
      <c r="DE25" s="627"/>
      <c r="DF25" s="627"/>
      <c r="DG25" s="627"/>
      <c r="DH25" s="627"/>
      <c r="DI25" s="627"/>
      <c r="DJ25" s="627"/>
      <c r="DK25" s="628"/>
      <c r="DL25" s="604">
        <v>6511745</v>
      </c>
      <c r="DM25" s="627"/>
      <c r="DN25" s="627"/>
      <c r="DO25" s="627"/>
      <c r="DP25" s="627"/>
      <c r="DQ25" s="627"/>
      <c r="DR25" s="627"/>
      <c r="DS25" s="627"/>
      <c r="DT25" s="627"/>
      <c r="DU25" s="627"/>
      <c r="DV25" s="628"/>
      <c r="DW25" s="600">
        <v>28</v>
      </c>
      <c r="DX25" s="625"/>
      <c r="DY25" s="625"/>
      <c r="DZ25" s="625"/>
      <c r="EA25" s="625"/>
      <c r="EB25" s="625"/>
      <c r="EC25" s="626"/>
    </row>
    <row r="26" spans="2:133" ht="11.25" customHeight="1">
      <c r="B26" s="632" t="s">
        <v>276</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4762540</v>
      </c>
      <c r="CS26" s="596"/>
      <c r="CT26" s="596"/>
      <c r="CU26" s="596"/>
      <c r="CV26" s="596"/>
      <c r="CW26" s="596"/>
      <c r="CX26" s="596"/>
      <c r="CY26" s="597"/>
      <c r="CZ26" s="629">
        <v>12.2</v>
      </c>
      <c r="DA26" s="630"/>
      <c r="DB26" s="630"/>
      <c r="DC26" s="631"/>
      <c r="DD26" s="604">
        <v>4439273</v>
      </c>
      <c r="DE26" s="596"/>
      <c r="DF26" s="596"/>
      <c r="DG26" s="596"/>
      <c r="DH26" s="596"/>
      <c r="DI26" s="596"/>
      <c r="DJ26" s="596"/>
      <c r="DK26" s="597"/>
      <c r="DL26" s="604" t="s">
        <v>215</v>
      </c>
      <c r="DM26" s="596"/>
      <c r="DN26" s="596"/>
      <c r="DO26" s="596"/>
      <c r="DP26" s="596"/>
      <c r="DQ26" s="596"/>
      <c r="DR26" s="596"/>
      <c r="DS26" s="596"/>
      <c r="DT26" s="596"/>
      <c r="DU26" s="596"/>
      <c r="DV26" s="597"/>
      <c r="DW26" s="600" t="s">
        <v>215</v>
      </c>
      <c r="DX26" s="625"/>
      <c r="DY26" s="625"/>
      <c r="DZ26" s="625"/>
      <c r="EA26" s="625"/>
      <c r="EB26" s="625"/>
      <c r="EC26" s="626"/>
    </row>
    <row r="27" spans="2:133" ht="11.25" customHeight="1">
      <c r="B27" s="592" t="s">
        <v>279</v>
      </c>
      <c r="C27" s="593"/>
      <c r="D27" s="593"/>
      <c r="E27" s="593"/>
      <c r="F27" s="593"/>
      <c r="G27" s="593"/>
      <c r="H27" s="593"/>
      <c r="I27" s="593"/>
      <c r="J27" s="593"/>
      <c r="K27" s="593"/>
      <c r="L27" s="593"/>
      <c r="M27" s="593"/>
      <c r="N27" s="593"/>
      <c r="O27" s="593"/>
      <c r="P27" s="593"/>
      <c r="Q27" s="594"/>
      <c r="R27" s="595">
        <v>2352016</v>
      </c>
      <c r="S27" s="596"/>
      <c r="T27" s="596"/>
      <c r="U27" s="596"/>
      <c r="V27" s="596"/>
      <c r="W27" s="596"/>
      <c r="X27" s="596"/>
      <c r="Y27" s="597"/>
      <c r="Z27" s="598">
        <v>6</v>
      </c>
      <c r="AA27" s="598"/>
      <c r="AB27" s="598"/>
      <c r="AC27" s="598"/>
      <c r="AD27" s="599" t="s">
        <v>111</v>
      </c>
      <c r="AE27" s="599"/>
      <c r="AF27" s="599"/>
      <c r="AG27" s="599"/>
      <c r="AH27" s="599"/>
      <c r="AI27" s="599"/>
      <c r="AJ27" s="599"/>
      <c r="AK27" s="599"/>
      <c r="AL27" s="600" t="s">
        <v>111</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17512356</v>
      </c>
      <c r="BH27" s="596"/>
      <c r="BI27" s="596"/>
      <c r="BJ27" s="596"/>
      <c r="BK27" s="596"/>
      <c r="BL27" s="596"/>
      <c r="BM27" s="596"/>
      <c r="BN27" s="597"/>
      <c r="BO27" s="598">
        <v>100</v>
      </c>
      <c r="BP27" s="598"/>
      <c r="BQ27" s="598"/>
      <c r="BR27" s="598"/>
      <c r="BS27" s="604">
        <v>237693</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7352223</v>
      </c>
      <c r="CS27" s="627"/>
      <c r="CT27" s="627"/>
      <c r="CU27" s="627"/>
      <c r="CV27" s="627"/>
      <c r="CW27" s="627"/>
      <c r="CX27" s="627"/>
      <c r="CY27" s="628"/>
      <c r="CZ27" s="629">
        <v>18.899999999999999</v>
      </c>
      <c r="DA27" s="630"/>
      <c r="DB27" s="630"/>
      <c r="DC27" s="631"/>
      <c r="DD27" s="604">
        <v>2385766</v>
      </c>
      <c r="DE27" s="627"/>
      <c r="DF27" s="627"/>
      <c r="DG27" s="627"/>
      <c r="DH27" s="627"/>
      <c r="DI27" s="627"/>
      <c r="DJ27" s="627"/>
      <c r="DK27" s="628"/>
      <c r="DL27" s="604">
        <v>2385514</v>
      </c>
      <c r="DM27" s="627"/>
      <c r="DN27" s="627"/>
      <c r="DO27" s="627"/>
      <c r="DP27" s="627"/>
      <c r="DQ27" s="627"/>
      <c r="DR27" s="627"/>
      <c r="DS27" s="627"/>
      <c r="DT27" s="627"/>
      <c r="DU27" s="627"/>
      <c r="DV27" s="628"/>
      <c r="DW27" s="600">
        <v>10.3</v>
      </c>
      <c r="DX27" s="625"/>
      <c r="DY27" s="625"/>
      <c r="DZ27" s="625"/>
      <c r="EA27" s="625"/>
      <c r="EB27" s="625"/>
      <c r="EC27" s="626"/>
    </row>
    <row r="28" spans="2:133" ht="11.25" customHeight="1">
      <c r="B28" s="592" t="s">
        <v>282</v>
      </c>
      <c r="C28" s="593"/>
      <c r="D28" s="593"/>
      <c r="E28" s="593"/>
      <c r="F28" s="593"/>
      <c r="G28" s="593"/>
      <c r="H28" s="593"/>
      <c r="I28" s="593"/>
      <c r="J28" s="593"/>
      <c r="K28" s="593"/>
      <c r="L28" s="593"/>
      <c r="M28" s="593"/>
      <c r="N28" s="593"/>
      <c r="O28" s="593"/>
      <c r="P28" s="593"/>
      <c r="Q28" s="594"/>
      <c r="R28" s="595">
        <v>85939</v>
      </c>
      <c r="S28" s="596"/>
      <c r="T28" s="596"/>
      <c r="U28" s="596"/>
      <c r="V28" s="596"/>
      <c r="W28" s="596"/>
      <c r="X28" s="596"/>
      <c r="Y28" s="597"/>
      <c r="Z28" s="598">
        <v>0.2</v>
      </c>
      <c r="AA28" s="598"/>
      <c r="AB28" s="598"/>
      <c r="AC28" s="598"/>
      <c r="AD28" s="599">
        <v>61129</v>
      </c>
      <c r="AE28" s="599"/>
      <c r="AF28" s="599"/>
      <c r="AG28" s="599"/>
      <c r="AH28" s="599"/>
      <c r="AI28" s="599"/>
      <c r="AJ28" s="599"/>
      <c r="AK28" s="599"/>
      <c r="AL28" s="600">
        <v>0.3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4061908</v>
      </c>
      <c r="CS28" s="596"/>
      <c r="CT28" s="596"/>
      <c r="CU28" s="596"/>
      <c r="CV28" s="596"/>
      <c r="CW28" s="596"/>
      <c r="CX28" s="596"/>
      <c r="CY28" s="597"/>
      <c r="CZ28" s="629">
        <v>10.4</v>
      </c>
      <c r="DA28" s="630"/>
      <c r="DB28" s="630"/>
      <c r="DC28" s="631"/>
      <c r="DD28" s="604">
        <v>4005440</v>
      </c>
      <c r="DE28" s="596"/>
      <c r="DF28" s="596"/>
      <c r="DG28" s="596"/>
      <c r="DH28" s="596"/>
      <c r="DI28" s="596"/>
      <c r="DJ28" s="596"/>
      <c r="DK28" s="597"/>
      <c r="DL28" s="604">
        <v>4005440</v>
      </c>
      <c r="DM28" s="596"/>
      <c r="DN28" s="596"/>
      <c r="DO28" s="596"/>
      <c r="DP28" s="596"/>
      <c r="DQ28" s="596"/>
      <c r="DR28" s="596"/>
      <c r="DS28" s="596"/>
      <c r="DT28" s="596"/>
      <c r="DU28" s="596"/>
      <c r="DV28" s="597"/>
      <c r="DW28" s="600">
        <v>17.2</v>
      </c>
      <c r="DX28" s="625"/>
      <c r="DY28" s="625"/>
      <c r="DZ28" s="625"/>
      <c r="EA28" s="625"/>
      <c r="EB28" s="625"/>
      <c r="EC28" s="626"/>
    </row>
    <row r="29" spans="2:133" ht="11.25" customHeight="1">
      <c r="B29" s="592" t="s">
        <v>284</v>
      </c>
      <c r="C29" s="593"/>
      <c r="D29" s="593"/>
      <c r="E29" s="593"/>
      <c r="F29" s="593"/>
      <c r="G29" s="593"/>
      <c r="H29" s="593"/>
      <c r="I29" s="593"/>
      <c r="J29" s="593"/>
      <c r="K29" s="593"/>
      <c r="L29" s="593"/>
      <c r="M29" s="593"/>
      <c r="N29" s="593"/>
      <c r="O29" s="593"/>
      <c r="P29" s="593"/>
      <c r="Q29" s="594"/>
      <c r="R29" s="595">
        <v>236540</v>
      </c>
      <c r="S29" s="596"/>
      <c r="T29" s="596"/>
      <c r="U29" s="596"/>
      <c r="V29" s="596"/>
      <c r="W29" s="596"/>
      <c r="X29" s="596"/>
      <c r="Y29" s="597"/>
      <c r="Z29" s="598">
        <v>0.6</v>
      </c>
      <c r="AA29" s="598"/>
      <c r="AB29" s="598"/>
      <c r="AC29" s="598"/>
      <c r="AD29" s="599" t="s">
        <v>111</v>
      </c>
      <c r="AE29" s="599"/>
      <c r="AF29" s="599"/>
      <c r="AG29" s="599"/>
      <c r="AH29" s="599"/>
      <c r="AI29" s="599"/>
      <c r="AJ29" s="599"/>
      <c r="AK29" s="599"/>
      <c r="AL29" s="600" t="s">
        <v>111</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58</v>
      </c>
      <c r="CG29" s="610"/>
      <c r="CH29" s="610"/>
      <c r="CI29" s="610"/>
      <c r="CJ29" s="610"/>
      <c r="CK29" s="610"/>
      <c r="CL29" s="610"/>
      <c r="CM29" s="610"/>
      <c r="CN29" s="610"/>
      <c r="CO29" s="610"/>
      <c r="CP29" s="610"/>
      <c r="CQ29" s="611"/>
      <c r="CR29" s="595">
        <v>4061522</v>
      </c>
      <c r="CS29" s="627"/>
      <c r="CT29" s="627"/>
      <c r="CU29" s="627"/>
      <c r="CV29" s="627"/>
      <c r="CW29" s="627"/>
      <c r="CX29" s="627"/>
      <c r="CY29" s="628"/>
      <c r="CZ29" s="629">
        <v>10.4</v>
      </c>
      <c r="DA29" s="630"/>
      <c r="DB29" s="630"/>
      <c r="DC29" s="631"/>
      <c r="DD29" s="604">
        <v>4005054</v>
      </c>
      <c r="DE29" s="627"/>
      <c r="DF29" s="627"/>
      <c r="DG29" s="627"/>
      <c r="DH29" s="627"/>
      <c r="DI29" s="627"/>
      <c r="DJ29" s="627"/>
      <c r="DK29" s="628"/>
      <c r="DL29" s="604">
        <v>4005054</v>
      </c>
      <c r="DM29" s="627"/>
      <c r="DN29" s="627"/>
      <c r="DO29" s="627"/>
      <c r="DP29" s="627"/>
      <c r="DQ29" s="627"/>
      <c r="DR29" s="627"/>
      <c r="DS29" s="627"/>
      <c r="DT29" s="627"/>
      <c r="DU29" s="627"/>
      <c r="DV29" s="628"/>
      <c r="DW29" s="600">
        <v>17.2</v>
      </c>
      <c r="DX29" s="625"/>
      <c r="DY29" s="625"/>
      <c r="DZ29" s="625"/>
      <c r="EA29" s="625"/>
      <c r="EB29" s="625"/>
      <c r="EC29" s="626"/>
    </row>
    <row r="30" spans="2:133" ht="11.25" customHeight="1">
      <c r="B30" s="592" t="s">
        <v>288</v>
      </c>
      <c r="C30" s="593"/>
      <c r="D30" s="593"/>
      <c r="E30" s="593"/>
      <c r="F30" s="593"/>
      <c r="G30" s="593"/>
      <c r="H30" s="593"/>
      <c r="I30" s="593"/>
      <c r="J30" s="593"/>
      <c r="K30" s="593"/>
      <c r="L30" s="593"/>
      <c r="M30" s="593"/>
      <c r="N30" s="593"/>
      <c r="O30" s="593"/>
      <c r="P30" s="593"/>
      <c r="Q30" s="594"/>
      <c r="R30" s="595">
        <v>2564359</v>
      </c>
      <c r="S30" s="596"/>
      <c r="T30" s="596"/>
      <c r="U30" s="596"/>
      <c r="V30" s="596"/>
      <c r="W30" s="596"/>
      <c r="X30" s="596"/>
      <c r="Y30" s="597"/>
      <c r="Z30" s="598">
        <v>6.5</v>
      </c>
      <c r="AA30" s="598"/>
      <c r="AB30" s="598"/>
      <c r="AC30" s="598"/>
      <c r="AD30" s="599" t="s">
        <v>111</v>
      </c>
      <c r="AE30" s="599"/>
      <c r="AF30" s="599"/>
      <c r="AG30" s="599"/>
      <c r="AH30" s="599"/>
      <c r="AI30" s="599"/>
      <c r="AJ30" s="599"/>
      <c r="AK30" s="599"/>
      <c r="AL30" s="600" t="s">
        <v>111</v>
      </c>
      <c r="AM30" s="601"/>
      <c r="AN30" s="601"/>
      <c r="AO30" s="602"/>
      <c r="AP30" s="641" t="s">
        <v>289</v>
      </c>
      <c r="AQ30" s="642"/>
      <c r="AR30" s="642"/>
      <c r="AS30" s="642"/>
      <c r="AT30" s="647" t="s">
        <v>290</v>
      </c>
      <c r="AU30" s="184"/>
      <c r="AV30" s="184"/>
      <c r="AW30" s="184"/>
      <c r="AX30" s="581" t="s">
        <v>169</v>
      </c>
      <c r="AY30" s="582"/>
      <c r="AZ30" s="582"/>
      <c r="BA30" s="582"/>
      <c r="BB30" s="582"/>
      <c r="BC30" s="582"/>
      <c r="BD30" s="582"/>
      <c r="BE30" s="582"/>
      <c r="BF30" s="583"/>
      <c r="BG30" s="653">
        <v>99.3</v>
      </c>
      <c r="BH30" s="654"/>
      <c r="BI30" s="654"/>
      <c r="BJ30" s="654"/>
      <c r="BK30" s="654"/>
      <c r="BL30" s="654"/>
      <c r="BM30" s="590">
        <v>96.2</v>
      </c>
      <c r="BN30" s="654"/>
      <c r="BO30" s="654"/>
      <c r="BP30" s="654"/>
      <c r="BQ30" s="655"/>
      <c r="BR30" s="653">
        <v>99.4</v>
      </c>
      <c r="BS30" s="654"/>
      <c r="BT30" s="654"/>
      <c r="BU30" s="654"/>
      <c r="BV30" s="654"/>
      <c r="BW30" s="654"/>
      <c r="BX30" s="590">
        <v>95.7</v>
      </c>
      <c r="BY30" s="654"/>
      <c r="BZ30" s="654"/>
      <c r="CA30" s="654"/>
      <c r="CB30" s="655"/>
      <c r="CD30" s="658"/>
      <c r="CE30" s="659"/>
      <c r="CF30" s="609" t="s">
        <v>291</v>
      </c>
      <c r="CG30" s="610"/>
      <c r="CH30" s="610"/>
      <c r="CI30" s="610"/>
      <c r="CJ30" s="610"/>
      <c r="CK30" s="610"/>
      <c r="CL30" s="610"/>
      <c r="CM30" s="610"/>
      <c r="CN30" s="610"/>
      <c r="CO30" s="610"/>
      <c r="CP30" s="610"/>
      <c r="CQ30" s="611"/>
      <c r="CR30" s="595">
        <v>3698717</v>
      </c>
      <c r="CS30" s="596"/>
      <c r="CT30" s="596"/>
      <c r="CU30" s="596"/>
      <c r="CV30" s="596"/>
      <c r="CW30" s="596"/>
      <c r="CX30" s="596"/>
      <c r="CY30" s="597"/>
      <c r="CZ30" s="629">
        <v>9.5</v>
      </c>
      <c r="DA30" s="630"/>
      <c r="DB30" s="630"/>
      <c r="DC30" s="631"/>
      <c r="DD30" s="604">
        <v>3698717</v>
      </c>
      <c r="DE30" s="596"/>
      <c r="DF30" s="596"/>
      <c r="DG30" s="596"/>
      <c r="DH30" s="596"/>
      <c r="DI30" s="596"/>
      <c r="DJ30" s="596"/>
      <c r="DK30" s="597"/>
      <c r="DL30" s="604">
        <v>3698717</v>
      </c>
      <c r="DM30" s="596"/>
      <c r="DN30" s="596"/>
      <c r="DO30" s="596"/>
      <c r="DP30" s="596"/>
      <c r="DQ30" s="596"/>
      <c r="DR30" s="596"/>
      <c r="DS30" s="596"/>
      <c r="DT30" s="596"/>
      <c r="DU30" s="596"/>
      <c r="DV30" s="597"/>
      <c r="DW30" s="600">
        <v>15.9</v>
      </c>
      <c r="DX30" s="625"/>
      <c r="DY30" s="625"/>
      <c r="DZ30" s="625"/>
      <c r="EA30" s="625"/>
      <c r="EB30" s="625"/>
      <c r="EC30" s="626"/>
    </row>
    <row r="31" spans="2:133" ht="11.25" customHeight="1">
      <c r="B31" s="592" t="s">
        <v>292</v>
      </c>
      <c r="C31" s="593"/>
      <c r="D31" s="593"/>
      <c r="E31" s="593"/>
      <c r="F31" s="593"/>
      <c r="G31" s="593"/>
      <c r="H31" s="593"/>
      <c r="I31" s="593"/>
      <c r="J31" s="593"/>
      <c r="K31" s="593"/>
      <c r="L31" s="593"/>
      <c r="M31" s="593"/>
      <c r="N31" s="593"/>
      <c r="O31" s="593"/>
      <c r="P31" s="593"/>
      <c r="Q31" s="594"/>
      <c r="R31" s="595">
        <v>746372</v>
      </c>
      <c r="S31" s="596"/>
      <c r="T31" s="596"/>
      <c r="U31" s="596"/>
      <c r="V31" s="596"/>
      <c r="W31" s="596"/>
      <c r="X31" s="596"/>
      <c r="Y31" s="597"/>
      <c r="Z31" s="598">
        <v>1.9</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293</v>
      </c>
      <c r="AV31" s="183"/>
      <c r="AW31" s="183"/>
      <c r="AX31" s="592" t="s">
        <v>294</v>
      </c>
      <c r="AY31" s="593"/>
      <c r="AZ31" s="593"/>
      <c r="BA31" s="593"/>
      <c r="BB31" s="593"/>
      <c r="BC31" s="593"/>
      <c r="BD31" s="593"/>
      <c r="BE31" s="593"/>
      <c r="BF31" s="594"/>
      <c r="BG31" s="650">
        <v>99.5</v>
      </c>
      <c r="BH31" s="627"/>
      <c r="BI31" s="627"/>
      <c r="BJ31" s="627"/>
      <c r="BK31" s="627"/>
      <c r="BL31" s="627"/>
      <c r="BM31" s="601">
        <v>97.3</v>
      </c>
      <c r="BN31" s="651"/>
      <c r="BO31" s="651"/>
      <c r="BP31" s="651"/>
      <c r="BQ31" s="652"/>
      <c r="BR31" s="650">
        <v>99.4</v>
      </c>
      <c r="BS31" s="627"/>
      <c r="BT31" s="627"/>
      <c r="BU31" s="627"/>
      <c r="BV31" s="627"/>
      <c r="BW31" s="627"/>
      <c r="BX31" s="601">
        <v>96.8</v>
      </c>
      <c r="BY31" s="651"/>
      <c r="BZ31" s="651"/>
      <c r="CA31" s="651"/>
      <c r="CB31" s="652"/>
      <c r="CD31" s="658"/>
      <c r="CE31" s="659"/>
      <c r="CF31" s="609" t="s">
        <v>295</v>
      </c>
      <c r="CG31" s="610"/>
      <c r="CH31" s="610"/>
      <c r="CI31" s="610"/>
      <c r="CJ31" s="610"/>
      <c r="CK31" s="610"/>
      <c r="CL31" s="610"/>
      <c r="CM31" s="610"/>
      <c r="CN31" s="610"/>
      <c r="CO31" s="610"/>
      <c r="CP31" s="610"/>
      <c r="CQ31" s="611"/>
      <c r="CR31" s="595">
        <v>362805</v>
      </c>
      <c r="CS31" s="627"/>
      <c r="CT31" s="627"/>
      <c r="CU31" s="627"/>
      <c r="CV31" s="627"/>
      <c r="CW31" s="627"/>
      <c r="CX31" s="627"/>
      <c r="CY31" s="628"/>
      <c r="CZ31" s="629">
        <v>0.9</v>
      </c>
      <c r="DA31" s="630"/>
      <c r="DB31" s="630"/>
      <c r="DC31" s="631"/>
      <c r="DD31" s="604">
        <v>306337</v>
      </c>
      <c r="DE31" s="627"/>
      <c r="DF31" s="627"/>
      <c r="DG31" s="627"/>
      <c r="DH31" s="627"/>
      <c r="DI31" s="627"/>
      <c r="DJ31" s="627"/>
      <c r="DK31" s="628"/>
      <c r="DL31" s="604">
        <v>306337</v>
      </c>
      <c r="DM31" s="627"/>
      <c r="DN31" s="627"/>
      <c r="DO31" s="627"/>
      <c r="DP31" s="627"/>
      <c r="DQ31" s="627"/>
      <c r="DR31" s="627"/>
      <c r="DS31" s="627"/>
      <c r="DT31" s="627"/>
      <c r="DU31" s="627"/>
      <c r="DV31" s="628"/>
      <c r="DW31" s="600">
        <v>1.3</v>
      </c>
      <c r="DX31" s="625"/>
      <c r="DY31" s="625"/>
      <c r="DZ31" s="625"/>
      <c r="EA31" s="625"/>
      <c r="EB31" s="625"/>
      <c r="EC31" s="626"/>
    </row>
    <row r="32" spans="2:133" ht="11.25" customHeight="1">
      <c r="B32" s="592" t="s">
        <v>296</v>
      </c>
      <c r="C32" s="593"/>
      <c r="D32" s="593"/>
      <c r="E32" s="593"/>
      <c r="F32" s="593"/>
      <c r="G32" s="593"/>
      <c r="H32" s="593"/>
      <c r="I32" s="593"/>
      <c r="J32" s="593"/>
      <c r="K32" s="593"/>
      <c r="L32" s="593"/>
      <c r="M32" s="593"/>
      <c r="N32" s="593"/>
      <c r="O32" s="593"/>
      <c r="P32" s="593"/>
      <c r="Q32" s="594"/>
      <c r="R32" s="595">
        <v>1172409</v>
      </c>
      <c r="S32" s="596"/>
      <c r="T32" s="596"/>
      <c r="U32" s="596"/>
      <c r="V32" s="596"/>
      <c r="W32" s="596"/>
      <c r="X32" s="596"/>
      <c r="Y32" s="597"/>
      <c r="Z32" s="598">
        <v>3</v>
      </c>
      <c r="AA32" s="598"/>
      <c r="AB32" s="598"/>
      <c r="AC32" s="598"/>
      <c r="AD32" s="599">
        <v>32229</v>
      </c>
      <c r="AE32" s="599"/>
      <c r="AF32" s="599"/>
      <c r="AG32" s="599"/>
      <c r="AH32" s="599"/>
      <c r="AI32" s="599"/>
      <c r="AJ32" s="599"/>
      <c r="AK32" s="599"/>
      <c r="AL32" s="600">
        <v>0.1</v>
      </c>
      <c r="AM32" s="601"/>
      <c r="AN32" s="601"/>
      <c r="AO32" s="602"/>
      <c r="AP32" s="645"/>
      <c r="AQ32" s="646"/>
      <c r="AR32" s="646"/>
      <c r="AS32" s="646"/>
      <c r="AT32" s="649"/>
      <c r="AU32" s="185"/>
      <c r="AV32" s="185"/>
      <c r="AW32" s="185"/>
      <c r="AX32" s="638" t="s">
        <v>297</v>
      </c>
      <c r="AY32" s="639"/>
      <c r="AZ32" s="639"/>
      <c r="BA32" s="639"/>
      <c r="BB32" s="639"/>
      <c r="BC32" s="639"/>
      <c r="BD32" s="639"/>
      <c r="BE32" s="639"/>
      <c r="BF32" s="640"/>
      <c r="BG32" s="662">
        <v>99.2</v>
      </c>
      <c r="BH32" s="663"/>
      <c r="BI32" s="663"/>
      <c r="BJ32" s="663"/>
      <c r="BK32" s="663"/>
      <c r="BL32" s="663"/>
      <c r="BM32" s="664">
        <v>94.8</v>
      </c>
      <c r="BN32" s="663"/>
      <c r="BO32" s="663"/>
      <c r="BP32" s="663"/>
      <c r="BQ32" s="665"/>
      <c r="BR32" s="662">
        <v>99.3</v>
      </c>
      <c r="BS32" s="663"/>
      <c r="BT32" s="663"/>
      <c r="BU32" s="663"/>
      <c r="BV32" s="663"/>
      <c r="BW32" s="663"/>
      <c r="BX32" s="664">
        <v>94.1</v>
      </c>
      <c r="BY32" s="663"/>
      <c r="BZ32" s="663"/>
      <c r="CA32" s="663"/>
      <c r="CB32" s="665"/>
      <c r="CD32" s="660"/>
      <c r="CE32" s="661"/>
      <c r="CF32" s="609" t="s">
        <v>298</v>
      </c>
      <c r="CG32" s="610"/>
      <c r="CH32" s="610"/>
      <c r="CI32" s="610"/>
      <c r="CJ32" s="610"/>
      <c r="CK32" s="610"/>
      <c r="CL32" s="610"/>
      <c r="CM32" s="610"/>
      <c r="CN32" s="610"/>
      <c r="CO32" s="610"/>
      <c r="CP32" s="610"/>
      <c r="CQ32" s="611"/>
      <c r="CR32" s="595">
        <v>386</v>
      </c>
      <c r="CS32" s="596"/>
      <c r="CT32" s="596"/>
      <c r="CU32" s="596"/>
      <c r="CV32" s="596"/>
      <c r="CW32" s="596"/>
      <c r="CX32" s="596"/>
      <c r="CY32" s="597"/>
      <c r="CZ32" s="629">
        <v>0</v>
      </c>
      <c r="DA32" s="630"/>
      <c r="DB32" s="630"/>
      <c r="DC32" s="631"/>
      <c r="DD32" s="604">
        <v>386</v>
      </c>
      <c r="DE32" s="596"/>
      <c r="DF32" s="596"/>
      <c r="DG32" s="596"/>
      <c r="DH32" s="596"/>
      <c r="DI32" s="596"/>
      <c r="DJ32" s="596"/>
      <c r="DK32" s="597"/>
      <c r="DL32" s="604">
        <v>386</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299</v>
      </c>
      <c r="C33" s="593"/>
      <c r="D33" s="593"/>
      <c r="E33" s="593"/>
      <c r="F33" s="593"/>
      <c r="G33" s="593"/>
      <c r="H33" s="593"/>
      <c r="I33" s="593"/>
      <c r="J33" s="593"/>
      <c r="K33" s="593"/>
      <c r="L33" s="593"/>
      <c r="M33" s="593"/>
      <c r="N33" s="593"/>
      <c r="O33" s="593"/>
      <c r="P33" s="593"/>
      <c r="Q33" s="594"/>
      <c r="R33" s="595">
        <v>2646973</v>
      </c>
      <c r="S33" s="596"/>
      <c r="T33" s="596"/>
      <c r="U33" s="596"/>
      <c r="V33" s="596"/>
      <c r="W33" s="596"/>
      <c r="X33" s="596"/>
      <c r="Y33" s="597"/>
      <c r="Z33" s="598">
        <v>6.7</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300</v>
      </c>
      <c r="CE33" s="610"/>
      <c r="CF33" s="610"/>
      <c r="CG33" s="610"/>
      <c r="CH33" s="610"/>
      <c r="CI33" s="610"/>
      <c r="CJ33" s="610"/>
      <c r="CK33" s="610"/>
      <c r="CL33" s="610"/>
      <c r="CM33" s="610"/>
      <c r="CN33" s="610"/>
      <c r="CO33" s="610"/>
      <c r="CP33" s="610"/>
      <c r="CQ33" s="611"/>
      <c r="CR33" s="595">
        <v>15368584</v>
      </c>
      <c r="CS33" s="627"/>
      <c r="CT33" s="627"/>
      <c r="CU33" s="627"/>
      <c r="CV33" s="627"/>
      <c r="CW33" s="627"/>
      <c r="CX33" s="627"/>
      <c r="CY33" s="628"/>
      <c r="CZ33" s="629">
        <v>39.5</v>
      </c>
      <c r="DA33" s="630"/>
      <c r="DB33" s="630"/>
      <c r="DC33" s="631"/>
      <c r="DD33" s="604">
        <v>12165658</v>
      </c>
      <c r="DE33" s="627"/>
      <c r="DF33" s="627"/>
      <c r="DG33" s="627"/>
      <c r="DH33" s="627"/>
      <c r="DI33" s="627"/>
      <c r="DJ33" s="627"/>
      <c r="DK33" s="628"/>
      <c r="DL33" s="604">
        <v>9920958</v>
      </c>
      <c r="DM33" s="627"/>
      <c r="DN33" s="627"/>
      <c r="DO33" s="627"/>
      <c r="DP33" s="627"/>
      <c r="DQ33" s="627"/>
      <c r="DR33" s="627"/>
      <c r="DS33" s="627"/>
      <c r="DT33" s="627"/>
      <c r="DU33" s="627"/>
      <c r="DV33" s="628"/>
      <c r="DW33" s="600">
        <v>42.7</v>
      </c>
      <c r="DX33" s="625"/>
      <c r="DY33" s="625"/>
      <c r="DZ33" s="625"/>
      <c r="EA33" s="625"/>
      <c r="EB33" s="625"/>
      <c r="EC33" s="626"/>
    </row>
    <row r="34" spans="2:133" ht="11.25" customHeight="1">
      <c r="B34" s="592" t="s">
        <v>301</v>
      </c>
      <c r="C34" s="593"/>
      <c r="D34" s="593"/>
      <c r="E34" s="593"/>
      <c r="F34" s="593"/>
      <c r="G34" s="593"/>
      <c r="H34" s="593"/>
      <c r="I34" s="593"/>
      <c r="J34" s="593"/>
      <c r="K34" s="593"/>
      <c r="L34" s="593"/>
      <c r="M34" s="593"/>
      <c r="N34" s="593"/>
      <c r="O34" s="593"/>
      <c r="P34" s="593"/>
      <c r="Q34" s="594"/>
      <c r="R34" s="595">
        <v>156400</v>
      </c>
      <c r="S34" s="596"/>
      <c r="T34" s="596"/>
      <c r="U34" s="596"/>
      <c r="V34" s="596"/>
      <c r="W34" s="596"/>
      <c r="X34" s="596"/>
      <c r="Y34" s="597"/>
      <c r="Z34" s="598">
        <v>0.4</v>
      </c>
      <c r="AA34" s="598"/>
      <c r="AB34" s="598"/>
      <c r="AC34" s="598"/>
      <c r="AD34" s="599" t="s">
        <v>111</v>
      </c>
      <c r="AE34" s="599"/>
      <c r="AF34" s="599"/>
      <c r="AG34" s="599"/>
      <c r="AH34" s="599"/>
      <c r="AI34" s="599"/>
      <c r="AJ34" s="599"/>
      <c r="AK34" s="599"/>
      <c r="AL34" s="600" t="s">
        <v>111</v>
      </c>
      <c r="AM34" s="601"/>
      <c r="AN34" s="601"/>
      <c r="AO34" s="602"/>
      <c r="AP34" s="188"/>
      <c r="AQ34" s="574" t="s">
        <v>302</v>
      </c>
      <c r="AR34" s="575"/>
      <c r="AS34" s="575"/>
      <c r="AT34" s="575"/>
      <c r="AU34" s="575"/>
      <c r="AV34" s="575"/>
      <c r="AW34" s="575"/>
      <c r="AX34" s="575"/>
      <c r="AY34" s="575"/>
      <c r="AZ34" s="575"/>
      <c r="BA34" s="575"/>
      <c r="BB34" s="575"/>
      <c r="BC34" s="575"/>
      <c r="BD34" s="575"/>
      <c r="BE34" s="575"/>
      <c r="BF34" s="576"/>
      <c r="BG34" s="574" t="s">
        <v>303</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304</v>
      </c>
      <c r="CE34" s="610"/>
      <c r="CF34" s="610"/>
      <c r="CG34" s="610"/>
      <c r="CH34" s="610"/>
      <c r="CI34" s="610"/>
      <c r="CJ34" s="610"/>
      <c r="CK34" s="610"/>
      <c r="CL34" s="610"/>
      <c r="CM34" s="610"/>
      <c r="CN34" s="610"/>
      <c r="CO34" s="610"/>
      <c r="CP34" s="610"/>
      <c r="CQ34" s="611"/>
      <c r="CR34" s="595">
        <v>6622727</v>
      </c>
      <c r="CS34" s="596"/>
      <c r="CT34" s="596"/>
      <c r="CU34" s="596"/>
      <c r="CV34" s="596"/>
      <c r="CW34" s="596"/>
      <c r="CX34" s="596"/>
      <c r="CY34" s="597"/>
      <c r="CZ34" s="629">
        <v>17</v>
      </c>
      <c r="DA34" s="630"/>
      <c r="DB34" s="630"/>
      <c r="DC34" s="631"/>
      <c r="DD34" s="604">
        <v>4930056</v>
      </c>
      <c r="DE34" s="596"/>
      <c r="DF34" s="596"/>
      <c r="DG34" s="596"/>
      <c r="DH34" s="596"/>
      <c r="DI34" s="596"/>
      <c r="DJ34" s="596"/>
      <c r="DK34" s="597"/>
      <c r="DL34" s="604">
        <v>3997127</v>
      </c>
      <c r="DM34" s="596"/>
      <c r="DN34" s="596"/>
      <c r="DO34" s="596"/>
      <c r="DP34" s="596"/>
      <c r="DQ34" s="596"/>
      <c r="DR34" s="596"/>
      <c r="DS34" s="596"/>
      <c r="DT34" s="596"/>
      <c r="DU34" s="596"/>
      <c r="DV34" s="597"/>
      <c r="DW34" s="600">
        <v>17.2</v>
      </c>
      <c r="DX34" s="625"/>
      <c r="DY34" s="625"/>
      <c r="DZ34" s="625"/>
      <c r="EA34" s="625"/>
      <c r="EB34" s="625"/>
      <c r="EC34" s="626"/>
    </row>
    <row r="35" spans="2:133" ht="11.25" customHeight="1">
      <c r="B35" s="592" t="s">
        <v>305</v>
      </c>
      <c r="C35" s="593"/>
      <c r="D35" s="593"/>
      <c r="E35" s="593"/>
      <c r="F35" s="593"/>
      <c r="G35" s="593"/>
      <c r="H35" s="593"/>
      <c r="I35" s="593"/>
      <c r="J35" s="593"/>
      <c r="K35" s="593"/>
      <c r="L35" s="593"/>
      <c r="M35" s="593"/>
      <c r="N35" s="593"/>
      <c r="O35" s="593"/>
      <c r="P35" s="593"/>
      <c r="Q35" s="594"/>
      <c r="R35" s="595">
        <v>1433173</v>
      </c>
      <c r="S35" s="596"/>
      <c r="T35" s="596"/>
      <c r="U35" s="596"/>
      <c r="V35" s="596"/>
      <c r="W35" s="596"/>
      <c r="X35" s="596"/>
      <c r="Y35" s="597"/>
      <c r="Z35" s="598">
        <v>3.6</v>
      </c>
      <c r="AA35" s="598"/>
      <c r="AB35" s="598"/>
      <c r="AC35" s="598"/>
      <c r="AD35" s="599" t="s">
        <v>111</v>
      </c>
      <c r="AE35" s="599"/>
      <c r="AF35" s="599"/>
      <c r="AG35" s="599"/>
      <c r="AH35" s="599"/>
      <c r="AI35" s="599"/>
      <c r="AJ35" s="599"/>
      <c r="AK35" s="599"/>
      <c r="AL35" s="600" t="s">
        <v>111</v>
      </c>
      <c r="AM35" s="601"/>
      <c r="AN35" s="601"/>
      <c r="AO35" s="602"/>
      <c r="AP35" s="188"/>
      <c r="AQ35" s="606" t="s">
        <v>306</v>
      </c>
      <c r="AR35" s="607"/>
      <c r="AS35" s="607"/>
      <c r="AT35" s="607"/>
      <c r="AU35" s="607"/>
      <c r="AV35" s="607"/>
      <c r="AW35" s="607"/>
      <c r="AX35" s="607"/>
      <c r="AY35" s="608"/>
      <c r="AZ35" s="584">
        <v>5848949</v>
      </c>
      <c r="BA35" s="585"/>
      <c r="BB35" s="585"/>
      <c r="BC35" s="585"/>
      <c r="BD35" s="585"/>
      <c r="BE35" s="585"/>
      <c r="BF35" s="666"/>
      <c r="BG35" s="606" t="s">
        <v>307</v>
      </c>
      <c r="BH35" s="607"/>
      <c r="BI35" s="607"/>
      <c r="BJ35" s="607"/>
      <c r="BK35" s="607"/>
      <c r="BL35" s="607"/>
      <c r="BM35" s="607"/>
      <c r="BN35" s="607"/>
      <c r="BO35" s="607"/>
      <c r="BP35" s="607"/>
      <c r="BQ35" s="607"/>
      <c r="BR35" s="607"/>
      <c r="BS35" s="607"/>
      <c r="BT35" s="607"/>
      <c r="BU35" s="608"/>
      <c r="BV35" s="584">
        <v>199891</v>
      </c>
      <c r="BW35" s="585"/>
      <c r="BX35" s="585"/>
      <c r="BY35" s="585"/>
      <c r="BZ35" s="585"/>
      <c r="CA35" s="585"/>
      <c r="CB35" s="666"/>
      <c r="CD35" s="609" t="s">
        <v>308</v>
      </c>
      <c r="CE35" s="610"/>
      <c r="CF35" s="610"/>
      <c r="CG35" s="610"/>
      <c r="CH35" s="610"/>
      <c r="CI35" s="610"/>
      <c r="CJ35" s="610"/>
      <c r="CK35" s="610"/>
      <c r="CL35" s="610"/>
      <c r="CM35" s="610"/>
      <c r="CN35" s="610"/>
      <c r="CO35" s="610"/>
      <c r="CP35" s="610"/>
      <c r="CQ35" s="611"/>
      <c r="CR35" s="595">
        <v>304427</v>
      </c>
      <c r="CS35" s="627"/>
      <c r="CT35" s="627"/>
      <c r="CU35" s="627"/>
      <c r="CV35" s="627"/>
      <c r="CW35" s="627"/>
      <c r="CX35" s="627"/>
      <c r="CY35" s="628"/>
      <c r="CZ35" s="629">
        <v>0.8</v>
      </c>
      <c r="DA35" s="630"/>
      <c r="DB35" s="630"/>
      <c r="DC35" s="631"/>
      <c r="DD35" s="604">
        <v>271430</v>
      </c>
      <c r="DE35" s="627"/>
      <c r="DF35" s="627"/>
      <c r="DG35" s="627"/>
      <c r="DH35" s="627"/>
      <c r="DI35" s="627"/>
      <c r="DJ35" s="627"/>
      <c r="DK35" s="628"/>
      <c r="DL35" s="604">
        <v>271430</v>
      </c>
      <c r="DM35" s="627"/>
      <c r="DN35" s="627"/>
      <c r="DO35" s="627"/>
      <c r="DP35" s="627"/>
      <c r="DQ35" s="627"/>
      <c r="DR35" s="627"/>
      <c r="DS35" s="627"/>
      <c r="DT35" s="627"/>
      <c r="DU35" s="627"/>
      <c r="DV35" s="628"/>
      <c r="DW35" s="600">
        <v>1.2</v>
      </c>
      <c r="DX35" s="625"/>
      <c r="DY35" s="625"/>
      <c r="DZ35" s="625"/>
      <c r="EA35" s="625"/>
      <c r="EB35" s="625"/>
      <c r="EC35" s="626"/>
    </row>
    <row r="36" spans="2:133" ht="11.25" customHeight="1">
      <c r="B36" s="638" t="s">
        <v>309</v>
      </c>
      <c r="C36" s="639"/>
      <c r="D36" s="639"/>
      <c r="E36" s="639"/>
      <c r="F36" s="639"/>
      <c r="G36" s="639"/>
      <c r="H36" s="639"/>
      <c r="I36" s="639"/>
      <c r="J36" s="639"/>
      <c r="K36" s="639"/>
      <c r="L36" s="639"/>
      <c r="M36" s="639"/>
      <c r="N36" s="639"/>
      <c r="O36" s="639"/>
      <c r="P36" s="639"/>
      <c r="Q36" s="640"/>
      <c r="R36" s="667">
        <v>39374414</v>
      </c>
      <c r="S36" s="668"/>
      <c r="T36" s="668"/>
      <c r="U36" s="668"/>
      <c r="V36" s="668"/>
      <c r="W36" s="668"/>
      <c r="X36" s="668"/>
      <c r="Y36" s="669"/>
      <c r="Z36" s="670">
        <v>100</v>
      </c>
      <c r="AA36" s="670"/>
      <c r="AB36" s="670"/>
      <c r="AC36" s="670"/>
      <c r="AD36" s="671">
        <v>21656343</v>
      </c>
      <c r="AE36" s="671"/>
      <c r="AF36" s="671"/>
      <c r="AG36" s="671"/>
      <c r="AH36" s="671"/>
      <c r="AI36" s="671"/>
      <c r="AJ36" s="671"/>
      <c r="AK36" s="671"/>
      <c r="AL36" s="672">
        <v>100</v>
      </c>
      <c r="AM36" s="664"/>
      <c r="AN36" s="664"/>
      <c r="AO36" s="673"/>
      <c r="AQ36" s="674" t="s">
        <v>310</v>
      </c>
      <c r="AR36" s="675"/>
      <c r="AS36" s="675"/>
      <c r="AT36" s="675"/>
      <c r="AU36" s="675"/>
      <c r="AV36" s="675"/>
      <c r="AW36" s="675"/>
      <c r="AX36" s="675"/>
      <c r="AY36" s="676"/>
      <c r="AZ36" s="595">
        <v>1867537</v>
      </c>
      <c r="BA36" s="596"/>
      <c r="BB36" s="596"/>
      <c r="BC36" s="596"/>
      <c r="BD36" s="627"/>
      <c r="BE36" s="627"/>
      <c r="BF36" s="652"/>
      <c r="BG36" s="609" t="s">
        <v>311</v>
      </c>
      <c r="BH36" s="610"/>
      <c r="BI36" s="610"/>
      <c r="BJ36" s="610"/>
      <c r="BK36" s="610"/>
      <c r="BL36" s="610"/>
      <c r="BM36" s="610"/>
      <c r="BN36" s="610"/>
      <c r="BO36" s="610"/>
      <c r="BP36" s="610"/>
      <c r="BQ36" s="610"/>
      <c r="BR36" s="610"/>
      <c r="BS36" s="610"/>
      <c r="BT36" s="610"/>
      <c r="BU36" s="611"/>
      <c r="BV36" s="595">
        <v>-353626</v>
      </c>
      <c r="BW36" s="596"/>
      <c r="BX36" s="596"/>
      <c r="BY36" s="596"/>
      <c r="BZ36" s="596"/>
      <c r="CA36" s="596"/>
      <c r="CB36" s="605"/>
      <c r="CD36" s="609" t="s">
        <v>312</v>
      </c>
      <c r="CE36" s="610"/>
      <c r="CF36" s="610"/>
      <c r="CG36" s="610"/>
      <c r="CH36" s="610"/>
      <c r="CI36" s="610"/>
      <c r="CJ36" s="610"/>
      <c r="CK36" s="610"/>
      <c r="CL36" s="610"/>
      <c r="CM36" s="610"/>
      <c r="CN36" s="610"/>
      <c r="CO36" s="610"/>
      <c r="CP36" s="610"/>
      <c r="CQ36" s="611"/>
      <c r="CR36" s="595">
        <v>4666654</v>
      </c>
      <c r="CS36" s="596"/>
      <c r="CT36" s="596"/>
      <c r="CU36" s="596"/>
      <c r="CV36" s="596"/>
      <c r="CW36" s="596"/>
      <c r="CX36" s="596"/>
      <c r="CY36" s="597"/>
      <c r="CZ36" s="629">
        <v>12</v>
      </c>
      <c r="DA36" s="630"/>
      <c r="DB36" s="630"/>
      <c r="DC36" s="631"/>
      <c r="DD36" s="604">
        <v>4230645</v>
      </c>
      <c r="DE36" s="596"/>
      <c r="DF36" s="596"/>
      <c r="DG36" s="596"/>
      <c r="DH36" s="596"/>
      <c r="DI36" s="596"/>
      <c r="DJ36" s="596"/>
      <c r="DK36" s="597"/>
      <c r="DL36" s="604">
        <v>3474543</v>
      </c>
      <c r="DM36" s="596"/>
      <c r="DN36" s="596"/>
      <c r="DO36" s="596"/>
      <c r="DP36" s="596"/>
      <c r="DQ36" s="596"/>
      <c r="DR36" s="596"/>
      <c r="DS36" s="596"/>
      <c r="DT36" s="596"/>
      <c r="DU36" s="596"/>
      <c r="DV36" s="597"/>
      <c r="DW36" s="600">
        <v>14.9</v>
      </c>
      <c r="DX36" s="625"/>
      <c r="DY36" s="625"/>
      <c r="DZ36" s="625"/>
      <c r="EA36" s="625"/>
      <c r="EB36" s="625"/>
      <c r="EC36" s="626"/>
    </row>
    <row r="37" spans="2:133" ht="11.25" customHeight="1">
      <c r="AQ37" s="674" t="s">
        <v>313</v>
      </c>
      <c r="AR37" s="675"/>
      <c r="AS37" s="675"/>
      <c r="AT37" s="675"/>
      <c r="AU37" s="675"/>
      <c r="AV37" s="675"/>
      <c r="AW37" s="675"/>
      <c r="AX37" s="675"/>
      <c r="AY37" s="676"/>
      <c r="AZ37" s="595">
        <v>1049608</v>
      </c>
      <c r="BA37" s="596"/>
      <c r="BB37" s="596"/>
      <c r="BC37" s="596"/>
      <c r="BD37" s="627"/>
      <c r="BE37" s="627"/>
      <c r="BF37" s="652"/>
      <c r="BG37" s="609" t="s">
        <v>314</v>
      </c>
      <c r="BH37" s="610"/>
      <c r="BI37" s="610"/>
      <c r="BJ37" s="610"/>
      <c r="BK37" s="610"/>
      <c r="BL37" s="610"/>
      <c r="BM37" s="610"/>
      <c r="BN37" s="610"/>
      <c r="BO37" s="610"/>
      <c r="BP37" s="610"/>
      <c r="BQ37" s="610"/>
      <c r="BR37" s="610"/>
      <c r="BS37" s="610"/>
      <c r="BT37" s="610"/>
      <c r="BU37" s="611"/>
      <c r="BV37" s="595">
        <v>12589</v>
      </c>
      <c r="BW37" s="596"/>
      <c r="BX37" s="596"/>
      <c r="BY37" s="596"/>
      <c r="BZ37" s="596"/>
      <c r="CA37" s="596"/>
      <c r="CB37" s="605"/>
      <c r="CD37" s="609" t="s">
        <v>315</v>
      </c>
      <c r="CE37" s="610"/>
      <c r="CF37" s="610"/>
      <c r="CG37" s="610"/>
      <c r="CH37" s="610"/>
      <c r="CI37" s="610"/>
      <c r="CJ37" s="610"/>
      <c r="CK37" s="610"/>
      <c r="CL37" s="610"/>
      <c r="CM37" s="610"/>
      <c r="CN37" s="610"/>
      <c r="CO37" s="610"/>
      <c r="CP37" s="610"/>
      <c r="CQ37" s="611"/>
      <c r="CR37" s="595">
        <v>12753</v>
      </c>
      <c r="CS37" s="627"/>
      <c r="CT37" s="627"/>
      <c r="CU37" s="627"/>
      <c r="CV37" s="627"/>
      <c r="CW37" s="627"/>
      <c r="CX37" s="627"/>
      <c r="CY37" s="628"/>
      <c r="CZ37" s="629">
        <v>0</v>
      </c>
      <c r="DA37" s="630"/>
      <c r="DB37" s="630"/>
      <c r="DC37" s="631"/>
      <c r="DD37" s="604">
        <v>12753</v>
      </c>
      <c r="DE37" s="627"/>
      <c r="DF37" s="627"/>
      <c r="DG37" s="627"/>
      <c r="DH37" s="627"/>
      <c r="DI37" s="627"/>
      <c r="DJ37" s="627"/>
      <c r="DK37" s="628"/>
      <c r="DL37" s="604">
        <v>10789</v>
      </c>
      <c r="DM37" s="627"/>
      <c r="DN37" s="627"/>
      <c r="DO37" s="627"/>
      <c r="DP37" s="627"/>
      <c r="DQ37" s="627"/>
      <c r="DR37" s="627"/>
      <c r="DS37" s="627"/>
      <c r="DT37" s="627"/>
      <c r="DU37" s="627"/>
      <c r="DV37" s="628"/>
      <c r="DW37" s="600">
        <v>0</v>
      </c>
      <c r="DX37" s="625"/>
      <c r="DY37" s="625"/>
      <c r="DZ37" s="625"/>
      <c r="EA37" s="625"/>
      <c r="EB37" s="625"/>
      <c r="EC37" s="626"/>
    </row>
    <row r="38" spans="2:133" ht="11.25" customHeight="1">
      <c r="AQ38" s="674" t="s">
        <v>316</v>
      </c>
      <c r="AR38" s="675"/>
      <c r="AS38" s="675"/>
      <c r="AT38" s="675"/>
      <c r="AU38" s="675"/>
      <c r="AV38" s="675"/>
      <c r="AW38" s="675"/>
      <c r="AX38" s="675"/>
      <c r="AY38" s="676"/>
      <c r="AZ38" s="595">
        <v>99956</v>
      </c>
      <c r="BA38" s="596"/>
      <c r="BB38" s="596"/>
      <c r="BC38" s="596"/>
      <c r="BD38" s="627"/>
      <c r="BE38" s="627"/>
      <c r="BF38" s="652"/>
      <c r="BG38" s="609" t="s">
        <v>317</v>
      </c>
      <c r="BH38" s="610"/>
      <c r="BI38" s="610"/>
      <c r="BJ38" s="610"/>
      <c r="BK38" s="610"/>
      <c r="BL38" s="610"/>
      <c r="BM38" s="610"/>
      <c r="BN38" s="610"/>
      <c r="BO38" s="610"/>
      <c r="BP38" s="610"/>
      <c r="BQ38" s="610"/>
      <c r="BR38" s="610"/>
      <c r="BS38" s="610"/>
      <c r="BT38" s="610"/>
      <c r="BU38" s="611"/>
      <c r="BV38" s="595">
        <v>21266</v>
      </c>
      <c r="BW38" s="596"/>
      <c r="BX38" s="596"/>
      <c r="BY38" s="596"/>
      <c r="BZ38" s="596"/>
      <c r="CA38" s="596"/>
      <c r="CB38" s="605"/>
      <c r="CD38" s="609" t="s">
        <v>318</v>
      </c>
      <c r="CE38" s="610"/>
      <c r="CF38" s="610"/>
      <c r="CG38" s="610"/>
      <c r="CH38" s="610"/>
      <c r="CI38" s="610"/>
      <c r="CJ38" s="610"/>
      <c r="CK38" s="610"/>
      <c r="CL38" s="610"/>
      <c r="CM38" s="610"/>
      <c r="CN38" s="610"/>
      <c r="CO38" s="610"/>
      <c r="CP38" s="610"/>
      <c r="CQ38" s="611"/>
      <c r="CR38" s="595">
        <v>2872683</v>
      </c>
      <c r="CS38" s="596"/>
      <c r="CT38" s="596"/>
      <c r="CU38" s="596"/>
      <c r="CV38" s="596"/>
      <c r="CW38" s="596"/>
      <c r="CX38" s="596"/>
      <c r="CY38" s="597"/>
      <c r="CZ38" s="629">
        <v>7.4</v>
      </c>
      <c r="DA38" s="630"/>
      <c r="DB38" s="630"/>
      <c r="DC38" s="631"/>
      <c r="DD38" s="604">
        <v>2391810</v>
      </c>
      <c r="DE38" s="596"/>
      <c r="DF38" s="596"/>
      <c r="DG38" s="596"/>
      <c r="DH38" s="596"/>
      <c r="DI38" s="596"/>
      <c r="DJ38" s="596"/>
      <c r="DK38" s="597"/>
      <c r="DL38" s="604">
        <v>2176118</v>
      </c>
      <c r="DM38" s="596"/>
      <c r="DN38" s="596"/>
      <c r="DO38" s="596"/>
      <c r="DP38" s="596"/>
      <c r="DQ38" s="596"/>
      <c r="DR38" s="596"/>
      <c r="DS38" s="596"/>
      <c r="DT38" s="596"/>
      <c r="DU38" s="596"/>
      <c r="DV38" s="597"/>
      <c r="DW38" s="600">
        <v>9.4</v>
      </c>
      <c r="DX38" s="625"/>
      <c r="DY38" s="625"/>
      <c r="DZ38" s="625"/>
      <c r="EA38" s="625"/>
      <c r="EB38" s="625"/>
      <c r="EC38" s="626"/>
    </row>
    <row r="39" spans="2:133" ht="11.25" customHeight="1">
      <c r="AQ39" s="674" t="s">
        <v>319</v>
      </c>
      <c r="AR39" s="675"/>
      <c r="AS39" s="675"/>
      <c r="AT39" s="675"/>
      <c r="AU39" s="675"/>
      <c r="AV39" s="675"/>
      <c r="AW39" s="675"/>
      <c r="AX39" s="675"/>
      <c r="AY39" s="676"/>
      <c r="AZ39" s="595">
        <v>59121</v>
      </c>
      <c r="BA39" s="596"/>
      <c r="BB39" s="596"/>
      <c r="BC39" s="596"/>
      <c r="BD39" s="627"/>
      <c r="BE39" s="627"/>
      <c r="BF39" s="652"/>
      <c r="BG39" s="680" t="s">
        <v>320</v>
      </c>
      <c r="BH39" s="681"/>
      <c r="BI39" s="681"/>
      <c r="BJ39" s="681"/>
      <c r="BK39" s="681"/>
      <c r="BL39" s="189"/>
      <c r="BM39" s="610" t="s">
        <v>321</v>
      </c>
      <c r="BN39" s="610"/>
      <c r="BO39" s="610"/>
      <c r="BP39" s="610"/>
      <c r="BQ39" s="610"/>
      <c r="BR39" s="610"/>
      <c r="BS39" s="610"/>
      <c r="BT39" s="610"/>
      <c r="BU39" s="611"/>
      <c r="BV39" s="595">
        <v>98</v>
      </c>
      <c r="BW39" s="596"/>
      <c r="BX39" s="596"/>
      <c r="BY39" s="596"/>
      <c r="BZ39" s="596"/>
      <c r="CA39" s="596"/>
      <c r="CB39" s="605"/>
      <c r="CD39" s="609" t="s">
        <v>322</v>
      </c>
      <c r="CE39" s="610"/>
      <c r="CF39" s="610"/>
      <c r="CG39" s="610"/>
      <c r="CH39" s="610"/>
      <c r="CI39" s="610"/>
      <c r="CJ39" s="610"/>
      <c r="CK39" s="610"/>
      <c r="CL39" s="610"/>
      <c r="CM39" s="610"/>
      <c r="CN39" s="610"/>
      <c r="CO39" s="610"/>
      <c r="CP39" s="610"/>
      <c r="CQ39" s="611"/>
      <c r="CR39" s="595">
        <v>595353</v>
      </c>
      <c r="CS39" s="627"/>
      <c r="CT39" s="627"/>
      <c r="CU39" s="627"/>
      <c r="CV39" s="627"/>
      <c r="CW39" s="627"/>
      <c r="CX39" s="627"/>
      <c r="CY39" s="628"/>
      <c r="CZ39" s="629">
        <v>1.5</v>
      </c>
      <c r="DA39" s="630"/>
      <c r="DB39" s="630"/>
      <c r="DC39" s="631"/>
      <c r="DD39" s="604">
        <v>339977</v>
      </c>
      <c r="DE39" s="627"/>
      <c r="DF39" s="627"/>
      <c r="DG39" s="627"/>
      <c r="DH39" s="627"/>
      <c r="DI39" s="627"/>
      <c r="DJ39" s="627"/>
      <c r="DK39" s="628"/>
      <c r="DL39" s="604" t="s">
        <v>323</v>
      </c>
      <c r="DM39" s="627"/>
      <c r="DN39" s="627"/>
      <c r="DO39" s="627"/>
      <c r="DP39" s="627"/>
      <c r="DQ39" s="627"/>
      <c r="DR39" s="627"/>
      <c r="DS39" s="627"/>
      <c r="DT39" s="627"/>
      <c r="DU39" s="627"/>
      <c r="DV39" s="628"/>
      <c r="DW39" s="600" t="s">
        <v>323</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324</v>
      </c>
      <c r="AR40" s="675"/>
      <c r="AS40" s="675"/>
      <c r="AT40" s="675"/>
      <c r="AU40" s="675"/>
      <c r="AV40" s="675"/>
      <c r="AW40" s="675"/>
      <c r="AX40" s="675"/>
      <c r="AY40" s="676"/>
      <c r="AZ40" s="595">
        <v>705835</v>
      </c>
      <c r="BA40" s="596"/>
      <c r="BB40" s="596"/>
      <c r="BC40" s="596"/>
      <c r="BD40" s="627"/>
      <c r="BE40" s="627"/>
      <c r="BF40" s="652"/>
      <c r="BG40" s="680"/>
      <c r="BH40" s="681"/>
      <c r="BI40" s="681"/>
      <c r="BJ40" s="681"/>
      <c r="BK40" s="681"/>
      <c r="BL40" s="189"/>
      <c r="BM40" s="610" t="s">
        <v>325</v>
      </c>
      <c r="BN40" s="610"/>
      <c r="BO40" s="610"/>
      <c r="BP40" s="610"/>
      <c r="BQ40" s="610"/>
      <c r="BR40" s="610"/>
      <c r="BS40" s="610"/>
      <c r="BT40" s="610"/>
      <c r="BU40" s="611"/>
      <c r="BV40" s="595">
        <v>99</v>
      </c>
      <c r="BW40" s="596"/>
      <c r="BX40" s="596"/>
      <c r="BY40" s="596"/>
      <c r="BZ40" s="596"/>
      <c r="CA40" s="596"/>
      <c r="CB40" s="605"/>
      <c r="CD40" s="609" t="s">
        <v>326</v>
      </c>
      <c r="CE40" s="610"/>
      <c r="CF40" s="610"/>
      <c r="CG40" s="610"/>
      <c r="CH40" s="610"/>
      <c r="CI40" s="610"/>
      <c r="CJ40" s="610"/>
      <c r="CK40" s="610"/>
      <c r="CL40" s="610"/>
      <c r="CM40" s="610"/>
      <c r="CN40" s="610"/>
      <c r="CO40" s="610"/>
      <c r="CP40" s="610"/>
      <c r="CQ40" s="611"/>
      <c r="CR40" s="595">
        <v>306740</v>
      </c>
      <c r="CS40" s="596"/>
      <c r="CT40" s="596"/>
      <c r="CU40" s="596"/>
      <c r="CV40" s="596"/>
      <c r="CW40" s="596"/>
      <c r="CX40" s="596"/>
      <c r="CY40" s="597"/>
      <c r="CZ40" s="629">
        <v>0.8</v>
      </c>
      <c r="DA40" s="630"/>
      <c r="DB40" s="630"/>
      <c r="DC40" s="631"/>
      <c r="DD40" s="604">
        <v>1740</v>
      </c>
      <c r="DE40" s="596"/>
      <c r="DF40" s="596"/>
      <c r="DG40" s="596"/>
      <c r="DH40" s="596"/>
      <c r="DI40" s="596"/>
      <c r="DJ40" s="596"/>
      <c r="DK40" s="597"/>
      <c r="DL40" s="604">
        <v>1740</v>
      </c>
      <c r="DM40" s="596"/>
      <c r="DN40" s="596"/>
      <c r="DO40" s="596"/>
      <c r="DP40" s="596"/>
      <c r="DQ40" s="596"/>
      <c r="DR40" s="596"/>
      <c r="DS40" s="596"/>
      <c r="DT40" s="596"/>
      <c r="DU40" s="596"/>
      <c r="DV40" s="597"/>
      <c r="DW40" s="600">
        <v>0</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327</v>
      </c>
      <c r="AR41" s="616"/>
      <c r="AS41" s="616"/>
      <c r="AT41" s="616"/>
      <c r="AU41" s="616"/>
      <c r="AV41" s="616"/>
      <c r="AW41" s="616"/>
      <c r="AX41" s="616"/>
      <c r="AY41" s="617"/>
      <c r="AZ41" s="667">
        <v>2066892</v>
      </c>
      <c r="BA41" s="668"/>
      <c r="BB41" s="668"/>
      <c r="BC41" s="668"/>
      <c r="BD41" s="663"/>
      <c r="BE41" s="663"/>
      <c r="BF41" s="665"/>
      <c r="BG41" s="682"/>
      <c r="BH41" s="683"/>
      <c r="BI41" s="683"/>
      <c r="BJ41" s="683"/>
      <c r="BK41" s="683"/>
      <c r="BL41" s="191"/>
      <c r="BM41" s="616" t="s">
        <v>328</v>
      </c>
      <c r="BN41" s="616"/>
      <c r="BO41" s="616"/>
      <c r="BP41" s="616"/>
      <c r="BQ41" s="616"/>
      <c r="BR41" s="616"/>
      <c r="BS41" s="616"/>
      <c r="BT41" s="616"/>
      <c r="BU41" s="617"/>
      <c r="BV41" s="667">
        <v>312</v>
      </c>
      <c r="BW41" s="668"/>
      <c r="BX41" s="668"/>
      <c r="BY41" s="668"/>
      <c r="BZ41" s="668"/>
      <c r="CA41" s="668"/>
      <c r="CB41" s="677"/>
      <c r="CD41" s="609" t="s">
        <v>329</v>
      </c>
      <c r="CE41" s="610"/>
      <c r="CF41" s="610"/>
      <c r="CG41" s="610"/>
      <c r="CH41" s="610"/>
      <c r="CI41" s="610"/>
      <c r="CJ41" s="610"/>
      <c r="CK41" s="610"/>
      <c r="CL41" s="610"/>
      <c r="CM41" s="610"/>
      <c r="CN41" s="610"/>
      <c r="CO41" s="610"/>
      <c r="CP41" s="610"/>
      <c r="CQ41" s="611"/>
      <c r="CR41" s="595" t="s">
        <v>330</v>
      </c>
      <c r="CS41" s="627"/>
      <c r="CT41" s="627"/>
      <c r="CU41" s="627"/>
      <c r="CV41" s="627"/>
      <c r="CW41" s="627"/>
      <c r="CX41" s="627"/>
      <c r="CY41" s="628"/>
      <c r="CZ41" s="629" t="s">
        <v>330</v>
      </c>
      <c r="DA41" s="630"/>
      <c r="DB41" s="630"/>
      <c r="DC41" s="631"/>
      <c r="DD41" s="604" t="s">
        <v>330</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332</v>
      </c>
      <c r="CE42" s="593"/>
      <c r="CF42" s="593"/>
      <c r="CG42" s="593"/>
      <c r="CH42" s="593"/>
      <c r="CI42" s="593"/>
      <c r="CJ42" s="593"/>
      <c r="CK42" s="593"/>
      <c r="CL42" s="593"/>
      <c r="CM42" s="593"/>
      <c r="CN42" s="593"/>
      <c r="CO42" s="593"/>
      <c r="CP42" s="593"/>
      <c r="CQ42" s="594"/>
      <c r="CR42" s="595">
        <v>5051252</v>
      </c>
      <c r="CS42" s="596"/>
      <c r="CT42" s="596"/>
      <c r="CU42" s="596"/>
      <c r="CV42" s="596"/>
      <c r="CW42" s="596"/>
      <c r="CX42" s="596"/>
      <c r="CY42" s="597"/>
      <c r="CZ42" s="629">
        <v>13</v>
      </c>
      <c r="DA42" s="678"/>
      <c r="DB42" s="678"/>
      <c r="DC42" s="679"/>
      <c r="DD42" s="604">
        <v>1371375</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334</v>
      </c>
      <c r="CE43" s="593"/>
      <c r="CF43" s="593"/>
      <c r="CG43" s="593"/>
      <c r="CH43" s="593"/>
      <c r="CI43" s="593"/>
      <c r="CJ43" s="593"/>
      <c r="CK43" s="593"/>
      <c r="CL43" s="593"/>
      <c r="CM43" s="593"/>
      <c r="CN43" s="593"/>
      <c r="CO43" s="593"/>
      <c r="CP43" s="593"/>
      <c r="CQ43" s="594"/>
      <c r="CR43" s="595">
        <v>50000</v>
      </c>
      <c r="CS43" s="627"/>
      <c r="CT43" s="627"/>
      <c r="CU43" s="627"/>
      <c r="CV43" s="627"/>
      <c r="CW43" s="627"/>
      <c r="CX43" s="627"/>
      <c r="CY43" s="628"/>
      <c r="CZ43" s="629">
        <v>0.1</v>
      </c>
      <c r="DA43" s="630"/>
      <c r="DB43" s="630"/>
      <c r="DC43" s="631"/>
      <c r="DD43" s="604">
        <v>50000</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335</v>
      </c>
      <c r="CD44" s="701" t="s">
        <v>287</v>
      </c>
      <c r="CE44" s="702"/>
      <c r="CF44" s="592" t="s">
        <v>336</v>
      </c>
      <c r="CG44" s="593"/>
      <c r="CH44" s="593"/>
      <c r="CI44" s="593"/>
      <c r="CJ44" s="593"/>
      <c r="CK44" s="593"/>
      <c r="CL44" s="593"/>
      <c r="CM44" s="593"/>
      <c r="CN44" s="593"/>
      <c r="CO44" s="593"/>
      <c r="CP44" s="593"/>
      <c r="CQ44" s="594"/>
      <c r="CR44" s="595">
        <v>5028859</v>
      </c>
      <c r="CS44" s="596"/>
      <c r="CT44" s="596"/>
      <c r="CU44" s="596"/>
      <c r="CV44" s="596"/>
      <c r="CW44" s="596"/>
      <c r="CX44" s="596"/>
      <c r="CY44" s="597"/>
      <c r="CZ44" s="629">
        <v>12.9</v>
      </c>
      <c r="DA44" s="678"/>
      <c r="DB44" s="678"/>
      <c r="DC44" s="679"/>
      <c r="DD44" s="604">
        <v>1363874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337</v>
      </c>
      <c r="CG45" s="593"/>
      <c r="CH45" s="593"/>
      <c r="CI45" s="593"/>
      <c r="CJ45" s="593"/>
      <c r="CK45" s="593"/>
      <c r="CL45" s="593"/>
      <c r="CM45" s="593"/>
      <c r="CN45" s="593"/>
      <c r="CO45" s="593"/>
      <c r="CP45" s="593"/>
      <c r="CQ45" s="594"/>
      <c r="CR45" s="595">
        <v>2041351</v>
      </c>
      <c r="CS45" s="627"/>
      <c r="CT45" s="627"/>
      <c r="CU45" s="627"/>
      <c r="CV45" s="627"/>
      <c r="CW45" s="627"/>
      <c r="CX45" s="627"/>
      <c r="CY45" s="628"/>
      <c r="CZ45" s="629">
        <v>5.2</v>
      </c>
      <c r="DA45" s="630"/>
      <c r="DB45" s="630"/>
      <c r="DC45" s="631"/>
      <c r="DD45" s="604">
        <v>38602</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338</v>
      </c>
      <c r="CG46" s="593"/>
      <c r="CH46" s="593"/>
      <c r="CI46" s="593"/>
      <c r="CJ46" s="593"/>
      <c r="CK46" s="593"/>
      <c r="CL46" s="593"/>
      <c r="CM46" s="593"/>
      <c r="CN46" s="593"/>
      <c r="CO46" s="593"/>
      <c r="CP46" s="593"/>
      <c r="CQ46" s="594"/>
      <c r="CR46" s="595">
        <v>2966149</v>
      </c>
      <c r="CS46" s="596"/>
      <c r="CT46" s="596"/>
      <c r="CU46" s="596"/>
      <c r="CV46" s="596"/>
      <c r="CW46" s="596"/>
      <c r="CX46" s="596"/>
      <c r="CY46" s="597"/>
      <c r="CZ46" s="629">
        <v>7.6</v>
      </c>
      <c r="DA46" s="678"/>
      <c r="DB46" s="678"/>
      <c r="DC46" s="679"/>
      <c r="DD46" s="604">
        <v>1305033</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339</v>
      </c>
      <c r="CG47" s="593"/>
      <c r="CH47" s="593"/>
      <c r="CI47" s="593"/>
      <c r="CJ47" s="593"/>
      <c r="CK47" s="593"/>
      <c r="CL47" s="593"/>
      <c r="CM47" s="593"/>
      <c r="CN47" s="593"/>
      <c r="CO47" s="593"/>
      <c r="CP47" s="593"/>
      <c r="CQ47" s="594"/>
      <c r="CR47" s="595">
        <v>22393</v>
      </c>
      <c r="CS47" s="627"/>
      <c r="CT47" s="627"/>
      <c r="CU47" s="627"/>
      <c r="CV47" s="627"/>
      <c r="CW47" s="627"/>
      <c r="CX47" s="627"/>
      <c r="CY47" s="628"/>
      <c r="CZ47" s="629">
        <v>0.1</v>
      </c>
      <c r="DA47" s="630"/>
      <c r="DB47" s="630"/>
      <c r="DC47" s="631"/>
      <c r="DD47" s="604">
        <v>7501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340</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341</v>
      </c>
      <c r="CE49" s="639"/>
      <c r="CF49" s="639"/>
      <c r="CG49" s="639"/>
      <c r="CH49" s="639"/>
      <c r="CI49" s="639"/>
      <c r="CJ49" s="639"/>
      <c r="CK49" s="639"/>
      <c r="CL49" s="639"/>
      <c r="CM49" s="639"/>
      <c r="CN49" s="639"/>
      <c r="CO49" s="639"/>
      <c r="CP49" s="639"/>
      <c r="CQ49" s="640"/>
      <c r="CR49" s="667">
        <v>38937041</v>
      </c>
      <c r="CS49" s="663"/>
      <c r="CT49" s="663"/>
      <c r="CU49" s="663"/>
      <c r="CV49" s="663"/>
      <c r="CW49" s="663"/>
      <c r="CX49" s="663"/>
      <c r="CY49" s="690"/>
      <c r="CZ49" s="691">
        <v>100</v>
      </c>
      <c r="DA49" s="692"/>
      <c r="DB49" s="692"/>
      <c r="DC49" s="693"/>
      <c r="DD49" s="694">
        <v>26544923</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343</v>
      </c>
      <c r="DK2" s="737"/>
      <c r="DL2" s="737"/>
      <c r="DM2" s="737"/>
      <c r="DN2" s="737"/>
      <c r="DO2" s="738"/>
      <c r="DP2" s="202"/>
      <c r="DQ2" s="736" t="s">
        <v>344</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347</v>
      </c>
      <c r="B5" s="731"/>
      <c r="C5" s="731"/>
      <c r="D5" s="731"/>
      <c r="E5" s="731"/>
      <c r="F5" s="731"/>
      <c r="G5" s="731"/>
      <c r="H5" s="731"/>
      <c r="I5" s="731"/>
      <c r="J5" s="731"/>
      <c r="K5" s="731"/>
      <c r="L5" s="731"/>
      <c r="M5" s="731"/>
      <c r="N5" s="731"/>
      <c r="O5" s="731"/>
      <c r="P5" s="732"/>
      <c r="Q5" s="707" t="s">
        <v>348</v>
      </c>
      <c r="R5" s="708"/>
      <c r="S5" s="708"/>
      <c r="T5" s="708"/>
      <c r="U5" s="709"/>
      <c r="V5" s="707" t="s">
        <v>349</v>
      </c>
      <c r="W5" s="708"/>
      <c r="X5" s="708"/>
      <c r="Y5" s="708"/>
      <c r="Z5" s="709"/>
      <c r="AA5" s="707" t="s">
        <v>350</v>
      </c>
      <c r="AB5" s="708"/>
      <c r="AC5" s="708"/>
      <c r="AD5" s="708"/>
      <c r="AE5" s="708"/>
      <c r="AF5" s="740" t="s">
        <v>351</v>
      </c>
      <c r="AG5" s="708"/>
      <c r="AH5" s="708"/>
      <c r="AI5" s="708"/>
      <c r="AJ5" s="719"/>
      <c r="AK5" s="708" t="s">
        <v>352</v>
      </c>
      <c r="AL5" s="708"/>
      <c r="AM5" s="708"/>
      <c r="AN5" s="708"/>
      <c r="AO5" s="709"/>
      <c r="AP5" s="707" t="s">
        <v>353</v>
      </c>
      <c r="AQ5" s="708"/>
      <c r="AR5" s="708"/>
      <c r="AS5" s="708"/>
      <c r="AT5" s="709"/>
      <c r="AU5" s="707" t="s">
        <v>354</v>
      </c>
      <c r="AV5" s="708"/>
      <c r="AW5" s="708"/>
      <c r="AX5" s="708"/>
      <c r="AY5" s="719"/>
      <c r="AZ5" s="209"/>
      <c r="BA5" s="209"/>
      <c r="BB5" s="209"/>
      <c r="BC5" s="209"/>
      <c r="BD5" s="209"/>
      <c r="BE5" s="210"/>
      <c r="BF5" s="210"/>
      <c r="BG5" s="210"/>
      <c r="BH5" s="210"/>
      <c r="BI5" s="210"/>
      <c r="BJ5" s="210"/>
      <c r="BK5" s="210"/>
      <c r="BL5" s="210"/>
      <c r="BM5" s="210"/>
      <c r="BN5" s="210"/>
      <c r="BO5" s="210"/>
      <c r="BP5" s="210"/>
      <c r="BQ5" s="730" t="s">
        <v>355</v>
      </c>
      <c r="BR5" s="731"/>
      <c r="BS5" s="731"/>
      <c r="BT5" s="731"/>
      <c r="BU5" s="731"/>
      <c r="BV5" s="731"/>
      <c r="BW5" s="731"/>
      <c r="BX5" s="731"/>
      <c r="BY5" s="731"/>
      <c r="BZ5" s="731"/>
      <c r="CA5" s="731"/>
      <c r="CB5" s="731"/>
      <c r="CC5" s="731"/>
      <c r="CD5" s="731"/>
      <c r="CE5" s="731"/>
      <c r="CF5" s="731"/>
      <c r="CG5" s="732"/>
      <c r="CH5" s="707" t="s">
        <v>356</v>
      </c>
      <c r="CI5" s="708"/>
      <c r="CJ5" s="708"/>
      <c r="CK5" s="708"/>
      <c r="CL5" s="709"/>
      <c r="CM5" s="707" t="s">
        <v>357</v>
      </c>
      <c r="CN5" s="708"/>
      <c r="CO5" s="708"/>
      <c r="CP5" s="708"/>
      <c r="CQ5" s="709"/>
      <c r="CR5" s="707" t="s">
        <v>358</v>
      </c>
      <c r="CS5" s="708"/>
      <c r="CT5" s="708"/>
      <c r="CU5" s="708"/>
      <c r="CV5" s="709"/>
      <c r="CW5" s="707" t="s">
        <v>359</v>
      </c>
      <c r="CX5" s="708"/>
      <c r="CY5" s="708"/>
      <c r="CZ5" s="708"/>
      <c r="DA5" s="709"/>
      <c r="DB5" s="707" t="s">
        <v>360</v>
      </c>
      <c r="DC5" s="708"/>
      <c r="DD5" s="708"/>
      <c r="DE5" s="708"/>
      <c r="DF5" s="709"/>
      <c r="DG5" s="713" t="s">
        <v>361</v>
      </c>
      <c r="DH5" s="714"/>
      <c r="DI5" s="714"/>
      <c r="DJ5" s="714"/>
      <c r="DK5" s="715"/>
      <c r="DL5" s="713" t="s">
        <v>362</v>
      </c>
      <c r="DM5" s="714"/>
      <c r="DN5" s="714"/>
      <c r="DO5" s="714"/>
      <c r="DP5" s="715"/>
      <c r="DQ5" s="707" t="s">
        <v>363</v>
      </c>
      <c r="DR5" s="708"/>
      <c r="DS5" s="708"/>
      <c r="DT5" s="708"/>
      <c r="DU5" s="709"/>
      <c r="DV5" s="707" t="s">
        <v>354</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364</v>
      </c>
      <c r="C7" s="722"/>
      <c r="D7" s="722"/>
      <c r="E7" s="722"/>
      <c r="F7" s="722"/>
      <c r="G7" s="722"/>
      <c r="H7" s="722"/>
      <c r="I7" s="722"/>
      <c r="J7" s="722"/>
      <c r="K7" s="722"/>
      <c r="L7" s="722"/>
      <c r="M7" s="722"/>
      <c r="N7" s="722"/>
      <c r="O7" s="722"/>
      <c r="P7" s="723"/>
      <c r="Q7" s="724">
        <v>39524</v>
      </c>
      <c r="R7" s="725"/>
      <c r="S7" s="725"/>
      <c r="T7" s="725"/>
      <c r="U7" s="725"/>
      <c r="V7" s="725">
        <v>39087</v>
      </c>
      <c r="W7" s="725"/>
      <c r="X7" s="725"/>
      <c r="Y7" s="725"/>
      <c r="Z7" s="725"/>
      <c r="AA7" s="725">
        <v>437</v>
      </c>
      <c r="AB7" s="725"/>
      <c r="AC7" s="725"/>
      <c r="AD7" s="725"/>
      <c r="AE7" s="726"/>
      <c r="AF7" s="727">
        <v>371</v>
      </c>
      <c r="AG7" s="728"/>
      <c r="AH7" s="728"/>
      <c r="AI7" s="728"/>
      <c r="AJ7" s="729"/>
      <c r="AK7" s="764">
        <v>2564</v>
      </c>
      <c r="AL7" s="765"/>
      <c r="AM7" s="765"/>
      <c r="AN7" s="765"/>
      <c r="AO7" s="765"/>
      <c r="AP7" s="765">
        <v>37473</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542</v>
      </c>
      <c r="BT7" s="769"/>
      <c r="BU7" s="769"/>
      <c r="BV7" s="769"/>
      <c r="BW7" s="769"/>
      <c r="BX7" s="769"/>
      <c r="BY7" s="769"/>
      <c r="BZ7" s="769"/>
      <c r="CA7" s="769"/>
      <c r="CB7" s="769"/>
      <c r="CC7" s="769"/>
      <c r="CD7" s="769"/>
      <c r="CE7" s="769"/>
      <c r="CF7" s="769"/>
      <c r="CG7" s="770"/>
      <c r="CH7" s="761">
        <v>45</v>
      </c>
      <c r="CI7" s="762"/>
      <c r="CJ7" s="762"/>
      <c r="CK7" s="762"/>
      <c r="CL7" s="763"/>
      <c r="CM7" s="761">
        <v>4919</v>
      </c>
      <c r="CN7" s="762"/>
      <c r="CO7" s="762"/>
      <c r="CP7" s="762"/>
      <c r="CQ7" s="763"/>
      <c r="CR7" s="761">
        <v>3015</v>
      </c>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c r="A8" s="214">
        <v>2</v>
      </c>
      <c r="B8" s="745" t="s">
        <v>365</v>
      </c>
      <c r="C8" s="746"/>
      <c r="D8" s="746"/>
      <c r="E8" s="746"/>
      <c r="F8" s="746"/>
      <c r="G8" s="746"/>
      <c r="H8" s="746"/>
      <c r="I8" s="746"/>
      <c r="J8" s="746"/>
      <c r="K8" s="746"/>
      <c r="L8" s="746"/>
      <c r="M8" s="746"/>
      <c r="N8" s="746"/>
      <c r="O8" s="746"/>
      <c r="P8" s="747"/>
      <c r="Q8" s="748">
        <v>21</v>
      </c>
      <c r="R8" s="749"/>
      <c r="S8" s="749"/>
      <c r="T8" s="749"/>
      <c r="U8" s="749"/>
      <c r="V8" s="749">
        <v>21</v>
      </c>
      <c r="W8" s="749"/>
      <c r="X8" s="749"/>
      <c r="Y8" s="749"/>
      <c r="Z8" s="749"/>
      <c r="AA8" s="749" t="s">
        <v>537</v>
      </c>
      <c r="AB8" s="749"/>
      <c r="AC8" s="749"/>
      <c r="AD8" s="749"/>
      <c r="AE8" s="750"/>
      <c r="AF8" s="751" t="s">
        <v>111</v>
      </c>
      <c r="AG8" s="752"/>
      <c r="AH8" s="752"/>
      <c r="AI8" s="752"/>
      <c r="AJ8" s="753"/>
      <c r="AK8" s="754">
        <v>2</v>
      </c>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t="s">
        <v>544</v>
      </c>
      <c r="BS8" s="758" t="s">
        <v>543</v>
      </c>
      <c r="BT8" s="759"/>
      <c r="BU8" s="759"/>
      <c r="BV8" s="759"/>
      <c r="BW8" s="759"/>
      <c r="BX8" s="759"/>
      <c r="BY8" s="759"/>
      <c r="BZ8" s="759"/>
      <c r="CA8" s="759"/>
      <c r="CB8" s="759"/>
      <c r="CC8" s="759"/>
      <c r="CD8" s="759"/>
      <c r="CE8" s="759"/>
      <c r="CF8" s="759"/>
      <c r="CG8" s="760"/>
      <c r="CH8" s="771">
        <v>5417</v>
      </c>
      <c r="CI8" s="772"/>
      <c r="CJ8" s="772"/>
      <c r="CK8" s="772"/>
      <c r="CL8" s="773"/>
      <c r="CM8" s="771">
        <v>105257</v>
      </c>
      <c r="CN8" s="772"/>
      <c r="CO8" s="772"/>
      <c r="CP8" s="772"/>
      <c r="CQ8" s="773"/>
      <c r="CR8" s="771">
        <v>40</v>
      </c>
      <c r="CS8" s="772"/>
      <c r="CT8" s="772"/>
      <c r="CU8" s="772"/>
      <c r="CV8" s="773"/>
      <c r="CW8" s="771"/>
      <c r="CX8" s="772"/>
      <c r="CY8" s="772"/>
      <c r="CZ8" s="772"/>
      <c r="DA8" s="773"/>
      <c r="DB8" s="771"/>
      <c r="DC8" s="772"/>
      <c r="DD8" s="772"/>
      <c r="DE8" s="772"/>
      <c r="DF8" s="773"/>
      <c r="DG8" s="771"/>
      <c r="DH8" s="772"/>
      <c r="DI8" s="772"/>
      <c r="DJ8" s="772"/>
      <c r="DK8" s="773"/>
      <c r="DL8" s="771">
        <v>105</v>
      </c>
      <c r="DM8" s="772"/>
      <c r="DN8" s="772"/>
      <c r="DO8" s="772"/>
      <c r="DP8" s="773"/>
      <c r="DQ8" s="771">
        <v>2</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367</v>
      </c>
      <c r="B23" s="780" t="s">
        <v>368</v>
      </c>
      <c r="C23" s="781"/>
      <c r="D23" s="781"/>
      <c r="E23" s="781"/>
      <c r="F23" s="781"/>
      <c r="G23" s="781"/>
      <c r="H23" s="781"/>
      <c r="I23" s="781"/>
      <c r="J23" s="781"/>
      <c r="K23" s="781"/>
      <c r="L23" s="781"/>
      <c r="M23" s="781"/>
      <c r="N23" s="781"/>
      <c r="O23" s="781"/>
      <c r="P23" s="782"/>
      <c r="Q23" s="783">
        <v>39545</v>
      </c>
      <c r="R23" s="784"/>
      <c r="S23" s="784"/>
      <c r="T23" s="784"/>
      <c r="U23" s="784"/>
      <c r="V23" s="784">
        <v>39108</v>
      </c>
      <c r="W23" s="784"/>
      <c r="X23" s="784"/>
      <c r="Y23" s="784"/>
      <c r="Z23" s="784"/>
      <c r="AA23" s="784">
        <v>437</v>
      </c>
      <c r="AB23" s="784"/>
      <c r="AC23" s="784"/>
      <c r="AD23" s="784"/>
      <c r="AE23" s="785"/>
      <c r="AF23" s="786">
        <v>371</v>
      </c>
      <c r="AG23" s="784"/>
      <c r="AH23" s="784"/>
      <c r="AI23" s="784"/>
      <c r="AJ23" s="787"/>
      <c r="AK23" s="788"/>
      <c r="AL23" s="789"/>
      <c r="AM23" s="789"/>
      <c r="AN23" s="789"/>
      <c r="AO23" s="789"/>
      <c r="AP23" s="784">
        <v>37473</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347</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354</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379</v>
      </c>
      <c r="C28" s="722"/>
      <c r="D28" s="722"/>
      <c r="E28" s="722"/>
      <c r="F28" s="722"/>
      <c r="G28" s="722"/>
      <c r="H28" s="722"/>
      <c r="I28" s="722"/>
      <c r="J28" s="722"/>
      <c r="K28" s="722"/>
      <c r="L28" s="722"/>
      <c r="M28" s="722"/>
      <c r="N28" s="722"/>
      <c r="O28" s="722"/>
      <c r="P28" s="723"/>
      <c r="Q28" s="812">
        <v>11168</v>
      </c>
      <c r="R28" s="813"/>
      <c r="S28" s="813"/>
      <c r="T28" s="813"/>
      <c r="U28" s="813"/>
      <c r="V28" s="813">
        <v>10968</v>
      </c>
      <c r="W28" s="813"/>
      <c r="X28" s="813"/>
      <c r="Y28" s="813"/>
      <c r="Z28" s="813"/>
      <c r="AA28" s="813">
        <v>200</v>
      </c>
      <c r="AB28" s="813"/>
      <c r="AC28" s="813"/>
      <c r="AD28" s="813"/>
      <c r="AE28" s="814"/>
      <c r="AF28" s="815">
        <v>200</v>
      </c>
      <c r="AG28" s="813"/>
      <c r="AH28" s="813"/>
      <c r="AI28" s="813"/>
      <c r="AJ28" s="816"/>
      <c r="AK28" s="817">
        <v>706</v>
      </c>
      <c r="AL28" s="808"/>
      <c r="AM28" s="808"/>
      <c r="AN28" s="808"/>
      <c r="AO28" s="808"/>
      <c r="AP28" s="808"/>
      <c r="AQ28" s="808"/>
      <c r="AR28" s="808"/>
      <c r="AS28" s="808"/>
      <c r="AT28" s="808"/>
      <c r="AU28" s="808"/>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380</v>
      </c>
      <c r="C29" s="746"/>
      <c r="D29" s="746"/>
      <c r="E29" s="746"/>
      <c r="F29" s="746"/>
      <c r="G29" s="746"/>
      <c r="H29" s="746"/>
      <c r="I29" s="746"/>
      <c r="J29" s="746"/>
      <c r="K29" s="746"/>
      <c r="L29" s="746"/>
      <c r="M29" s="746"/>
      <c r="N29" s="746"/>
      <c r="O29" s="746"/>
      <c r="P29" s="747"/>
      <c r="Q29" s="748">
        <v>6345</v>
      </c>
      <c r="R29" s="749"/>
      <c r="S29" s="749"/>
      <c r="T29" s="749"/>
      <c r="U29" s="749"/>
      <c r="V29" s="749">
        <v>6198</v>
      </c>
      <c r="W29" s="749"/>
      <c r="X29" s="749"/>
      <c r="Y29" s="749"/>
      <c r="Z29" s="749"/>
      <c r="AA29" s="749">
        <v>147</v>
      </c>
      <c r="AB29" s="749"/>
      <c r="AC29" s="749"/>
      <c r="AD29" s="749"/>
      <c r="AE29" s="750"/>
      <c r="AF29" s="751">
        <v>147</v>
      </c>
      <c r="AG29" s="752"/>
      <c r="AH29" s="752"/>
      <c r="AI29" s="752"/>
      <c r="AJ29" s="753"/>
      <c r="AK29" s="820">
        <v>968</v>
      </c>
      <c r="AL29" s="821"/>
      <c r="AM29" s="821"/>
      <c r="AN29" s="821"/>
      <c r="AO29" s="821"/>
      <c r="AP29" s="821"/>
      <c r="AQ29" s="821"/>
      <c r="AR29" s="821"/>
      <c r="AS29" s="821"/>
      <c r="AT29" s="821"/>
      <c r="AU29" s="821"/>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381</v>
      </c>
      <c r="C30" s="746"/>
      <c r="D30" s="746"/>
      <c r="E30" s="746"/>
      <c r="F30" s="746"/>
      <c r="G30" s="746"/>
      <c r="H30" s="746"/>
      <c r="I30" s="746"/>
      <c r="J30" s="746"/>
      <c r="K30" s="746"/>
      <c r="L30" s="746"/>
      <c r="M30" s="746"/>
      <c r="N30" s="746"/>
      <c r="O30" s="746"/>
      <c r="P30" s="747"/>
      <c r="Q30" s="748">
        <v>1943</v>
      </c>
      <c r="R30" s="749"/>
      <c r="S30" s="749"/>
      <c r="T30" s="749"/>
      <c r="U30" s="749"/>
      <c r="V30" s="749">
        <v>1909</v>
      </c>
      <c r="W30" s="749"/>
      <c r="X30" s="749"/>
      <c r="Y30" s="749"/>
      <c r="Z30" s="749"/>
      <c r="AA30" s="749">
        <v>34</v>
      </c>
      <c r="AB30" s="749"/>
      <c r="AC30" s="749"/>
      <c r="AD30" s="749"/>
      <c r="AE30" s="750"/>
      <c r="AF30" s="751">
        <v>34</v>
      </c>
      <c r="AG30" s="752"/>
      <c r="AH30" s="752"/>
      <c r="AI30" s="752"/>
      <c r="AJ30" s="753"/>
      <c r="AK30" s="820">
        <v>1056</v>
      </c>
      <c r="AL30" s="821"/>
      <c r="AM30" s="821"/>
      <c r="AN30" s="821"/>
      <c r="AO30" s="821"/>
      <c r="AP30" s="821"/>
      <c r="AQ30" s="821"/>
      <c r="AR30" s="821"/>
      <c r="AS30" s="821"/>
      <c r="AT30" s="821"/>
      <c r="AU30" s="821"/>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382</v>
      </c>
      <c r="C31" s="746"/>
      <c r="D31" s="746"/>
      <c r="E31" s="746"/>
      <c r="F31" s="746"/>
      <c r="G31" s="746"/>
      <c r="H31" s="746"/>
      <c r="I31" s="746"/>
      <c r="J31" s="746"/>
      <c r="K31" s="746"/>
      <c r="L31" s="746"/>
      <c r="M31" s="746"/>
      <c r="N31" s="746"/>
      <c r="O31" s="746"/>
      <c r="P31" s="747"/>
      <c r="Q31" s="748">
        <v>147</v>
      </c>
      <c r="R31" s="749"/>
      <c r="S31" s="749"/>
      <c r="T31" s="749"/>
      <c r="U31" s="749"/>
      <c r="V31" s="749">
        <v>66</v>
      </c>
      <c r="W31" s="749"/>
      <c r="X31" s="749"/>
      <c r="Y31" s="749"/>
      <c r="Z31" s="749"/>
      <c r="AA31" s="749">
        <v>81</v>
      </c>
      <c r="AB31" s="749"/>
      <c r="AC31" s="749"/>
      <c r="AD31" s="749"/>
      <c r="AE31" s="750"/>
      <c r="AF31" s="751">
        <v>81</v>
      </c>
      <c r="AG31" s="752"/>
      <c r="AH31" s="752"/>
      <c r="AI31" s="752"/>
      <c r="AJ31" s="753"/>
      <c r="AK31" s="820">
        <v>24</v>
      </c>
      <c r="AL31" s="821"/>
      <c r="AM31" s="821"/>
      <c r="AN31" s="821"/>
      <c r="AO31" s="821"/>
      <c r="AP31" s="821"/>
      <c r="AQ31" s="821"/>
      <c r="AR31" s="821"/>
      <c r="AS31" s="821"/>
      <c r="AT31" s="821"/>
      <c r="AU31" s="821"/>
      <c r="AV31" s="821"/>
      <c r="AW31" s="821"/>
      <c r="AX31" s="821"/>
      <c r="AY31" s="821"/>
      <c r="AZ31" s="822"/>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383</v>
      </c>
      <c r="C32" s="746"/>
      <c r="D32" s="746"/>
      <c r="E32" s="746"/>
      <c r="F32" s="746"/>
      <c r="G32" s="746"/>
      <c r="H32" s="746"/>
      <c r="I32" s="746"/>
      <c r="J32" s="746"/>
      <c r="K32" s="746"/>
      <c r="L32" s="746"/>
      <c r="M32" s="746"/>
      <c r="N32" s="746"/>
      <c r="O32" s="746"/>
      <c r="P32" s="747"/>
      <c r="Q32" s="748">
        <v>149</v>
      </c>
      <c r="R32" s="749"/>
      <c r="S32" s="749"/>
      <c r="T32" s="749"/>
      <c r="U32" s="749"/>
      <c r="V32" s="749">
        <v>149</v>
      </c>
      <c r="W32" s="749"/>
      <c r="X32" s="749"/>
      <c r="Y32" s="749"/>
      <c r="Z32" s="749"/>
      <c r="AA32" s="749" t="s">
        <v>537</v>
      </c>
      <c r="AB32" s="749"/>
      <c r="AC32" s="749"/>
      <c r="AD32" s="749"/>
      <c r="AE32" s="750"/>
      <c r="AF32" s="751" t="s">
        <v>111</v>
      </c>
      <c r="AG32" s="752"/>
      <c r="AH32" s="752"/>
      <c r="AI32" s="752"/>
      <c r="AJ32" s="753"/>
      <c r="AK32" s="820">
        <v>51</v>
      </c>
      <c r="AL32" s="821"/>
      <c r="AM32" s="821"/>
      <c r="AN32" s="821"/>
      <c r="AO32" s="821"/>
      <c r="AP32" s="821">
        <v>204</v>
      </c>
      <c r="AQ32" s="821"/>
      <c r="AR32" s="821"/>
      <c r="AS32" s="821"/>
      <c r="AT32" s="821"/>
      <c r="AU32" s="821">
        <v>127</v>
      </c>
      <c r="AV32" s="821"/>
      <c r="AW32" s="821"/>
      <c r="AX32" s="821"/>
      <c r="AY32" s="821"/>
      <c r="AZ32" s="822"/>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384</v>
      </c>
      <c r="C33" s="746"/>
      <c r="D33" s="746"/>
      <c r="E33" s="746"/>
      <c r="F33" s="746"/>
      <c r="G33" s="746"/>
      <c r="H33" s="746"/>
      <c r="I33" s="746"/>
      <c r="J33" s="746"/>
      <c r="K33" s="746"/>
      <c r="L33" s="746"/>
      <c r="M33" s="746"/>
      <c r="N33" s="746"/>
      <c r="O33" s="746"/>
      <c r="P33" s="747"/>
      <c r="Q33" s="748">
        <v>3039</v>
      </c>
      <c r="R33" s="749"/>
      <c r="S33" s="749"/>
      <c r="T33" s="749"/>
      <c r="U33" s="749"/>
      <c r="V33" s="749">
        <v>2389</v>
      </c>
      <c r="W33" s="749"/>
      <c r="X33" s="749"/>
      <c r="Y33" s="749"/>
      <c r="Z33" s="749"/>
      <c r="AA33" s="749">
        <v>650</v>
      </c>
      <c r="AB33" s="749"/>
      <c r="AC33" s="749"/>
      <c r="AD33" s="749"/>
      <c r="AE33" s="750"/>
      <c r="AF33" s="751">
        <v>-4902</v>
      </c>
      <c r="AG33" s="752"/>
      <c r="AH33" s="752"/>
      <c r="AI33" s="752"/>
      <c r="AJ33" s="753"/>
      <c r="AK33" s="820">
        <v>59</v>
      </c>
      <c r="AL33" s="821"/>
      <c r="AM33" s="821"/>
      <c r="AN33" s="821"/>
      <c r="AO33" s="821"/>
      <c r="AP33" s="821">
        <v>694</v>
      </c>
      <c r="AQ33" s="821"/>
      <c r="AR33" s="821"/>
      <c r="AS33" s="821"/>
      <c r="AT33" s="821"/>
      <c r="AU33" s="821">
        <v>243</v>
      </c>
      <c r="AV33" s="821"/>
      <c r="AW33" s="821"/>
      <c r="AX33" s="821"/>
      <c r="AY33" s="821"/>
      <c r="AZ33" s="822"/>
      <c r="BA33" s="822"/>
      <c r="BB33" s="822"/>
      <c r="BC33" s="822"/>
      <c r="BD33" s="822"/>
      <c r="BE33" s="818" t="s">
        <v>385</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386</v>
      </c>
      <c r="C34" s="746"/>
      <c r="D34" s="746"/>
      <c r="E34" s="746"/>
      <c r="F34" s="746"/>
      <c r="G34" s="746"/>
      <c r="H34" s="746"/>
      <c r="I34" s="746"/>
      <c r="J34" s="746"/>
      <c r="K34" s="746"/>
      <c r="L34" s="746"/>
      <c r="M34" s="746"/>
      <c r="N34" s="746"/>
      <c r="O34" s="746"/>
      <c r="P34" s="747"/>
      <c r="Q34" s="748">
        <v>8723</v>
      </c>
      <c r="R34" s="749"/>
      <c r="S34" s="749"/>
      <c r="T34" s="749"/>
      <c r="U34" s="749"/>
      <c r="V34" s="749">
        <v>8817</v>
      </c>
      <c r="W34" s="749"/>
      <c r="X34" s="749"/>
      <c r="Y34" s="749"/>
      <c r="Z34" s="749"/>
      <c r="AA34" s="749">
        <v>-94</v>
      </c>
      <c r="AB34" s="749"/>
      <c r="AC34" s="749"/>
      <c r="AD34" s="749"/>
      <c r="AE34" s="750"/>
      <c r="AF34" s="751">
        <v>-1138</v>
      </c>
      <c r="AG34" s="752"/>
      <c r="AH34" s="752"/>
      <c r="AI34" s="752"/>
      <c r="AJ34" s="753"/>
      <c r="AK34" s="820">
        <v>1868</v>
      </c>
      <c r="AL34" s="821"/>
      <c r="AM34" s="821"/>
      <c r="AN34" s="821"/>
      <c r="AO34" s="821"/>
      <c r="AP34" s="821">
        <v>8058</v>
      </c>
      <c r="AQ34" s="821"/>
      <c r="AR34" s="821"/>
      <c r="AS34" s="821"/>
      <c r="AT34" s="821"/>
      <c r="AU34" s="821">
        <v>5302</v>
      </c>
      <c r="AV34" s="821"/>
      <c r="AW34" s="821"/>
      <c r="AX34" s="821"/>
      <c r="AY34" s="821"/>
      <c r="AZ34" s="822"/>
      <c r="BA34" s="822"/>
      <c r="BB34" s="822"/>
      <c r="BC34" s="822"/>
      <c r="BD34" s="822"/>
      <c r="BE34" s="818" t="s">
        <v>385</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387</v>
      </c>
      <c r="C35" s="746"/>
      <c r="D35" s="746"/>
      <c r="E35" s="746"/>
      <c r="F35" s="746"/>
      <c r="G35" s="746"/>
      <c r="H35" s="746"/>
      <c r="I35" s="746"/>
      <c r="J35" s="746"/>
      <c r="K35" s="746"/>
      <c r="L35" s="746"/>
      <c r="M35" s="746"/>
      <c r="N35" s="746"/>
      <c r="O35" s="746"/>
      <c r="P35" s="747"/>
      <c r="Q35" s="748">
        <v>2990</v>
      </c>
      <c r="R35" s="749"/>
      <c r="S35" s="749"/>
      <c r="T35" s="749"/>
      <c r="U35" s="749"/>
      <c r="V35" s="749">
        <v>2897</v>
      </c>
      <c r="W35" s="749"/>
      <c r="X35" s="749"/>
      <c r="Y35" s="749"/>
      <c r="Z35" s="749"/>
      <c r="AA35" s="749">
        <v>93</v>
      </c>
      <c r="AB35" s="749"/>
      <c r="AC35" s="749"/>
      <c r="AD35" s="749"/>
      <c r="AE35" s="750"/>
      <c r="AF35" s="751">
        <v>-311</v>
      </c>
      <c r="AG35" s="752"/>
      <c r="AH35" s="752"/>
      <c r="AI35" s="752"/>
      <c r="AJ35" s="753"/>
      <c r="AK35" s="820">
        <v>1050</v>
      </c>
      <c r="AL35" s="821"/>
      <c r="AM35" s="821"/>
      <c r="AN35" s="821"/>
      <c r="AO35" s="821"/>
      <c r="AP35" s="821">
        <v>13153</v>
      </c>
      <c r="AQ35" s="821"/>
      <c r="AR35" s="821"/>
      <c r="AS35" s="821"/>
      <c r="AT35" s="821"/>
      <c r="AU35" s="821">
        <v>7484</v>
      </c>
      <c r="AV35" s="821"/>
      <c r="AW35" s="821"/>
      <c r="AX35" s="821"/>
      <c r="AY35" s="821"/>
      <c r="AZ35" s="822"/>
      <c r="BA35" s="822"/>
      <c r="BB35" s="822"/>
      <c r="BC35" s="822"/>
      <c r="BD35" s="822"/>
      <c r="BE35" s="818" t="s">
        <v>385</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367</v>
      </c>
      <c r="B63" s="780" t="s">
        <v>389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-5889</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391</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392</v>
      </c>
      <c r="AV66" s="708"/>
      <c r="AW66" s="708"/>
      <c r="AX66" s="708"/>
      <c r="AY66" s="709"/>
      <c r="AZ66" s="707" t="s">
        <v>354</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538</v>
      </c>
      <c r="C68" s="860"/>
      <c r="D68" s="860"/>
      <c r="E68" s="860"/>
      <c r="F68" s="860"/>
      <c r="G68" s="860"/>
      <c r="H68" s="860"/>
      <c r="I68" s="860"/>
      <c r="J68" s="860"/>
      <c r="K68" s="860"/>
      <c r="L68" s="860"/>
      <c r="M68" s="860"/>
      <c r="N68" s="860"/>
      <c r="O68" s="860"/>
      <c r="P68" s="861"/>
      <c r="Q68" s="862">
        <v>212</v>
      </c>
      <c r="R68" s="856"/>
      <c r="S68" s="856"/>
      <c r="T68" s="856"/>
      <c r="U68" s="856"/>
      <c r="V68" s="856">
        <v>190</v>
      </c>
      <c r="W68" s="856"/>
      <c r="X68" s="856"/>
      <c r="Y68" s="856"/>
      <c r="Z68" s="856"/>
      <c r="AA68" s="856">
        <v>22</v>
      </c>
      <c r="AB68" s="856"/>
      <c r="AC68" s="856"/>
      <c r="AD68" s="856"/>
      <c r="AE68" s="856"/>
      <c r="AF68" s="856">
        <v>22</v>
      </c>
      <c r="AG68" s="856"/>
      <c r="AH68" s="856"/>
      <c r="AI68" s="856"/>
      <c r="AJ68" s="856"/>
      <c r="AK68" s="856" t="s">
        <v>537</v>
      </c>
      <c r="AL68" s="856"/>
      <c r="AM68" s="856"/>
      <c r="AN68" s="856"/>
      <c r="AO68" s="856"/>
      <c r="AP68" s="856">
        <v>131</v>
      </c>
      <c r="AQ68" s="856"/>
      <c r="AR68" s="856"/>
      <c r="AS68" s="856"/>
      <c r="AT68" s="856"/>
      <c r="AU68" s="856">
        <v>10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539</v>
      </c>
      <c r="C69" s="864"/>
      <c r="D69" s="864"/>
      <c r="E69" s="864"/>
      <c r="F69" s="864"/>
      <c r="G69" s="864"/>
      <c r="H69" s="864"/>
      <c r="I69" s="864"/>
      <c r="J69" s="864"/>
      <c r="K69" s="864"/>
      <c r="L69" s="864"/>
      <c r="M69" s="864"/>
      <c r="N69" s="864"/>
      <c r="O69" s="864"/>
      <c r="P69" s="865"/>
      <c r="Q69" s="866">
        <v>15052</v>
      </c>
      <c r="R69" s="821"/>
      <c r="S69" s="821"/>
      <c r="T69" s="821"/>
      <c r="U69" s="821"/>
      <c r="V69" s="821">
        <v>12500</v>
      </c>
      <c r="W69" s="821"/>
      <c r="X69" s="821"/>
      <c r="Y69" s="821"/>
      <c r="Z69" s="821"/>
      <c r="AA69" s="821">
        <v>2552</v>
      </c>
      <c r="AB69" s="821"/>
      <c r="AC69" s="821"/>
      <c r="AD69" s="821"/>
      <c r="AE69" s="821"/>
      <c r="AF69" s="821">
        <v>2552</v>
      </c>
      <c r="AG69" s="821"/>
      <c r="AH69" s="821"/>
      <c r="AI69" s="821"/>
      <c r="AJ69" s="821"/>
      <c r="AK69" s="821" t="s">
        <v>537</v>
      </c>
      <c r="AL69" s="821"/>
      <c r="AM69" s="821"/>
      <c r="AN69" s="821"/>
      <c r="AO69" s="821"/>
      <c r="AP69" s="821" t="s">
        <v>537</v>
      </c>
      <c r="AQ69" s="821"/>
      <c r="AR69" s="821"/>
      <c r="AS69" s="821"/>
      <c r="AT69" s="821"/>
      <c r="AU69" s="821" t="s">
        <v>537</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540</v>
      </c>
      <c r="C70" s="864"/>
      <c r="D70" s="864"/>
      <c r="E70" s="864"/>
      <c r="F70" s="864"/>
      <c r="G70" s="864"/>
      <c r="H70" s="864"/>
      <c r="I70" s="864"/>
      <c r="J70" s="864"/>
      <c r="K70" s="864"/>
      <c r="L70" s="864"/>
      <c r="M70" s="864"/>
      <c r="N70" s="864"/>
      <c r="O70" s="864"/>
      <c r="P70" s="865"/>
      <c r="Q70" s="866">
        <v>495</v>
      </c>
      <c r="R70" s="821"/>
      <c r="S70" s="821"/>
      <c r="T70" s="821"/>
      <c r="U70" s="821"/>
      <c r="V70" s="821">
        <v>347</v>
      </c>
      <c r="W70" s="821"/>
      <c r="X70" s="821"/>
      <c r="Y70" s="821"/>
      <c r="Z70" s="821"/>
      <c r="AA70" s="821">
        <v>148</v>
      </c>
      <c r="AB70" s="821"/>
      <c r="AC70" s="821"/>
      <c r="AD70" s="821"/>
      <c r="AE70" s="821"/>
      <c r="AF70" s="821">
        <v>148</v>
      </c>
      <c r="AG70" s="821"/>
      <c r="AH70" s="821"/>
      <c r="AI70" s="821"/>
      <c r="AJ70" s="821"/>
      <c r="AK70" s="821">
        <v>176</v>
      </c>
      <c r="AL70" s="821"/>
      <c r="AM70" s="821"/>
      <c r="AN70" s="821"/>
      <c r="AO70" s="821"/>
      <c r="AP70" s="821" t="s">
        <v>537</v>
      </c>
      <c r="AQ70" s="821"/>
      <c r="AR70" s="821"/>
      <c r="AS70" s="821"/>
      <c r="AT70" s="821"/>
      <c r="AU70" s="821" t="s">
        <v>537</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541</v>
      </c>
      <c r="C71" s="864"/>
      <c r="D71" s="864"/>
      <c r="E71" s="864"/>
      <c r="F71" s="864"/>
      <c r="G71" s="864"/>
      <c r="H71" s="864"/>
      <c r="I71" s="864"/>
      <c r="J71" s="864"/>
      <c r="K71" s="864"/>
      <c r="L71" s="864"/>
      <c r="M71" s="864"/>
      <c r="N71" s="864"/>
      <c r="O71" s="864"/>
      <c r="P71" s="865"/>
      <c r="Q71" s="866">
        <v>707526</v>
      </c>
      <c r="R71" s="821"/>
      <c r="S71" s="821"/>
      <c r="T71" s="821"/>
      <c r="U71" s="821"/>
      <c r="V71" s="821">
        <v>687045</v>
      </c>
      <c r="W71" s="821"/>
      <c r="X71" s="821"/>
      <c r="Y71" s="821"/>
      <c r="Z71" s="821"/>
      <c r="AA71" s="821">
        <v>20481</v>
      </c>
      <c r="AB71" s="821"/>
      <c r="AC71" s="821"/>
      <c r="AD71" s="821"/>
      <c r="AE71" s="821"/>
      <c r="AF71" s="821">
        <v>20481</v>
      </c>
      <c r="AG71" s="821"/>
      <c r="AH71" s="821"/>
      <c r="AI71" s="821"/>
      <c r="AJ71" s="821"/>
      <c r="AK71" s="821">
        <v>3255</v>
      </c>
      <c r="AL71" s="821"/>
      <c r="AM71" s="821"/>
      <c r="AN71" s="821"/>
      <c r="AO71" s="821"/>
      <c r="AP71" s="821" t="s">
        <v>537</v>
      </c>
      <c r="AQ71" s="821"/>
      <c r="AR71" s="821"/>
      <c r="AS71" s="821"/>
      <c r="AT71" s="821"/>
      <c r="AU71" s="821" t="s">
        <v>537</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367</v>
      </c>
      <c r="B88" s="780" t="s">
        <v>393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23203</v>
      </c>
      <c r="AG88" s="832"/>
      <c r="AH88" s="832"/>
      <c r="AI88" s="832"/>
      <c r="AJ88" s="832"/>
      <c r="AK88" s="829"/>
      <c r="AL88" s="829"/>
      <c r="AM88" s="829"/>
      <c r="AN88" s="829"/>
      <c r="AO88" s="829"/>
      <c r="AP88" s="832">
        <v>131</v>
      </c>
      <c r="AQ88" s="832"/>
      <c r="AR88" s="832"/>
      <c r="AS88" s="832"/>
      <c r="AT88" s="832"/>
      <c r="AU88" s="832">
        <v>10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3055</v>
      </c>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v>105</v>
      </c>
      <c r="DM102" s="840"/>
      <c r="DN102" s="840"/>
      <c r="DO102" s="840"/>
      <c r="DP102" s="883"/>
      <c r="DQ102" s="882">
        <v>2</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286</v>
      </c>
      <c r="AG109" s="885"/>
      <c r="AH109" s="885"/>
      <c r="AI109" s="885"/>
      <c r="AJ109" s="886"/>
      <c r="AK109" s="884" t="s">
        <v>285</v>
      </c>
      <c r="AL109" s="885"/>
      <c r="AM109" s="885"/>
      <c r="AN109" s="885"/>
      <c r="AO109" s="886"/>
      <c r="AP109" s="884" t="s">
        <v>403</v>
      </c>
      <c r="AQ109" s="885"/>
      <c r="AR109" s="885"/>
      <c r="AS109" s="885"/>
      <c r="AT109" s="887"/>
      <c r="AU109" s="904"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286</v>
      </c>
      <c r="BW109" s="885"/>
      <c r="BX109" s="885"/>
      <c r="BY109" s="885"/>
      <c r="BZ109" s="886"/>
      <c r="CA109" s="884" t="s">
        <v>285</v>
      </c>
      <c r="CB109" s="885"/>
      <c r="CC109" s="885"/>
      <c r="CD109" s="885"/>
      <c r="CE109" s="886"/>
      <c r="CF109" s="905" t="s">
        <v>403</v>
      </c>
      <c r="CG109" s="905"/>
      <c r="CH109" s="905"/>
      <c r="CI109" s="905"/>
      <c r="CJ109" s="905"/>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286</v>
      </c>
      <c r="DM109" s="885"/>
      <c r="DN109" s="885"/>
      <c r="DO109" s="885"/>
      <c r="DP109" s="886"/>
      <c r="DQ109" s="884" t="s">
        <v>285</v>
      </c>
      <c r="DR109" s="885"/>
      <c r="DS109" s="885"/>
      <c r="DT109" s="885"/>
      <c r="DU109" s="886"/>
      <c r="DV109" s="884" t="s">
        <v>403</v>
      </c>
      <c r="DW109" s="885"/>
      <c r="DX109" s="885"/>
      <c r="DY109" s="885"/>
      <c r="DZ109" s="887"/>
    </row>
    <row r="110" spans="1:131" s="199" customFormat="1" ht="26.25" customHeight="1">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4371456</v>
      </c>
      <c r="AB110" s="892"/>
      <c r="AC110" s="892"/>
      <c r="AD110" s="892"/>
      <c r="AE110" s="893"/>
      <c r="AF110" s="894">
        <v>4237303</v>
      </c>
      <c r="AG110" s="892"/>
      <c r="AH110" s="892"/>
      <c r="AI110" s="892"/>
      <c r="AJ110" s="893"/>
      <c r="AK110" s="894">
        <v>4061521</v>
      </c>
      <c r="AL110" s="892"/>
      <c r="AM110" s="892"/>
      <c r="AN110" s="892"/>
      <c r="AO110" s="893"/>
      <c r="AP110" s="895">
        <v>21.8</v>
      </c>
      <c r="AQ110" s="896"/>
      <c r="AR110" s="896"/>
      <c r="AS110" s="896"/>
      <c r="AT110" s="897"/>
      <c r="AU110" s="898" t="s">
        <v>61</v>
      </c>
      <c r="AV110" s="899"/>
      <c r="AW110" s="899"/>
      <c r="AX110" s="899"/>
      <c r="AY110" s="899"/>
      <c r="AZ110" s="940" t="s">
        <v>406</v>
      </c>
      <c r="BA110" s="889"/>
      <c r="BB110" s="889"/>
      <c r="BC110" s="889"/>
      <c r="BD110" s="889"/>
      <c r="BE110" s="889"/>
      <c r="BF110" s="889"/>
      <c r="BG110" s="889"/>
      <c r="BH110" s="889"/>
      <c r="BI110" s="889"/>
      <c r="BJ110" s="889"/>
      <c r="BK110" s="889"/>
      <c r="BL110" s="889"/>
      <c r="BM110" s="889"/>
      <c r="BN110" s="889"/>
      <c r="BO110" s="889"/>
      <c r="BP110" s="890"/>
      <c r="BQ110" s="926">
        <v>39771159</v>
      </c>
      <c r="BR110" s="927"/>
      <c r="BS110" s="927"/>
      <c r="BT110" s="927"/>
      <c r="BU110" s="927"/>
      <c r="BV110" s="927">
        <v>38524382</v>
      </c>
      <c r="BW110" s="927"/>
      <c r="BX110" s="927"/>
      <c r="BY110" s="927"/>
      <c r="BZ110" s="927"/>
      <c r="CA110" s="927">
        <v>37472638</v>
      </c>
      <c r="CB110" s="927"/>
      <c r="CC110" s="927"/>
      <c r="CD110" s="927"/>
      <c r="CE110" s="927"/>
      <c r="CF110" s="941">
        <v>201.4</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410</v>
      </c>
      <c r="BA111" s="950"/>
      <c r="BB111" s="950"/>
      <c r="BC111" s="950"/>
      <c r="BD111" s="950"/>
      <c r="BE111" s="950"/>
      <c r="BF111" s="950"/>
      <c r="BG111" s="950"/>
      <c r="BH111" s="950"/>
      <c r="BI111" s="950"/>
      <c r="BJ111" s="950"/>
      <c r="BK111" s="950"/>
      <c r="BL111" s="950"/>
      <c r="BM111" s="950"/>
      <c r="BN111" s="950"/>
      <c r="BO111" s="950"/>
      <c r="BP111" s="951"/>
      <c r="BQ111" s="919">
        <v>4884944</v>
      </c>
      <c r="BR111" s="920"/>
      <c r="BS111" s="920"/>
      <c r="BT111" s="920"/>
      <c r="BU111" s="920"/>
      <c r="BV111" s="920">
        <v>4233754</v>
      </c>
      <c r="BW111" s="920"/>
      <c r="BX111" s="920"/>
      <c r="BY111" s="920"/>
      <c r="BZ111" s="920"/>
      <c r="CA111" s="920">
        <v>3563018</v>
      </c>
      <c r="CB111" s="920"/>
      <c r="CC111" s="920"/>
      <c r="CD111" s="920"/>
      <c r="CE111" s="920"/>
      <c r="CF111" s="914">
        <v>19.2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4884944</v>
      </c>
      <c r="DH111" s="920"/>
      <c r="DI111" s="920"/>
      <c r="DJ111" s="920"/>
      <c r="DK111" s="920"/>
      <c r="DL111" s="920">
        <v>4233754</v>
      </c>
      <c r="DM111" s="920"/>
      <c r="DN111" s="920"/>
      <c r="DO111" s="920"/>
      <c r="DP111" s="920"/>
      <c r="DQ111" s="920">
        <v>3563018</v>
      </c>
      <c r="DR111" s="920"/>
      <c r="DS111" s="920"/>
      <c r="DT111" s="920"/>
      <c r="DU111" s="920"/>
      <c r="DV111" s="921">
        <v>19.2</v>
      </c>
      <c r="DW111" s="921"/>
      <c r="DX111" s="921"/>
      <c r="DY111" s="921"/>
      <c r="DZ111" s="922"/>
    </row>
    <row r="112" spans="1:131" s="199"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39167</v>
      </c>
      <c r="AB112" s="959"/>
      <c r="AC112" s="959"/>
      <c r="AD112" s="959"/>
      <c r="AE112" s="960"/>
      <c r="AF112" s="961">
        <v>20000</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15568738</v>
      </c>
      <c r="BR112" s="920"/>
      <c r="BS112" s="920"/>
      <c r="BT112" s="920"/>
      <c r="BU112" s="920"/>
      <c r="BV112" s="920">
        <v>14162108</v>
      </c>
      <c r="BW112" s="920"/>
      <c r="BX112" s="920"/>
      <c r="BY112" s="920"/>
      <c r="BZ112" s="920"/>
      <c r="CA112" s="920">
        <v>13156653</v>
      </c>
      <c r="CB112" s="920"/>
      <c r="CC112" s="920"/>
      <c r="CD112" s="920"/>
      <c r="CE112" s="920"/>
      <c r="CF112" s="914">
        <v>70.7</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1841491</v>
      </c>
      <c r="AB113" s="934"/>
      <c r="AC113" s="934"/>
      <c r="AD113" s="934"/>
      <c r="AE113" s="935"/>
      <c r="AF113" s="936">
        <v>1946583</v>
      </c>
      <c r="AG113" s="934"/>
      <c r="AH113" s="934"/>
      <c r="AI113" s="934"/>
      <c r="AJ113" s="935"/>
      <c r="AK113" s="936">
        <v>1964660</v>
      </c>
      <c r="AL113" s="934"/>
      <c r="AM113" s="934"/>
      <c r="AN113" s="934"/>
      <c r="AO113" s="935"/>
      <c r="AP113" s="937">
        <v>10.6</v>
      </c>
      <c r="AQ113" s="938"/>
      <c r="AR113" s="938"/>
      <c r="AS113" s="938"/>
      <c r="AT113" s="939"/>
      <c r="AU113" s="900"/>
      <c r="AV113" s="901"/>
      <c r="AW113" s="901"/>
      <c r="AX113" s="901"/>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13385</v>
      </c>
      <c r="BR113" s="920"/>
      <c r="BS113" s="920"/>
      <c r="BT113" s="920"/>
      <c r="BU113" s="920"/>
      <c r="BV113" s="920">
        <v>11522</v>
      </c>
      <c r="BW113" s="920"/>
      <c r="BX113" s="920"/>
      <c r="BY113" s="920"/>
      <c r="BZ113" s="920"/>
      <c r="CA113" s="920">
        <v>9658</v>
      </c>
      <c r="CB113" s="920"/>
      <c r="CC113" s="920"/>
      <c r="CD113" s="920"/>
      <c r="CE113" s="920"/>
      <c r="CF113" s="914">
        <v>0.1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1996</v>
      </c>
      <c r="AB114" s="959"/>
      <c r="AC114" s="959"/>
      <c r="AD114" s="959"/>
      <c r="AE114" s="960"/>
      <c r="AF114" s="961">
        <v>1980</v>
      </c>
      <c r="AG114" s="959"/>
      <c r="AH114" s="959"/>
      <c r="AI114" s="959"/>
      <c r="AJ114" s="960"/>
      <c r="AK114" s="961">
        <v>1964</v>
      </c>
      <c r="AL114" s="959"/>
      <c r="AM114" s="959"/>
      <c r="AN114" s="959"/>
      <c r="AO114" s="960"/>
      <c r="AP114" s="962">
        <v>0</v>
      </c>
      <c r="AQ114" s="963"/>
      <c r="AR114" s="963"/>
      <c r="AS114" s="963"/>
      <c r="AT114" s="964"/>
      <c r="AU114" s="900"/>
      <c r="AV114" s="901"/>
      <c r="AW114" s="901"/>
      <c r="AX114" s="901"/>
      <c r="AY114" s="901"/>
      <c r="AZ114" s="949" t="s">
        <v>420</v>
      </c>
      <c r="BA114" s="950"/>
      <c r="BB114" s="950"/>
      <c r="BC114" s="950"/>
      <c r="BD114" s="950"/>
      <c r="BE114" s="950"/>
      <c r="BF114" s="950"/>
      <c r="BG114" s="950"/>
      <c r="BH114" s="950"/>
      <c r="BI114" s="950"/>
      <c r="BJ114" s="950"/>
      <c r="BK114" s="950"/>
      <c r="BL114" s="950"/>
      <c r="BM114" s="950"/>
      <c r="BN114" s="950"/>
      <c r="BO114" s="950"/>
      <c r="BP114" s="951"/>
      <c r="BQ114" s="919" t="s">
        <v>111</v>
      </c>
      <c r="BR114" s="920"/>
      <c r="BS114" s="920"/>
      <c r="BT114" s="920"/>
      <c r="BU114" s="920"/>
      <c r="BV114" s="920" t="s">
        <v>111</v>
      </c>
      <c r="BW114" s="920"/>
      <c r="BX114" s="920"/>
      <c r="BY114" s="920"/>
      <c r="BZ114" s="920"/>
      <c r="CA114" s="920" t="s">
        <v>111</v>
      </c>
      <c r="CB114" s="920"/>
      <c r="CC114" s="920"/>
      <c r="CD114" s="920"/>
      <c r="CE114" s="920"/>
      <c r="CF114" s="914" t="s">
        <v>111</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870676</v>
      </c>
      <c r="AB115" s="934"/>
      <c r="AC115" s="934"/>
      <c r="AD115" s="934"/>
      <c r="AE115" s="935"/>
      <c r="AF115" s="936">
        <v>866650</v>
      </c>
      <c r="AG115" s="934"/>
      <c r="AH115" s="934"/>
      <c r="AI115" s="934"/>
      <c r="AJ115" s="935"/>
      <c r="AK115" s="936">
        <v>856661</v>
      </c>
      <c r="AL115" s="934"/>
      <c r="AM115" s="934"/>
      <c r="AN115" s="934"/>
      <c r="AO115" s="935"/>
      <c r="AP115" s="937">
        <v>4.5999999999999996</v>
      </c>
      <c r="AQ115" s="938"/>
      <c r="AR115" s="938"/>
      <c r="AS115" s="938"/>
      <c r="AT115" s="939"/>
      <c r="AU115" s="900"/>
      <c r="AV115" s="901"/>
      <c r="AW115" s="901"/>
      <c r="AX115" s="901"/>
      <c r="AY115" s="901"/>
      <c r="AZ115" s="949" t="s">
        <v>423</v>
      </c>
      <c r="BA115" s="950"/>
      <c r="BB115" s="950"/>
      <c r="BC115" s="950"/>
      <c r="BD115" s="950"/>
      <c r="BE115" s="950"/>
      <c r="BF115" s="950"/>
      <c r="BG115" s="950"/>
      <c r="BH115" s="950"/>
      <c r="BI115" s="950"/>
      <c r="BJ115" s="950"/>
      <c r="BK115" s="950"/>
      <c r="BL115" s="950"/>
      <c r="BM115" s="950"/>
      <c r="BN115" s="950"/>
      <c r="BO115" s="950"/>
      <c r="BP115" s="951"/>
      <c r="BQ115" s="919">
        <v>650</v>
      </c>
      <c r="BR115" s="920"/>
      <c r="BS115" s="920"/>
      <c r="BT115" s="920"/>
      <c r="BU115" s="920"/>
      <c r="BV115" s="920">
        <v>1076</v>
      </c>
      <c r="BW115" s="920"/>
      <c r="BX115" s="920"/>
      <c r="BY115" s="920"/>
      <c r="BZ115" s="920"/>
      <c r="CA115" s="920">
        <v>2467</v>
      </c>
      <c r="CB115" s="920"/>
      <c r="CC115" s="920"/>
      <c r="CD115" s="920"/>
      <c r="CE115" s="920"/>
      <c r="CF115" s="914">
        <v>0</v>
      </c>
      <c r="CG115" s="915"/>
      <c r="CH115" s="915"/>
      <c r="CI115" s="915"/>
      <c r="CJ115" s="915"/>
      <c r="CK115" s="945"/>
      <c r="CL115" s="946"/>
      <c r="CM115" s="949" t="s">
        <v>424</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c r="A116" s="956"/>
      <c r="B116" s="957"/>
      <c r="C116" s="965" t="s">
        <v>425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446</v>
      </c>
      <c r="AB116" s="959"/>
      <c r="AC116" s="959"/>
      <c r="AD116" s="959"/>
      <c r="AE116" s="960"/>
      <c r="AF116" s="961">
        <v>475</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426</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428</v>
      </c>
      <c r="Z117" s="886"/>
      <c r="AA117" s="976">
        <v>7125232</v>
      </c>
      <c r="AB117" s="977"/>
      <c r="AC117" s="977"/>
      <c r="AD117" s="977"/>
      <c r="AE117" s="978"/>
      <c r="AF117" s="979">
        <v>7072991</v>
      </c>
      <c r="AG117" s="977"/>
      <c r="AH117" s="977"/>
      <c r="AI117" s="977"/>
      <c r="AJ117" s="978"/>
      <c r="AK117" s="979">
        <v>6884806</v>
      </c>
      <c r="AL117" s="977"/>
      <c r="AM117" s="977"/>
      <c r="AN117" s="977"/>
      <c r="AO117" s="978"/>
      <c r="AP117" s="980"/>
      <c r="AQ117" s="981"/>
      <c r="AR117" s="981"/>
      <c r="AS117" s="981"/>
      <c r="AT117" s="982"/>
      <c r="AU117" s="900"/>
      <c r="AV117" s="901"/>
      <c r="AW117" s="901"/>
      <c r="AX117" s="901"/>
      <c r="AY117" s="901"/>
      <c r="AZ117" s="967" t="s">
        <v>429</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c r="A118" s="904"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286</v>
      </c>
      <c r="AG118" s="885"/>
      <c r="AH118" s="885"/>
      <c r="AI118" s="885"/>
      <c r="AJ118" s="886"/>
      <c r="AK118" s="884" t="s">
        <v>285</v>
      </c>
      <c r="AL118" s="885"/>
      <c r="AM118" s="885"/>
      <c r="AN118" s="885"/>
      <c r="AO118" s="886"/>
      <c r="AP118" s="971" t="s">
        <v>403</v>
      </c>
      <c r="AQ118" s="972"/>
      <c r="AR118" s="972"/>
      <c r="AS118" s="972"/>
      <c r="AT118" s="973"/>
      <c r="AU118" s="900"/>
      <c r="AV118" s="901"/>
      <c r="AW118" s="901"/>
      <c r="AX118" s="901"/>
      <c r="AY118" s="901"/>
      <c r="AZ118" s="974" t="s">
        <v>431</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c r="A119" s="1058"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433</v>
      </c>
      <c r="BP119" s="1006"/>
      <c r="BQ119" s="997">
        <v>60238876</v>
      </c>
      <c r="BR119" s="998"/>
      <c r="BS119" s="998"/>
      <c r="BT119" s="998"/>
      <c r="BU119" s="998"/>
      <c r="BV119" s="998">
        <v>56932842</v>
      </c>
      <c r="BW119" s="998"/>
      <c r="BX119" s="998"/>
      <c r="BY119" s="998"/>
      <c r="BZ119" s="998"/>
      <c r="CA119" s="998">
        <v>54204434</v>
      </c>
      <c r="CB119" s="998"/>
      <c r="CC119" s="998"/>
      <c r="CD119" s="998"/>
      <c r="CE119" s="998"/>
      <c r="CF119" s="999"/>
      <c r="CG119" s="1000"/>
      <c r="CH119" s="1000"/>
      <c r="CI119" s="1000"/>
      <c r="CJ119" s="1001"/>
      <c r="CK119" s="947"/>
      <c r="CL119" s="948"/>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c r="A120" s="1059"/>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870533</v>
      </c>
      <c r="AB120" s="959"/>
      <c r="AC120" s="959"/>
      <c r="AD120" s="959"/>
      <c r="AE120" s="960"/>
      <c r="AF120" s="961">
        <v>866650</v>
      </c>
      <c r="AG120" s="959"/>
      <c r="AH120" s="959"/>
      <c r="AI120" s="959"/>
      <c r="AJ120" s="960"/>
      <c r="AK120" s="961">
        <v>855452</v>
      </c>
      <c r="AL120" s="959"/>
      <c r="AM120" s="959"/>
      <c r="AN120" s="959"/>
      <c r="AO120" s="960"/>
      <c r="AP120" s="962">
        <v>4.5999999999999996</v>
      </c>
      <c r="AQ120" s="963"/>
      <c r="AR120" s="963"/>
      <c r="AS120" s="963"/>
      <c r="AT120" s="964"/>
      <c r="AU120" s="989" t="s">
        <v>435</v>
      </c>
      <c r="AV120" s="990"/>
      <c r="AW120" s="990"/>
      <c r="AX120" s="990"/>
      <c r="AY120" s="991"/>
      <c r="AZ120" s="940" t="s">
        <v>436</v>
      </c>
      <c r="BA120" s="889"/>
      <c r="BB120" s="889"/>
      <c r="BC120" s="889"/>
      <c r="BD120" s="889"/>
      <c r="BE120" s="889"/>
      <c r="BF120" s="889"/>
      <c r="BG120" s="889"/>
      <c r="BH120" s="889"/>
      <c r="BI120" s="889"/>
      <c r="BJ120" s="889"/>
      <c r="BK120" s="889"/>
      <c r="BL120" s="889"/>
      <c r="BM120" s="889"/>
      <c r="BN120" s="889"/>
      <c r="BO120" s="889"/>
      <c r="BP120" s="890"/>
      <c r="BQ120" s="926">
        <v>10956367</v>
      </c>
      <c r="BR120" s="927"/>
      <c r="BS120" s="927"/>
      <c r="BT120" s="927"/>
      <c r="BU120" s="927"/>
      <c r="BV120" s="927">
        <v>9996589</v>
      </c>
      <c r="BW120" s="927"/>
      <c r="BX120" s="927"/>
      <c r="BY120" s="927"/>
      <c r="BZ120" s="927"/>
      <c r="CA120" s="927">
        <v>8093611</v>
      </c>
      <c r="CB120" s="927"/>
      <c r="CC120" s="927"/>
      <c r="CD120" s="927"/>
      <c r="CE120" s="927"/>
      <c r="CF120" s="941">
        <v>43.5</v>
      </c>
      <c r="CG120" s="942"/>
      <c r="CH120" s="942"/>
      <c r="CI120" s="942"/>
      <c r="CJ120" s="942"/>
      <c r="CK120" s="1007" t="s">
        <v>437</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8715884</v>
      </c>
      <c r="DH120" s="927"/>
      <c r="DI120" s="927"/>
      <c r="DJ120" s="927"/>
      <c r="DK120" s="927"/>
      <c r="DL120" s="927">
        <v>7997480</v>
      </c>
      <c r="DM120" s="927"/>
      <c r="DN120" s="927"/>
      <c r="DO120" s="927"/>
      <c r="DP120" s="927"/>
      <c r="DQ120" s="927">
        <v>7484131</v>
      </c>
      <c r="DR120" s="927"/>
      <c r="DS120" s="927"/>
      <c r="DT120" s="927"/>
      <c r="DU120" s="927"/>
      <c r="DV120" s="928">
        <v>40.200000000000003</v>
      </c>
      <c r="DW120" s="928"/>
      <c r="DX120" s="928"/>
      <c r="DY120" s="928"/>
      <c r="DZ120" s="929"/>
    </row>
    <row r="121" spans="1:130" s="199" customFormat="1" ht="26.25" customHeight="1">
      <c r="A121" s="1059"/>
      <c r="B121" s="946"/>
      <c r="C121" s="967" t="s">
        <v>438</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439</v>
      </c>
      <c r="BA121" s="950"/>
      <c r="BB121" s="950"/>
      <c r="BC121" s="950"/>
      <c r="BD121" s="950"/>
      <c r="BE121" s="950"/>
      <c r="BF121" s="950"/>
      <c r="BG121" s="950"/>
      <c r="BH121" s="950"/>
      <c r="BI121" s="950"/>
      <c r="BJ121" s="950"/>
      <c r="BK121" s="950"/>
      <c r="BL121" s="950"/>
      <c r="BM121" s="950"/>
      <c r="BN121" s="950"/>
      <c r="BO121" s="950"/>
      <c r="BP121" s="951"/>
      <c r="BQ121" s="919">
        <v>8748591</v>
      </c>
      <c r="BR121" s="920"/>
      <c r="BS121" s="920"/>
      <c r="BT121" s="920"/>
      <c r="BU121" s="920"/>
      <c r="BV121" s="920">
        <v>7631435</v>
      </c>
      <c r="BW121" s="920"/>
      <c r="BX121" s="920"/>
      <c r="BY121" s="920"/>
      <c r="BZ121" s="920"/>
      <c r="CA121" s="920">
        <v>7672546</v>
      </c>
      <c r="CB121" s="920"/>
      <c r="CC121" s="920"/>
      <c r="CD121" s="920"/>
      <c r="CE121" s="920"/>
      <c r="CF121" s="914">
        <v>41.2</v>
      </c>
      <c r="CG121" s="915"/>
      <c r="CH121" s="915"/>
      <c r="CI121" s="915"/>
      <c r="CJ121" s="915"/>
      <c r="CK121" s="1010"/>
      <c r="CL121" s="1011"/>
      <c r="CM121" s="1011"/>
      <c r="CN121" s="1011"/>
      <c r="CO121" s="1012"/>
      <c r="CP121" s="1020" t="s">
        <v>386</v>
      </c>
      <c r="CQ121" s="1021"/>
      <c r="CR121" s="1021"/>
      <c r="CS121" s="1021"/>
      <c r="CT121" s="1021"/>
      <c r="CU121" s="1021"/>
      <c r="CV121" s="1021"/>
      <c r="CW121" s="1021"/>
      <c r="CX121" s="1021"/>
      <c r="CY121" s="1021"/>
      <c r="CZ121" s="1021"/>
      <c r="DA121" s="1021"/>
      <c r="DB121" s="1021"/>
      <c r="DC121" s="1021"/>
      <c r="DD121" s="1021"/>
      <c r="DE121" s="1021"/>
      <c r="DF121" s="1022"/>
      <c r="DG121" s="919">
        <v>6409344</v>
      </c>
      <c r="DH121" s="920"/>
      <c r="DI121" s="920"/>
      <c r="DJ121" s="920"/>
      <c r="DK121" s="920"/>
      <c r="DL121" s="920">
        <v>5791449</v>
      </c>
      <c r="DM121" s="920"/>
      <c r="DN121" s="920"/>
      <c r="DO121" s="920"/>
      <c r="DP121" s="920"/>
      <c r="DQ121" s="920">
        <v>5302419</v>
      </c>
      <c r="DR121" s="920"/>
      <c r="DS121" s="920"/>
      <c r="DT121" s="920"/>
      <c r="DU121" s="920"/>
      <c r="DV121" s="921">
        <v>28.5</v>
      </c>
      <c r="DW121" s="921"/>
      <c r="DX121" s="921"/>
      <c r="DY121" s="921"/>
      <c r="DZ121" s="922"/>
    </row>
    <row r="122" spans="1:130" s="199" customFormat="1" ht="26.25" customHeight="1">
      <c r="A122" s="1059"/>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440</v>
      </c>
      <c r="BA122" s="965"/>
      <c r="BB122" s="965"/>
      <c r="BC122" s="965"/>
      <c r="BD122" s="965"/>
      <c r="BE122" s="965"/>
      <c r="BF122" s="965"/>
      <c r="BG122" s="965"/>
      <c r="BH122" s="965"/>
      <c r="BI122" s="965"/>
      <c r="BJ122" s="965"/>
      <c r="BK122" s="965"/>
      <c r="BL122" s="965"/>
      <c r="BM122" s="965"/>
      <c r="BN122" s="965"/>
      <c r="BO122" s="965"/>
      <c r="BP122" s="966"/>
      <c r="BQ122" s="997">
        <v>40210312</v>
      </c>
      <c r="BR122" s="998"/>
      <c r="BS122" s="998"/>
      <c r="BT122" s="998"/>
      <c r="BU122" s="998"/>
      <c r="BV122" s="998">
        <v>38908599</v>
      </c>
      <c r="BW122" s="998"/>
      <c r="BX122" s="998"/>
      <c r="BY122" s="998"/>
      <c r="BZ122" s="998"/>
      <c r="CA122" s="998">
        <v>37203257</v>
      </c>
      <c r="CB122" s="998"/>
      <c r="CC122" s="998"/>
      <c r="CD122" s="998"/>
      <c r="CE122" s="998"/>
      <c r="CF122" s="1018">
        <v>200</v>
      </c>
      <c r="CG122" s="1019"/>
      <c r="CH122" s="1019"/>
      <c r="CI122" s="1019"/>
      <c r="CJ122" s="1019"/>
      <c r="CK122" s="1010"/>
      <c r="CL122" s="1011"/>
      <c r="CM122" s="1011"/>
      <c r="CN122" s="1011"/>
      <c r="CO122" s="1012"/>
      <c r="CP122" s="1020" t="s">
        <v>384</v>
      </c>
      <c r="CQ122" s="1021"/>
      <c r="CR122" s="1021"/>
      <c r="CS122" s="1021"/>
      <c r="CT122" s="1021"/>
      <c r="CU122" s="1021"/>
      <c r="CV122" s="1021"/>
      <c r="CW122" s="1021"/>
      <c r="CX122" s="1021"/>
      <c r="CY122" s="1021"/>
      <c r="CZ122" s="1021"/>
      <c r="DA122" s="1021"/>
      <c r="DB122" s="1021"/>
      <c r="DC122" s="1021"/>
      <c r="DD122" s="1021"/>
      <c r="DE122" s="1021"/>
      <c r="DF122" s="1022"/>
      <c r="DG122" s="919">
        <v>194943</v>
      </c>
      <c r="DH122" s="920"/>
      <c r="DI122" s="920"/>
      <c r="DJ122" s="920"/>
      <c r="DK122" s="920"/>
      <c r="DL122" s="920">
        <v>183549</v>
      </c>
      <c r="DM122" s="920"/>
      <c r="DN122" s="920"/>
      <c r="DO122" s="920"/>
      <c r="DP122" s="920"/>
      <c r="DQ122" s="920">
        <v>242950</v>
      </c>
      <c r="DR122" s="920"/>
      <c r="DS122" s="920"/>
      <c r="DT122" s="920"/>
      <c r="DU122" s="920"/>
      <c r="DV122" s="921">
        <v>1.3</v>
      </c>
      <c r="DW122" s="921"/>
      <c r="DX122" s="921"/>
      <c r="DY122" s="921"/>
      <c r="DZ122" s="922"/>
    </row>
    <row r="123" spans="1:130" s="199" customFormat="1" ht="26.25" customHeight="1">
      <c r="A123" s="1059"/>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441</v>
      </c>
      <c r="BP123" s="1006"/>
      <c r="BQ123" s="1065">
        <v>59915270</v>
      </c>
      <c r="BR123" s="1066"/>
      <c r="BS123" s="1066"/>
      <c r="BT123" s="1066"/>
      <c r="BU123" s="1066"/>
      <c r="BV123" s="1066">
        <v>56536623</v>
      </c>
      <c r="BW123" s="1066"/>
      <c r="BX123" s="1066"/>
      <c r="BY123" s="1066"/>
      <c r="BZ123" s="1066"/>
      <c r="CA123" s="1066">
        <v>52969414</v>
      </c>
      <c r="CB123" s="1066"/>
      <c r="CC123" s="1066"/>
      <c r="CD123" s="1066"/>
      <c r="CE123" s="1066"/>
      <c r="CF123" s="999"/>
      <c r="CG123" s="1000"/>
      <c r="CH123" s="1000"/>
      <c r="CI123" s="1000"/>
      <c r="CJ123" s="1001"/>
      <c r="CK123" s="1010"/>
      <c r="CL123" s="1011"/>
      <c r="CM123" s="1011"/>
      <c r="CN123" s="1011"/>
      <c r="CO123" s="1012"/>
      <c r="CP123" s="1020" t="s">
        <v>442</v>
      </c>
      <c r="CQ123" s="1021"/>
      <c r="CR123" s="1021"/>
      <c r="CS123" s="1021"/>
      <c r="CT123" s="1021"/>
      <c r="CU123" s="1021"/>
      <c r="CV123" s="1021"/>
      <c r="CW123" s="1021"/>
      <c r="CX123" s="1021"/>
      <c r="CY123" s="1021"/>
      <c r="CZ123" s="1021"/>
      <c r="DA123" s="1021"/>
      <c r="DB123" s="1021"/>
      <c r="DC123" s="1021"/>
      <c r="DD123" s="1021"/>
      <c r="DE123" s="1021"/>
      <c r="DF123" s="1022"/>
      <c r="DG123" s="958">
        <v>248567</v>
      </c>
      <c r="DH123" s="959"/>
      <c r="DI123" s="959"/>
      <c r="DJ123" s="959"/>
      <c r="DK123" s="960"/>
      <c r="DL123" s="961">
        <v>189630</v>
      </c>
      <c r="DM123" s="959"/>
      <c r="DN123" s="959"/>
      <c r="DO123" s="959"/>
      <c r="DP123" s="960"/>
      <c r="DQ123" s="961">
        <v>127153</v>
      </c>
      <c r="DR123" s="959"/>
      <c r="DS123" s="959"/>
      <c r="DT123" s="959"/>
      <c r="DU123" s="960"/>
      <c r="DV123" s="962">
        <v>0.7</v>
      </c>
      <c r="DW123" s="963"/>
      <c r="DX123" s="963"/>
      <c r="DY123" s="963"/>
      <c r="DZ123" s="964"/>
    </row>
    <row r="124" spans="1:130" s="199" customFormat="1" ht="26.25" customHeight="1" thickBot="1">
      <c r="A124" s="1059"/>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143</v>
      </c>
      <c r="AB124" s="959"/>
      <c r="AC124" s="959"/>
      <c r="AD124" s="959"/>
      <c r="AE124" s="960"/>
      <c r="AF124" s="961" t="s">
        <v>111</v>
      </c>
      <c r="AG124" s="959"/>
      <c r="AH124" s="959"/>
      <c r="AI124" s="959"/>
      <c r="AJ124" s="960"/>
      <c r="AK124" s="961">
        <v>1209</v>
      </c>
      <c r="AL124" s="959"/>
      <c r="AM124" s="959"/>
      <c r="AN124" s="959"/>
      <c r="AO124" s="960"/>
      <c r="AP124" s="962">
        <v>0</v>
      </c>
      <c r="AQ124" s="963"/>
      <c r="AR124" s="963"/>
      <c r="AS124" s="963"/>
      <c r="AT124" s="964"/>
      <c r="AU124" s="1061" t="s">
        <v>443</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1.7</v>
      </c>
      <c r="BR124" s="1028"/>
      <c r="BS124" s="1028"/>
      <c r="BT124" s="1028"/>
      <c r="BU124" s="1028"/>
      <c r="BV124" s="1028">
        <v>2.1</v>
      </c>
      <c r="BW124" s="1028"/>
      <c r="BX124" s="1028"/>
      <c r="BY124" s="1028"/>
      <c r="BZ124" s="1028"/>
      <c r="CA124" s="1028">
        <v>6.6</v>
      </c>
      <c r="CB124" s="1028"/>
      <c r="CC124" s="1028"/>
      <c r="CD124" s="1028"/>
      <c r="CE124" s="1028"/>
      <c r="CF124" s="1029"/>
      <c r="CG124" s="1030"/>
      <c r="CH124" s="1030"/>
      <c r="CI124" s="1030"/>
      <c r="CJ124" s="1031"/>
      <c r="CK124" s="1013"/>
      <c r="CL124" s="1013"/>
      <c r="CM124" s="1013"/>
      <c r="CN124" s="1013"/>
      <c r="CO124" s="1014"/>
      <c r="CP124" s="1020" t="s">
        <v>444</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c r="A125" s="1059"/>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445</v>
      </c>
      <c r="CL125" s="1008"/>
      <c r="CM125" s="1008"/>
      <c r="CN125" s="1008"/>
      <c r="CO125" s="1009"/>
      <c r="CP125" s="940" t="s">
        <v>446</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c r="A126" s="1059"/>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c r="A127" s="1060"/>
      <c r="B127" s="948"/>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449</v>
      </c>
      <c r="AY127" s="1033"/>
      <c r="AZ127" s="1033"/>
      <c r="BA127" s="1033"/>
      <c r="BB127" s="1033"/>
      <c r="BC127" s="1033"/>
      <c r="BD127" s="1033"/>
      <c r="BE127" s="1034"/>
      <c r="BF127" s="1035" t="s">
        <v>450</v>
      </c>
      <c r="BG127" s="1033"/>
      <c r="BH127" s="1033"/>
      <c r="BI127" s="1033"/>
      <c r="BJ127" s="1033"/>
      <c r="BK127" s="1033"/>
      <c r="BL127" s="1034"/>
      <c r="BM127" s="1035" t="s">
        <v>451</v>
      </c>
      <c r="BN127" s="1033"/>
      <c r="BO127" s="1033"/>
      <c r="BP127" s="1033"/>
      <c r="BQ127" s="1033"/>
      <c r="BR127" s="1033"/>
      <c r="BS127" s="1034"/>
      <c r="BT127" s="1035" t="s">
        <v>452</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453</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c r="A128" s="1043" t="s">
        <v>454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455</v>
      </c>
      <c r="X128" s="1045"/>
      <c r="Y128" s="1045"/>
      <c r="Z128" s="1046"/>
      <c r="AA128" s="1047">
        <v>1055427</v>
      </c>
      <c r="AB128" s="1048"/>
      <c r="AC128" s="1048"/>
      <c r="AD128" s="1048"/>
      <c r="AE128" s="1049"/>
      <c r="AF128" s="1050">
        <v>1071321</v>
      </c>
      <c r="AG128" s="1048"/>
      <c r="AH128" s="1048"/>
      <c r="AI128" s="1048"/>
      <c r="AJ128" s="1049"/>
      <c r="AK128" s="1050">
        <v>1077844</v>
      </c>
      <c r="AL128" s="1048"/>
      <c r="AM128" s="1048"/>
      <c r="AN128" s="1048"/>
      <c r="AO128" s="1049"/>
      <c r="AP128" s="1051"/>
      <c r="AQ128" s="1052"/>
      <c r="AR128" s="1052"/>
      <c r="AS128" s="1052"/>
      <c r="AT128" s="1053"/>
      <c r="AU128" s="235"/>
      <c r="AV128" s="235"/>
      <c r="AW128" s="235"/>
      <c r="AX128" s="888" t="s">
        <v>456</v>
      </c>
      <c r="AY128" s="889"/>
      <c r="AZ128" s="889"/>
      <c r="BA128" s="889"/>
      <c r="BB128" s="889"/>
      <c r="BC128" s="889"/>
      <c r="BD128" s="889"/>
      <c r="BE128" s="890"/>
      <c r="BF128" s="1054" t="s">
        <v>111</v>
      </c>
      <c r="BG128" s="1055"/>
      <c r="BH128" s="1055"/>
      <c r="BI128" s="1055"/>
      <c r="BJ128" s="1055"/>
      <c r="BK128" s="1055"/>
      <c r="BL128" s="1056"/>
      <c r="BM128" s="1054">
        <v>12.23</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457</v>
      </c>
      <c r="CQ128" s="1037"/>
      <c r="CR128" s="1037"/>
      <c r="CS128" s="1037"/>
      <c r="CT128" s="1037"/>
      <c r="CU128" s="1037"/>
      <c r="CV128" s="1037"/>
      <c r="CW128" s="1037"/>
      <c r="CX128" s="1037"/>
      <c r="CY128" s="1037"/>
      <c r="CZ128" s="1037"/>
      <c r="DA128" s="1037"/>
      <c r="DB128" s="1037"/>
      <c r="DC128" s="1037"/>
      <c r="DD128" s="1037"/>
      <c r="DE128" s="1037"/>
      <c r="DF128" s="1038"/>
      <c r="DG128" s="1039">
        <v>650</v>
      </c>
      <c r="DH128" s="1040"/>
      <c r="DI128" s="1040"/>
      <c r="DJ128" s="1040"/>
      <c r="DK128" s="1040"/>
      <c r="DL128" s="1040">
        <v>1076</v>
      </c>
      <c r="DM128" s="1040"/>
      <c r="DN128" s="1040"/>
      <c r="DO128" s="1040"/>
      <c r="DP128" s="1040"/>
      <c r="DQ128" s="1040">
        <v>2467</v>
      </c>
      <c r="DR128" s="1040"/>
      <c r="DS128" s="1040"/>
      <c r="DT128" s="1040"/>
      <c r="DU128" s="1040"/>
      <c r="DV128" s="1041">
        <v>0</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458</v>
      </c>
      <c r="X129" s="1074"/>
      <c r="Y129" s="1074"/>
      <c r="Z129" s="1075"/>
      <c r="AA129" s="958">
        <v>22626644</v>
      </c>
      <c r="AB129" s="959"/>
      <c r="AC129" s="959"/>
      <c r="AD129" s="959"/>
      <c r="AE129" s="960"/>
      <c r="AF129" s="961">
        <v>22841818</v>
      </c>
      <c r="AG129" s="959"/>
      <c r="AH129" s="959"/>
      <c r="AI129" s="959"/>
      <c r="AJ129" s="960"/>
      <c r="AK129" s="961">
        <v>22939384</v>
      </c>
      <c r="AL129" s="959"/>
      <c r="AM129" s="959"/>
      <c r="AN129" s="959"/>
      <c r="AO129" s="960"/>
      <c r="AP129" s="1076"/>
      <c r="AQ129" s="1077"/>
      <c r="AR129" s="1077"/>
      <c r="AS129" s="1077"/>
      <c r="AT129" s="1078"/>
      <c r="AU129" s="237"/>
      <c r="AV129" s="237"/>
      <c r="AW129" s="237"/>
      <c r="AX129" s="1067" t="s">
        <v>459</v>
      </c>
      <c r="AY129" s="950"/>
      <c r="AZ129" s="950"/>
      <c r="BA129" s="950"/>
      <c r="BB129" s="950"/>
      <c r="BC129" s="950"/>
      <c r="BD129" s="950"/>
      <c r="BE129" s="951"/>
      <c r="BF129" s="1068" t="s">
        <v>111</v>
      </c>
      <c r="BG129" s="1069"/>
      <c r="BH129" s="1069"/>
      <c r="BI129" s="1069"/>
      <c r="BJ129" s="1069"/>
      <c r="BK129" s="1069"/>
      <c r="BL129" s="1070"/>
      <c r="BM129" s="1068">
        <v>17.23</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461</v>
      </c>
      <c r="X130" s="1074"/>
      <c r="Y130" s="1074"/>
      <c r="Z130" s="1075"/>
      <c r="AA130" s="958">
        <v>4595475</v>
      </c>
      <c r="AB130" s="959"/>
      <c r="AC130" s="959"/>
      <c r="AD130" s="959"/>
      <c r="AE130" s="960"/>
      <c r="AF130" s="961">
        <v>4369249</v>
      </c>
      <c r="AG130" s="959"/>
      <c r="AH130" s="959"/>
      <c r="AI130" s="959"/>
      <c r="AJ130" s="960"/>
      <c r="AK130" s="961">
        <v>4335887</v>
      </c>
      <c r="AL130" s="959"/>
      <c r="AM130" s="959"/>
      <c r="AN130" s="959"/>
      <c r="AO130" s="960"/>
      <c r="AP130" s="1076"/>
      <c r="AQ130" s="1077"/>
      <c r="AR130" s="1077"/>
      <c r="AS130" s="1077"/>
      <c r="AT130" s="1078"/>
      <c r="AU130" s="237"/>
      <c r="AV130" s="237"/>
      <c r="AW130" s="237"/>
      <c r="AX130" s="1067" t="s">
        <v>462</v>
      </c>
      <c r="AY130" s="950"/>
      <c r="AZ130" s="950"/>
      <c r="BA130" s="950"/>
      <c r="BB130" s="950"/>
      <c r="BC130" s="950"/>
      <c r="BD130" s="950"/>
      <c r="BE130" s="951"/>
      <c r="BF130" s="1104">
        <v>8.3000000000000007</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463</v>
      </c>
      <c r="X131" s="1112"/>
      <c r="Y131" s="1112"/>
      <c r="Z131" s="1113"/>
      <c r="AA131" s="1005">
        <v>18031169</v>
      </c>
      <c r="AB131" s="984"/>
      <c r="AC131" s="984"/>
      <c r="AD131" s="984"/>
      <c r="AE131" s="985"/>
      <c r="AF131" s="983">
        <v>18472569</v>
      </c>
      <c r="AG131" s="984"/>
      <c r="AH131" s="984"/>
      <c r="AI131" s="984"/>
      <c r="AJ131" s="985"/>
      <c r="AK131" s="983">
        <v>18603497</v>
      </c>
      <c r="AL131" s="984"/>
      <c r="AM131" s="984"/>
      <c r="AN131" s="984"/>
      <c r="AO131" s="985"/>
      <c r="AP131" s="1114"/>
      <c r="AQ131" s="1115"/>
      <c r="AR131" s="1115"/>
      <c r="AS131" s="1115"/>
      <c r="AT131" s="1116"/>
      <c r="AU131" s="237"/>
      <c r="AV131" s="237"/>
      <c r="AW131" s="237"/>
      <c r="AX131" s="1086" t="s">
        <v>464</v>
      </c>
      <c r="AY131" s="1037"/>
      <c r="AZ131" s="1037"/>
      <c r="BA131" s="1037"/>
      <c r="BB131" s="1037"/>
      <c r="BC131" s="1037"/>
      <c r="BD131" s="1037"/>
      <c r="BE131" s="1038"/>
      <c r="BF131" s="1087">
        <v>6.6</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466</v>
      </c>
      <c r="W132" s="1097"/>
      <c r="X132" s="1097"/>
      <c r="Y132" s="1097"/>
      <c r="Z132" s="1098"/>
      <c r="AA132" s="1099">
        <v>8.1765635939999992</v>
      </c>
      <c r="AB132" s="1100"/>
      <c r="AC132" s="1100"/>
      <c r="AD132" s="1100"/>
      <c r="AE132" s="1101"/>
      <c r="AF132" s="1102">
        <v>8.8370004190000007</v>
      </c>
      <c r="AG132" s="1100"/>
      <c r="AH132" s="1100"/>
      <c r="AI132" s="1100"/>
      <c r="AJ132" s="1101"/>
      <c r="AK132" s="1102">
        <v>7.9075186779999997</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467</v>
      </c>
      <c r="W133" s="1080"/>
      <c r="X133" s="1080"/>
      <c r="Y133" s="1080"/>
      <c r="Z133" s="1081"/>
      <c r="AA133" s="1082">
        <v>9.1999999999999993</v>
      </c>
      <c r="AB133" s="1083"/>
      <c r="AC133" s="1083"/>
      <c r="AD133" s="1083"/>
      <c r="AE133" s="1084"/>
      <c r="AF133" s="1082">
        <v>8.9</v>
      </c>
      <c r="AG133" s="1083"/>
      <c r="AH133" s="1083"/>
      <c r="AI133" s="1083"/>
      <c r="AJ133" s="1084"/>
      <c r="AK133" s="1082">
        <v>8.3000000000000007</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20" t="s">
        <v>470</v>
      </c>
      <c r="L7" s="256"/>
      <c r="M7" s="257" t="s">
        <v>471</v>
      </c>
      <c r="N7" s="258"/>
    </row>
    <row r="8" spans="1:16">
      <c r="A8" s="250"/>
      <c r="B8" s="246"/>
      <c r="C8" s="246"/>
      <c r="D8" s="246"/>
      <c r="E8" s="246"/>
      <c r="F8" s="246"/>
      <c r="G8" s="259"/>
      <c r="H8" s="260"/>
      <c r="I8" s="260"/>
      <c r="J8" s="261"/>
      <c r="K8" s="1121"/>
      <c r="L8" s="262" t="s">
        <v>472</v>
      </c>
      <c r="M8" s="263" t="s">
        <v>473</v>
      </c>
      <c r="N8" s="264" t="s">
        <v>474</v>
      </c>
    </row>
    <row r="9" spans="1:16">
      <c r="A9" s="250"/>
      <c r="B9" s="246"/>
      <c r="C9" s="246"/>
      <c r="D9" s="246"/>
      <c r="E9" s="246"/>
      <c r="F9" s="246"/>
      <c r="G9" s="1122" t="s">
        <v>475</v>
      </c>
      <c r="H9" s="1123"/>
      <c r="I9" s="1123"/>
      <c r="J9" s="1124"/>
      <c r="K9" s="265">
        <v>7103074</v>
      </c>
      <c r="L9" s="266">
        <v>62420</v>
      </c>
      <c r="M9" s="267">
        <v>56511</v>
      </c>
      <c r="N9" s="268">
        <v>10.5</v>
      </c>
    </row>
    <row r="10" spans="1:16">
      <c r="A10" s="250"/>
      <c r="B10" s="246"/>
      <c r="C10" s="246"/>
      <c r="D10" s="246"/>
      <c r="E10" s="246"/>
      <c r="F10" s="246"/>
      <c r="G10" s="1122" t="s">
        <v>476</v>
      </c>
      <c r="H10" s="1123"/>
      <c r="I10" s="1123"/>
      <c r="J10" s="1124"/>
      <c r="K10" s="269">
        <v>560982</v>
      </c>
      <c r="L10" s="270">
        <v>4930</v>
      </c>
      <c r="M10" s="271">
        <v>3634</v>
      </c>
      <c r="N10" s="272">
        <v>35.700000000000003</v>
      </c>
    </row>
    <row r="11" spans="1:16" ht="13.5" customHeight="1">
      <c r="A11" s="250"/>
      <c r="B11" s="246"/>
      <c r="C11" s="246"/>
      <c r="D11" s="246"/>
      <c r="E11" s="246"/>
      <c r="F11" s="246"/>
      <c r="G11" s="1122" t="s">
        <v>477</v>
      </c>
      <c r="H11" s="1123"/>
      <c r="I11" s="1123"/>
      <c r="J11" s="1124"/>
      <c r="K11" s="269">
        <v>3574</v>
      </c>
      <c r="L11" s="270">
        <v>31</v>
      </c>
      <c r="M11" s="271">
        <v>3413</v>
      </c>
      <c r="N11" s="272">
        <v>-99.1</v>
      </c>
    </row>
    <row r="12" spans="1:16" ht="13.5" customHeight="1">
      <c r="A12" s="250"/>
      <c r="B12" s="246"/>
      <c r="C12" s="246"/>
      <c r="D12" s="246"/>
      <c r="E12" s="246"/>
      <c r="F12" s="246"/>
      <c r="G12" s="1122" t="s">
        <v>478</v>
      </c>
      <c r="H12" s="1123"/>
      <c r="I12" s="1123"/>
      <c r="J12" s="1124"/>
      <c r="K12" s="269">
        <v>353493</v>
      </c>
      <c r="L12" s="270">
        <v>3106</v>
      </c>
      <c r="M12" s="271">
        <v>498</v>
      </c>
      <c r="N12" s="272">
        <v>523.70000000000005</v>
      </c>
    </row>
    <row r="13" spans="1:16" ht="13.5" customHeight="1">
      <c r="A13" s="250"/>
      <c r="B13" s="246"/>
      <c r="C13" s="246"/>
      <c r="D13" s="246"/>
      <c r="E13" s="246"/>
      <c r="F13" s="246"/>
      <c r="G13" s="1122" t="s">
        <v>479</v>
      </c>
      <c r="H13" s="1123"/>
      <c r="I13" s="1123"/>
      <c r="J13" s="1124"/>
      <c r="K13" s="269" t="s">
        <v>480</v>
      </c>
      <c r="L13" s="270" t="s">
        <v>480</v>
      </c>
      <c r="M13" s="271">
        <v>0</v>
      </c>
      <c r="N13" s="272" t="s">
        <v>480</v>
      </c>
    </row>
    <row r="14" spans="1:16" ht="13.5" customHeight="1">
      <c r="A14" s="250"/>
      <c r="B14" s="246"/>
      <c r="C14" s="246"/>
      <c r="D14" s="246"/>
      <c r="E14" s="246"/>
      <c r="F14" s="246"/>
      <c r="G14" s="1122" t="s">
        <v>481</v>
      </c>
      <c r="H14" s="1123"/>
      <c r="I14" s="1123"/>
      <c r="J14" s="1124"/>
      <c r="K14" s="269">
        <v>309176</v>
      </c>
      <c r="L14" s="270">
        <v>2717</v>
      </c>
      <c r="M14" s="271">
        <v>2520</v>
      </c>
      <c r="N14" s="272">
        <v>7.8</v>
      </c>
    </row>
    <row r="15" spans="1:16" ht="13.5" customHeight="1">
      <c r="A15" s="250"/>
      <c r="B15" s="246"/>
      <c r="C15" s="246"/>
      <c r="D15" s="246"/>
      <c r="E15" s="246"/>
      <c r="F15" s="246"/>
      <c r="G15" s="1122" t="s">
        <v>482</v>
      </c>
      <c r="H15" s="1123"/>
      <c r="I15" s="1123"/>
      <c r="J15" s="1124"/>
      <c r="K15" s="269">
        <v>50000</v>
      </c>
      <c r="L15" s="270">
        <v>439</v>
      </c>
      <c r="M15" s="271">
        <v>1086</v>
      </c>
      <c r="N15" s="272">
        <v>-59.6</v>
      </c>
    </row>
    <row r="16" spans="1:16">
      <c r="A16" s="250"/>
      <c r="B16" s="246"/>
      <c r="C16" s="246"/>
      <c r="D16" s="246"/>
      <c r="E16" s="246"/>
      <c r="F16" s="246"/>
      <c r="G16" s="1125" t="s">
        <v>483</v>
      </c>
      <c r="H16" s="1126"/>
      <c r="I16" s="1126"/>
      <c r="J16" s="1127"/>
      <c r="K16" s="270">
        <v>-510098</v>
      </c>
      <c r="L16" s="270">
        <v>-4483</v>
      </c>
      <c r="M16" s="271">
        <v>-4875</v>
      </c>
      <c r="N16" s="272">
        <v>-8</v>
      </c>
    </row>
    <row r="17" spans="1:16">
      <c r="A17" s="250"/>
      <c r="B17" s="246"/>
      <c r="C17" s="246"/>
      <c r="D17" s="246"/>
      <c r="E17" s="246"/>
      <c r="F17" s="246"/>
      <c r="G17" s="1125" t="s">
        <v>169</v>
      </c>
      <c r="H17" s="1126"/>
      <c r="I17" s="1126"/>
      <c r="J17" s="1127"/>
      <c r="K17" s="270">
        <v>7870201</v>
      </c>
      <c r="L17" s="270">
        <v>69162</v>
      </c>
      <c r="M17" s="271">
        <v>62786</v>
      </c>
      <c r="N17" s="272">
        <v>10.199999999999999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17" t="s">
        <v>488</v>
      </c>
      <c r="H21" s="1118"/>
      <c r="I21" s="1118"/>
      <c r="J21" s="1119"/>
      <c r="K21" s="282">
        <v>5.84</v>
      </c>
      <c r="L21" s="283">
        <v>5.97</v>
      </c>
      <c r="M21" s="284">
        <v>-0.13</v>
      </c>
      <c r="N21" s="251"/>
      <c r="O21" s="285"/>
      <c r="P21" s="281"/>
    </row>
    <row r="22" spans="1:16" s="286" customFormat="1">
      <c r="A22" s="281"/>
      <c r="B22" s="251"/>
      <c r="C22" s="251"/>
      <c r="D22" s="251"/>
      <c r="E22" s="251"/>
      <c r="F22" s="251"/>
      <c r="G22" s="1117" t="s">
        <v>489</v>
      </c>
      <c r="H22" s="1118"/>
      <c r="I22" s="1118"/>
      <c r="J22" s="1119"/>
      <c r="K22" s="287">
        <v>98.9</v>
      </c>
      <c r="L22" s="288">
        <v>99.8</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20" t="s">
        <v>470</v>
      </c>
      <c r="L30" s="256"/>
      <c r="M30" s="257" t="s">
        <v>471</v>
      </c>
      <c r="N30" s="258"/>
    </row>
    <row r="31" spans="1:16">
      <c r="A31" s="250"/>
      <c r="B31" s="246"/>
      <c r="C31" s="246"/>
      <c r="D31" s="246"/>
      <c r="E31" s="246"/>
      <c r="F31" s="246"/>
      <c r="G31" s="259"/>
      <c r="H31" s="260"/>
      <c r="I31" s="260"/>
      <c r="J31" s="261"/>
      <c r="K31" s="1121"/>
      <c r="L31" s="262" t="s">
        <v>472</v>
      </c>
      <c r="M31" s="263" t="s">
        <v>473</v>
      </c>
      <c r="N31" s="264" t="s">
        <v>474</v>
      </c>
    </row>
    <row r="32" spans="1:16" ht="27" customHeight="1">
      <c r="A32" s="250"/>
      <c r="B32" s="246"/>
      <c r="C32" s="246"/>
      <c r="D32" s="246"/>
      <c r="E32" s="246"/>
      <c r="F32" s="246"/>
      <c r="G32" s="1133" t="s">
        <v>493</v>
      </c>
      <c r="H32" s="1134"/>
      <c r="I32" s="1134"/>
      <c r="J32" s="1135"/>
      <c r="K32" s="296">
        <v>4061521</v>
      </c>
      <c r="L32" s="296">
        <v>35692</v>
      </c>
      <c r="M32" s="297">
        <v>33036</v>
      </c>
      <c r="N32" s="298">
        <v>8</v>
      </c>
    </row>
    <row r="33" spans="1:16" ht="13.5" customHeight="1">
      <c r="A33" s="250"/>
      <c r="B33" s="246"/>
      <c r="C33" s="246"/>
      <c r="D33" s="246"/>
      <c r="E33" s="246"/>
      <c r="F33" s="246"/>
      <c r="G33" s="1133" t="s">
        <v>494</v>
      </c>
      <c r="H33" s="1134"/>
      <c r="I33" s="1134"/>
      <c r="J33" s="1135"/>
      <c r="K33" s="296" t="s">
        <v>480</v>
      </c>
      <c r="L33" s="296" t="s">
        <v>480</v>
      </c>
      <c r="M33" s="297" t="s">
        <v>480</v>
      </c>
      <c r="N33" s="298" t="s">
        <v>480</v>
      </c>
    </row>
    <row r="34" spans="1:16" ht="27" customHeight="1">
      <c r="A34" s="250"/>
      <c r="B34" s="246"/>
      <c r="C34" s="246"/>
      <c r="D34" s="246"/>
      <c r="E34" s="246"/>
      <c r="F34" s="246"/>
      <c r="G34" s="1133" t="s">
        <v>495</v>
      </c>
      <c r="H34" s="1134"/>
      <c r="I34" s="1134"/>
      <c r="J34" s="1135"/>
      <c r="K34" s="296" t="s">
        <v>480</v>
      </c>
      <c r="L34" s="296" t="s">
        <v>480</v>
      </c>
      <c r="M34" s="297">
        <v>44</v>
      </c>
      <c r="N34" s="298" t="s">
        <v>480</v>
      </c>
    </row>
    <row r="35" spans="1:16" ht="27" customHeight="1">
      <c r="A35" s="250"/>
      <c r="B35" s="246"/>
      <c r="C35" s="246"/>
      <c r="D35" s="246"/>
      <c r="E35" s="246"/>
      <c r="F35" s="246"/>
      <c r="G35" s="1133" t="s">
        <v>496</v>
      </c>
      <c r="H35" s="1134"/>
      <c r="I35" s="1134"/>
      <c r="J35" s="1135"/>
      <c r="K35" s="296">
        <v>1964660</v>
      </c>
      <c r="L35" s="296">
        <v>17265</v>
      </c>
      <c r="M35" s="297">
        <v>7207</v>
      </c>
      <c r="N35" s="298">
        <v>139.6</v>
      </c>
    </row>
    <row r="36" spans="1:16" ht="27" customHeight="1">
      <c r="A36" s="250"/>
      <c r="B36" s="246"/>
      <c r="C36" s="246"/>
      <c r="D36" s="246"/>
      <c r="E36" s="246"/>
      <c r="F36" s="246"/>
      <c r="G36" s="1133" t="s">
        <v>497</v>
      </c>
      <c r="H36" s="1134"/>
      <c r="I36" s="1134"/>
      <c r="J36" s="1135"/>
      <c r="K36" s="296">
        <v>1964</v>
      </c>
      <c r="L36" s="296">
        <v>17</v>
      </c>
      <c r="M36" s="297">
        <v>1383</v>
      </c>
      <c r="N36" s="298">
        <v>-98.8</v>
      </c>
    </row>
    <row r="37" spans="1:16" ht="13.5" customHeight="1">
      <c r="A37" s="250"/>
      <c r="B37" s="246"/>
      <c r="C37" s="246"/>
      <c r="D37" s="246"/>
      <c r="E37" s="246"/>
      <c r="F37" s="246"/>
      <c r="G37" s="1133" t="s">
        <v>498</v>
      </c>
      <c r="H37" s="1134"/>
      <c r="I37" s="1134"/>
      <c r="J37" s="1135"/>
      <c r="K37" s="296">
        <v>856661</v>
      </c>
      <c r="L37" s="296">
        <v>7528</v>
      </c>
      <c r="M37" s="297">
        <v>788</v>
      </c>
      <c r="N37" s="298">
        <v>855.3</v>
      </c>
    </row>
    <row r="38" spans="1:16" ht="27" customHeight="1">
      <c r="A38" s="250"/>
      <c r="B38" s="246"/>
      <c r="C38" s="246"/>
      <c r="D38" s="246"/>
      <c r="E38" s="246"/>
      <c r="F38" s="246"/>
      <c r="G38" s="1136" t="s">
        <v>499</v>
      </c>
      <c r="H38" s="1137"/>
      <c r="I38" s="1137"/>
      <c r="J38" s="1138"/>
      <c r="K38" s="299" t="s">
        <v>480</v>
      </c>
      <c r="L38" s="299" t="s">
        <v>480</v>
      </c>
      <c r="M38" s="300">
        <v>1</v>
      </c>
      <c r="N38" s="301" t="s">
        <v>480</v>
      </c>
      <c r="O38" s="295"/>
    </row>
    <row r="39" spans="1:16">
      <c r="A39" s="250"/>
      <c r="B39" s="246"/>
      <c r="C39" s="246"/>
      <c r="D39" s="246"/>
      <c r="E39" s="246"/>
      <c r="F39" s="246"/>
      <c r="G39" s="1136" t="s">
        <v>500</v>
      </c>
      <c r="H39" s="1137"/>
      <c r="I39" s="1137"/>
      <c r="J39" s="1138"/>
      <c r="K39" s="302">
        <v>-1077844</v>
      </c>
      <c r="L39" s="302">
        <v>-9472</v>
      </c>
      <c r="M39" s="303">
        <v>-7012</v>
      </c>
      <c r="N39" s="304">
        <v>35.1</v>
      </c>
      <c r="O39" s="295"/>
    </row>
    <row r="40" spans="1:16" ht="27" customHeight="1">
      <c r="A40" s="250"/>
      <c r="B40" s="246"/>
      <c r="C40" s="246"/>
      <c r="D40" s="246"/>
      <c r="E40" s="246"/>
      <c r="F40" s="246"/>
      <c r="G40" s="1133" t="s">
        <v>501</v>
      </c>
      <c r="H40" s="1134"/>
      <c r="I40" s="1134"/>
      <c r="J40" s="1135"/>
      <c r="K40" s="302">
        <v>-4335887</v>
      </c>
      <c r="L40" s="302">
        <v>-38103</v>
      </c>
      <c r="M40" s="303">
        <v>-26691</v>
      </c>
      <c r="N40" s="304">
        <v>42.8</v>
      </c>
      <c r="O40" s="295"/>
    </row>
    <row r="41" spans="1:16">
      <c r="A41" s="250"/>
      <c r="B41" s="246"/>
      <c r="C41" s="246"/>
      <c r="D41" s="246"/>
      <c r="E41" s="246"/>
      <c r="F41" s="246"/>
      <c r="G41" s="1139" t="s">
        <v>280</v>
      </c>
      <c r="H41" s="1140"/>
      <c r="I41" s="1140"/>
      <c r="J41" s="1141"/>
      <c r="K41" s="296">
        <v>1471075</v>
      </c>
      <c r="L41" s="302">
        <v>12928</v>
      </c>
      <c r="M41" s="303">
        <v>8756</v>
      </c>
      <c r="N41" s="304">
        <v>47.6</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28" t="s">
        <v>470</v>
      </c>
      <c r="J49" s="1130" t="s">
        <v>505</v>
      </c>
      <c r="K49" s="1131"/>
      <c r="L49" s="1131"/>
      <c r="M49" s="1131"/>
      <c r="N49" s="1132"/>
    </row>
    <row r="50" spans="1:14">
      <c r="A50" s="250"/>
      <c r="B50" s="246"/>
      <c r="C50" s="246"/>
      <c r="D50" s="246"/>
      <c r="E50" s="246"/>
      <c r="F50" s="246"/>
      <c r="G50" s="314"/>
      <c r="H50" s="315"/>
      <c r="I50" s="1129"/>
      <c r="J50" s="316" t="s">
        <v>506</v>
      </c>
      <c r="K50" s="317" t="s">
        <v>507</v>
      </c>
      <c r="L50" s="318" t="s">
        <v>508</v>
      </c>
      <c r="M50" s="319" t="s">
        <v>509</v>
      </c>
      <c r="N50" s="320" t="s">
        <v>510</v>
      </c>
    </row>
    <row r="51" spans="1:14">
      <c r="A51" s="250"/>
      <c r="B51" s="246"/>
      <c r="C51" s="246"/>
      <c r="D51" s="246"/>
      <c r="E51" s="246"/>
      <c r="F51" s="246"/>
      <c r="G51" s="312" t="s">
        <v>511</v>
      </c>
      <c r="H51" s="313"/>
      <c r="I51" s="321">
        <v>4191624</v>
      </c>
      <c r="J51" s="322">
        <v>36518</v>
      </c>
      <c r="K51" s="323">
        <v>82</v>
      </c>
      <c r="L51" s="324">
        <v>43493</v>
      </c>
      <c r="M51" s="325">
        <v>5</v>
      </c>
      <c r="N51" s="326">
        <v>77</v>
      </c>
    </row>
    <row r="52" spans="1:14">
      <c r="A52" s="250"/>
      <c r="B52" s="246"/>
      <c r="C52" s="246"/>
      <c r="D52" s="246"/>
      <c r="E52" s="246"/>
      <c r="F52" s="246"/>
      <c r="G52" s="327"/>
      <c r="H52" s="328" t="s">
        <v>512</v>
      </c>
      <c r="I52" s="329">
        <v>3761099</v>
      </c>
      <c r="J52" s="330">
        <v>32767</v>
      </c>
      <c r="K52" s="331">
        <v>78.400000000000006</v>
      </c>
      <c r="L52" s="332">
        <v>23254</v>
      </c>
      <c r="M52" s="333">
        <v>4</v>
      </c>
      <c r="N52" s="334">
        <v>74.400000000000006</v>
      </c>
    </row>
    <row r="53" spans="1:14">
      <c r="A53" s="250"/>
      <c r="B53" s="246"/>
      <c r="C53" s="246"/>
      <c r="D53" s="246"/>
      <c r="E53" s="246"/>
      <c r="F53" s="246"/>
      <c r="G53" s="312" t="s">
        <v>513</v>
      </c>
      <c r="H53" s="313"/>
      <c r="I53" s="321">
        <v>3613551</v>
      </c>
      <c r="J53" s="322">
        <v>31458</v>
      </c>
      <c r="K53" s="323">
        <v>-13.9</v>
      </c>
      <c r="L53" s="324">
        <v>50840</v>
      </c>
      <c r="M53" s="325">
        <v>16.899999999999999</v>
      </c>
      <c r="N53" s="326">
        <v>-30.8</v>
      </c>
    </row>
    <row r="54" spans="1:14">
      <c r="A54" s="250"/>
      <c r="B54" s="246"/>
      <c r="C54" s="246"/>
      <c r="D54" s="246"/>
      <c r="E54" s="246"/>
      <c r="F54" s="246"/>
      <c r="G54" s="327"/>
      <c r="H54" s="328" t="s">
        <v>512</v>
      </c>
      <c r="I54" s="329">
        <v>2753083</v>
      </c>
      <c r="J54" s="330">
        <v>23967</v>
      </c>
      <c r="K54" s="331">
        <v>-26.9</v>
      </c>
      <c r="L54" s="332">
        <v>25367</v>
      </c>
      <c r="M54" s="333">
        <v>9.1</v>
      </c>
      <c r="N54" s="334">
        <v>-36</v>
      </c>
    </row>
    <row r="55" spans="1:14">
      <c r="A55" s="250"/>
      <c r="B55" s="246"/>
      <c r="C55" s="246"/>
      <c r="D55" s="246"/>
      <c r="E55" s="246"/>
      <c r="F55" s="246"/>
      <c r="G55" s="312" t="s">
        <v>514</v>
      </c>
      <c r="H55" s="313"/>
      <c r="I55" s="321">
        <v>7117728</v>
      </c>
      <c r="J55" s="322">
        <v>62094</v>
      </c>
      <c r="K55" s="323">
        <v>97.4</v>
      </c>
      <c r="L55" s="324">
        <v>53605</v>
      </c>
      <c r="M55" s="325">
        <v>5.4</v>
      </c>
      <c r="N55" s="326">
        <v>92</v>
      </c>
    </row>
    <row r="56" spans="1:14">
      <c r="A56" s="250"/>
      <c r="B56" s="246"/>
      <c r="C56" s="246"/>
      <c r="D56" s="246"/>
      <c r="E56" s="246"/>
      <c r="F56" s="246"/>
      <c r="G56" s="327"/>
      <c r="H56" s="328" t="s">
        <v>512</v>
      </c>
      <c r="I56" s="329">
        <v>5321010</v>
      </c>
      <c r="J56" s="330">
        <v>46420</v>
      </c>
      <c r="K56" s="331">
        <v>93.7</v>
      </c>
      <c r="L56" s="332">
        <v>28343</v>
      </c>
      <c r="M56" s="333">
        <v>11.7</v>
      </c>
      <c r="N56" s="334">
        <v>82</v>
      </c>
    </row>
    <row r="57" spans="1:14">
      <c r="A57" s="250"/>
      <c r="B57" s="246"/>
      <c r="C57" s="246"/>
      <c r="D57" s="246"/>
      <c r="E57" s="246"/>
      <c r="F57" s="246"/>
      <c r="G57" s="312" t="s">
        <v>515</v>
      </c>
      <c r="H57" s="313"/>
      <c r="I57" s="321">
        <v>3748684</v>
      </c>
      <c r="J57" s="322">
        <v>32884</v>
      </c>
      <c r="K57" s="323">
        <v>-47</v>
      </c>
      <c r="L57" s="324">
        <v>44267</v>
      </c>
      <c r="M57" s="325">
        <v>-17.399999999999999</v>
      </c>
      <c r="N57" s="326">
        <v>-29.6</v>
      </c>
    </row>
    <row r="58" spans="1:14">
      <c r="A58" s="250"/>
      <c r="B58" s="246"/>
      <c r="C58" s="246"/>
      <c r="D58" s="246"/>
      <c r="E58" s="246"/>
      <c r="F58" s="246"/>
      <c r="G58" s="327"/>
      <c r="H58" s="328" t="s">
        <v>512</v>
      </c>
      <c r="I58" s="329">
        <v>2335686</v>
      </c>
      <c r="J58" s="330">
        <v>20489</v>
      </c>
      <c r="K58" s="331">
        <v>-55.9</v>
      </c>
      <c r="L58" s="332">
        <v>26161</v>
      </c>
      <c r="M58" s="333">
        <v>-7.7</v>
      </c>
      <c r="N58" s="334">
        <v>-48.2</v>
      </c>
    </row>
    <row r="59" spans="1:14">
      <c r="A59" s="250"/>
      <c r="B59" s="246"/>
      <c r="C59" s="246"/>
      <c r="D59" s="246"/>
      <c r="E59" s="246"/>
      <c r="F59" s="246"/>
      <c r="G59" s="312" t="s">
        <v>516</v>
      </c>
      <c r="H59" s="313"/>
      <c r="I59" s="321">
        <v>5028859</v>
      </c>
      <c r="J59" s="322">
        <v>44193</v>
      </c>
      <c r="K59" s="323">
        <v>34.4</v>
      </c>
      <c r="L59" s="324">
        <v>40879</v>
      </c>
      <c r="M59" s="325">
        <v>-7.7</v>
      </c>
      <c r="N59" s="326">
        <v>42.1</v>
      </c>
    </row>
    <row r="60" spans="1:14">
      <c r="A60" s="250"/>
      <c r="B60" s="246"/>
      <c r="C60" s="246"/>
      <c r="D60" s="246"/>
      <c r="E60" s="246"/>
      <c r="F60" s="246"/>
      <c r="G60" s="327"/>
      <c r="H60" s="328" t="s">
        <v>512</v>
      </c>
      <c r="I60" s="335">
        <v>2966149</v>
      </c>
      <c r="J60" s="330">
        <v>26066</v>
      </c>
      <c r="K60" s="331">
        <v>27.2</v>
      </c>
      <c r="L60" s="332">
        <v>24087</v>
      </c>
      <c r="M60" s="333">
        <v>-7.9</v>
      </c>
      <c r="N60" s="334">
        <v>35.1</v>
      </c>
    </row>
    <row r="61" spans="1:14">
      <c r="A61" s="250"/>
      <c r="B61" s="246"/>
      <c r="C61" s="246"/>
      <c r="D61" s="246"/>
      <c r="E61" s="246"/>
      <c r="F61" s="246"/>
      <c r="G61" s="312" t="s">
        <v>517</v>
      </c>
      <c r="H61" s="336"/>
      <c r="I61" s="337">
        <v>4740089</v>
      </c>
      <c r="J61" s="338">
        <v>41429</v>
      </c>
      <c r="K61" s="339">
        <v>30.6</v>
      </c>
      <c r="L61" s="340">
        <v>46617</v>
      </c>
      <c r="M61" s="341">
        <v>0.4</v>
      </c>
      <c r="N61" s="326">
        <v>30.2</v>
      </c>
    </row>
    <row r="62" spans="1:14">
      <c r="A62" s="250"/>
      <c r="B62" s="246"/>
      <c r="C62" s="246"/>
      <c r="D62" s="246"/>
      <c r="E62" s="246"/>
      <c r="F62" s="246"/>
      <c r="G62" s="327"/>
      <c r="H62" s="328" t="s">
        <v>512</v>
      </c>
      <c r="I62" s="329">
        <v>3427405</v>
      </c>
      <c r="J62" s="330">
        <v>29942</v>
      </c>
      <c r="K62" s="331">
        <v>23.3</v>
      </c>
      <c r="L62" s="332">
        <v>25442</v>
      </c>
      <c r="M62" s="333">
        <v>1.8</v>
      </c>
      <c r="N62" s="334">
        <v>21.5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2" t="s">
        <v>3</v>
      </c>
      <c r="D47" s="1142"/>
      <c r="E47" s="1143"/>
      <c r="F47" s="11">
        <v>13.93</v>
      </c>
      <c r="G47" s="12">
        <v>13.84</v>
      </c>
      <c r="H47" s="12">
        <v>14.03</v>
      </c>
      <c r="I47" s="12">
        <v>13.9</v>
      </c>
      <c r="J47" s="13">
        <v>13.84</v>
      </c>
    </row>
    <row r="48" spans="2:10" ht="57.75" customHeight="1">
      <c r="B48" s="14"/>
      <c r="C48" s="1144" t="s">
        <v>4</v>
      </c>
      <c r="D48" s="1144"/>
      <c r="E48" s="1145"/>
      <c r="F48" s="15">
        <v>1.72</v>
      </c>
      <c r="G48" s="16">
        <v>2.2400000000000002</v>
      </c>
      <c r="H48" s="16">
        <v>2</v>
      </c>
      <c r="I48" s="16">
        <v>2.34</v>
      </c>
      <c r="J48" s="17">
        <v>1.62</v>
      </c>
    </row>
    <row r="49" spans="2:10" ht="57.75" customHeight="1" thickBot="1">
      <c r="B49" s="18"/>
      <c r="C49" s="1146" t="s">
        <v>5</v>
      </c>
      <c r="D49" s="1146"/>
      <c r="E49" s="1147"/>
      <c r="F49" s="19" t="s">
        <v>524</v>
      </c>
      <c r="G49" s="20">
        <v>0.55000000000000004</v>
      </c>
      <c r="H49" s="20" t="s">
        <v>525</v>
      </c>
      <c r="I49" s="20">
        <v>0.36</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2018-03-06T00:53:12Z</cp:lastPrinted>
  <dcterms:created xsi:type="dcterms:W3CDTF">2018-01-24T05:37:08Z</dcterms:created>
  <dcterms:modified xsi:type="dcterms:W3CDTF">2018-11-05T02:11:32Z</dcterms:modified>
  <cp:category/>
</cp:coreProperties>
</file>