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2\suido\水道部\02　管理G\＜下水＞42.経営比較分析表\ｈ28決算に係るもの\"/>
    </mc:Choice>
  </mc:AlternateContent>
  <workbookProtection workbookPassword="B319" lockStructure="1"/>
  <bookViews>
    <workbookView xWindow="468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<sst xmlns="http://schemas.openxmlformats.org/spreadsheetml/2006/main" count="240" uniqueCount="123">
  <si>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</si>
  <si>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</si>
  <si>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</si>
  <si>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</si>
  <si>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</si>
  <si>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</si>
  <si>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</si>
  <si>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</si>
  <si>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</si>
  <si>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</si>
  <si>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</si>
  <si>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</si>
  <si>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</si>
  <si>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</si>
  <si>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</si>
  <si>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</si>
  <si>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</si>
  <si>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</si>
  <si>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</si>
  <si>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</si>
  <si>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</si>
  <si>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</si>
  <si>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</si>
  <si>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</si>
  <si>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</si>
  <si>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</si>
  <si>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</si>
  <si>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</si>
  <si>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</si>
  <si>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</si>
  <si>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</si>
  <si>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</si>
  <si>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</si>
  <si>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</si>
  <si>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</si>
  <si>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</si>
  <si>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</si>
  <si>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</si>
  <si>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</si>
  <si>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</si>
  <si>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</si>
  <si>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</si>
  <si>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</si>
  <si>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</si>
  <si>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</si>
  <si>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</si>
  <si>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</si>
  <si>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</si>
  <si>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</si>
  <si>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</si>
  <si>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</si>
  <si>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</si>
  <si>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</si>
  <si>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</si>
  <si>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</si>
  <si>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</si>
  <si>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</si>
  <si>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</si>
  <si>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</si>
  <si>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</si>
  <si>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</si>
  <si>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</si>
  <si>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</si>
  <si>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</si>
  <si>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</si>
  <si>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</si>
  <si>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</si>
  <si>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</si>
  <si>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</si>
  <si>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</si>
  <si>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</si>
  <si>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</si>
  <si>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</si>
  <si>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</si>
  <si>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</si>
  <si>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</si>
  <si>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</si>
  <si>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</si>
  <si>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</si>
  <si>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</si>
  <si>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</si>
  <si>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</si>
  <si>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</si>
  <si>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</si>
  <si>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</si>
  <si>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</si>
  <si>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</si>
  <si>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</si>
  <si>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</si>
  <si>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</si>
  <si>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</si>
  <si>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</si>
  <si>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</si>
  <si>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</si>
  <si>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</si>
  <si>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</si>
  <si>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</si>
  <si>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</si>
  <si>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</si>
  <si>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</si>
  <si>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</si>
  <si>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</si>
  <si>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</si>
  <si>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</si>
  <si>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</si>
  <si>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</si>
  <si>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</si>
  <si>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</si>
  <si>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小野市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</si>
  <si>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</si>
  <si>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</si>
  <si>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</si>
  <si>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</si>
  <si>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</si>
  <si>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</si>
  <si>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</si>
  <si>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</si>
  <si>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</si>
  <si>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</si>
  <si>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経常収支比率は改善されたが、累積欠損金比率は依然として高い。今後も経費の削減に努め、健全経営を継続していく。
管渠については耐用年数を経過しておらず、更新投資を急ぐ必要はないものの、長寿命化を含めた各種の投資については、費用対効果等を含めて総合的に判断しながら計画的に進めていく。
</t>
    <phoneticPr fontId="4"/>
  </si>
  <si>
    <t>非設置</t>
    <rPh sb="0" eb="1">
      <t>ヒ</t>
    </rPh>
    <rPh sb="1" eb="3">
      <t>セッチ</t>
    </rPh>
    <phoneticPr fontId="4"/>
  </si>
  <si>
    <t xml:space="preserve">①経常収支比率
使用料の改定等により経常収支は黒字である。今後も経費の削減に努め、健全経営を続けていく。
②累積欠損金比率
全国平均値を上回っている。今後も経営の改善を図り累積欠損金の削減に努める。
③流動比率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100%をやや上回っている。今後も経費の削減に努めつつ、使用料の見直しについては随時検討を行っていく。
⑥汚水処理原価
平均値を下回っている。今後も維持管理経費の削減に努める。
⑦施設利用率
処理施設を保有していない。
⑧水洗化率
平均値を大きく上回っており、公共用水域の水質保全が保たれている。更なる向上を図るため100％を目指した取り組みを推進していく。
</t>
    <rPh sb="8" eb="11">
      <t>シヨウリョウ</t>
    </rPh>
    <rPh sb="12" eb="14">
      <t>カイテイ</t>
    </rPh>
    <rPh sb="14" eb="15">
      <t>トウ</t>
    </rPh>
    <rPh sb="62" eb="64">
      <t>ゼンコク</t>
    </rPh>
    <rPh sb="75" eb="77">
      <t>コンゴ</t>
    </rPh>
    <phoneticPr fontId="4"/>
  </si>
  <si>
    <t xml:space="preserve">①有形固定資産減価償却率
下水道整備から日が浅く、減価償却は進んでいない。
②管渠老朽化率
管渠は耐用年数を経過していない。
③管渠改善率
管の老朽化による管渠改良を実施した。管渠の改善については必要性を十分に検討し、計画的に進めていく。
</t>
    <rPh sb="70" eb="71">
      <t>カン</t>
    </rPh>
    <rPh sb="72" eb="75">
      <t>ロウキュウカ</t>
    </rPh>
    <rPh sb="78" eb="80">
      <t>カンキョ</t>
    </rPh>
    <rPh sb="80" eb="82">
      <t>カイリョウ</t>
    </rPh>
    <rPh sb="83" eb="8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</si>
</sst>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453086288"/>
        <c:axId val="45308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53086288"/>
        <c:axId val="453086680"/>
      </c:lineChart>
      <c:dateAx>
        <c:axId val="453086288"/>
        <c:scaling>
          <c:orientation val="minMax"/>
        </c:scaling>
        <c:delete val="1"/>
        <c:axPos val="b"/>
        <c:numFmt formatCode="ge" sourceLinked="1"/>
        <c:majorTickMark val="none"/>
        <c:minorTickMark val="none"/>
        <c:tickLblPos val="none"/>
        <c:crossAx val="453086680"/>
        <c:crosses val="autoZero"/>
        <c:auto val="1"/>
        <c:lblOffset val="100"/>
        <c:baseTimeUnit val="years"/>
      </c:dateAx>
      <c:valAx>
        <c:axId val="45308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446648"/>
        <c:axId val="3664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66446648"/>
        <c:axId val="366447040"/>
      </c:lineChart>
      <c:dateAx>
        <c:axId val="366446648"/>
        <c:scaling>
          <c:orientation val="minMax"/>
        </c:scaling>
        <c:delete val="1"/>
        <c:axPos val="b"/>
        <c:numFmt formatCode="ge" sourceLinked="1"/>
        <c:majorTickMark val="none"/>
        <c:minorTickMark val="none"/>
        <c:tickLblPos val="none"/>
        <c:crossAx val="366447040"/>
        <c:crosses val="autoZero"/>
        <c:auto val="1"/>
        <c:lblOffset val="100"/>
        <c:baseTimeUnit val="years"/>
      </c:dateAx>
      <c:valAx>
        <c:axId val="3664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96.57</c:v>
                </c:pt>
                <c:pt idx="1">
                  <c:v>96.73</c:v>
                </c:pt>
                <c:pt idx="2">
                  <c:v>97.16</c:v>
                </c:pt>
                <c:pt idx="3">
                  <c:v>97.18</c:v>
                </c:pt>
                <c:pt idx="4">
                  <c:v>97.2</c:v>
                </c:pt>
              </c:numCache>
            </c:numRef>
          </c:val>
        </c:ser>
        <c:dLbls>
          <c:showLegendKey val="0"/>
          <c:showVal val="0"/>
          <c:showCatName val="0"/>
          <c:showSerName val="0"/>
          <c:showPercent val="0"/>
          <c:showBubbleSize val="0"/>
        </c:dLbls>
        <c:gapWidth val="150"/>
        <c:axId val="366554920"/>
        <c:axId val="36655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66554920"/>
        <c:axId val="366555312"/>
      </c:lineChart>
      <c:dateAx>
        <c:axId val="366554920"/>
        <c:scaling>
          <c:orientation val="minMax"/>
        </c:scaling>
        <c:delete val="1"/>
        <c:axPos val="b"/>
        <c:numFmt formatCode="ge" sourceLinked="1"/>
        <c:majorTickMark val="none"/>
        <c:minorTickMark val="none"/>
        <c:tickLblPos val="none"/>
        <c:crossAx val="366555312"/>
        <c:crosses val="autoZero"/>
        <c:auto val="1"/>
        <c:lblOffset val="100"/>
        <c:baseTimeUnit val="years"/>
      </c:dateAx>
      <c:valAx>
        <c:axId val="36655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5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98.27</c:v>
                </c:pt>
                <c:pt idx="1">
                  <c:v>97.94</c:v>
                </c:pt>
                <c:pt idx="2">
                  <c:v>99.48</c:v>
                </c:pt>
                <c:pt idx="3">
                  <c:v>113.75</c:v>
                </c:pt>
                <c:pt idx="4">
                  <c:v>128.11000000000001</c:v>
                </c:pt>
              </c:numCache>
            </c:numRef>
          </c:val>
        </c:ser>
        <c:dLbls>
          <c:showLegendKey val="0"/>
          <c:showVal val="0"/>
          <c:showCatName val="0"/>
          <c:showSerName val="0"/>
          <c:showPercent val="0"/>
          <c:showBubbleSize val="0"/>
        </c:dLbls>
        <c:gapWidth val="150"/>
        <c:axId val="453087856"/>
        <c:axId val="4530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453087856"/>
        <c:axId val="453088248"/>
      </c:lineChart>
      <c:dateAx>
        <c:axId val="453087856"/>
        <c:scaling>
          <c:orientation val="minMax"/>
        </c:scaling>
        <c:delete val="1"/>
        <c:axPos val="b"/>
        <c:numFmt formatCode="ge" sourceLinked="1"/>
        <c:majorTickMark val="none"/>
        <c:minorTickMark val="none"/>
        <c:tickLblPos val="none"/>
        <c:crossAx val="453088248"/>
        <c:crosses val="autoZero"/>
        <c:auto val="1"/>
        <c:lblOffset val="100"/>
        <c:baseTimeUnit val="years"/>
      </c:dateAx>
      <c:valAx>
        <c:axId val="4530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16.43</c:v>
                </c:pt>
                <c:pt idx="1">
                  <c:v>15.5</c:v>
                </c:pt>
                <c:pt idx="2">
                  <c:v>24.45</c:v>
                </c:pt>
                <c:pt idx="3">
                  <c:v>26.57</c:v>
                </c:pt>
                <c:pt idx="4">
                  <c:v>27.96</c:v>
                </c:pt>
              </c:numCache>
            </c:numRef>
          </c:val>
        </c:ser>
        <c:dLbls>
          <c:showLegendKey val="0"/>
          <c:showVal val="0"/>
          <c:showCatName val="0"/>
          <c:showSerName val="0"/>
          <c:showPercent val="0"/>
          <c:showBubbleSize val="0"/>
        </c:dLbls>
        <c:gapWidth val="150"/>
        <c:axId val="365919144"/>
        <c:axId val="36591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365919144"/>
        <c:axId val="365919536"/>
      </c:lineChart>
      <c:dateAx>
        <c:axId val="365919144"/>
        <c:scaling>
          <c:orientation val="minMax"/>
        </c:scaling>
        <c:delete val="1"/>
        <c:axPos val="b"/>
        <c:numFmt formatCode="ge" sourceLinked="1"/>
        <c:majorTickMark val="none"/>
        <c:minorTickMark val="none"/>
        <c:tickLblPos val="none"/>
        <c:crossAx val="365919536"/>
        <c:crosses val="autoZero"/>
        <c:auto val="1"/>
        <c:lblOffset val="100"/>
        <c:baseTimeUnit val="years"/>
      </c:dateAx>
      <c:valAx>
        <c:axId val="36591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920712"/>
        <c:axId val="36592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65920712"/>
        <c:axId val="365921104"/>
      </c:lineChart>
      <c:dateAx>
        <c:axId val="365920712"/>
        <c:scaling>
          <c:orientation val="minMax"/>
        </c:scaling>
        <c:delete val="1"/>
        <c:axPos val="b"/>
        <c:numFmt formatCode="ge" sourceLinked="1"/>
        <c:majorTickMark val="none"/>
        <c:minorTickMark val="none"/>
        <c:tickLblPos val="none"/>
        <c:crossAx val="365921104"/>
        <c:crosses val="autoZero"/>
        <c:auto val="1"/>
        <c:lblOffset val="100"/>
        <c:baseTimeUnit val="years"/>
      </c:dateAx>
      <c:valAx>
        <c:axId val="36592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158.28</c:v>
                </c:pt>
                <c:pt idx="1">
                  <c:v>158.62</c:v>
                </c:pt>
                <c:pt idx="2">
                  <c:v>159.88999999999999</c:v>
                </c:pt>
                <c:pt idx="3">
                  <c:v>131.02000000000001</c:v>
                </c:pt>
                <c:pt idx="4">
                  <c:v>92.54</c:v>
                </c:pt>
              </c:numCache>
            </c:numRef>
          </c:val>
        </c:ser>
        <c:dLbls>
          <c:showLegendKey val="0"/>
          <c:showVal val="0"/>
          <c:showCatName val="0"/>
          <c:showSerName val="0"/>
          <c:showPercent val="0"/>
          <c:showBubbleSize val="0"/>
        </c:dLbls>
        <c:gapWidth val="150"/>
        <c:axId val="365922280"/>
        <c:axId val="36592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365922280"/>
        <c:axId val="365922672"/>
      </c:lineChart>
      <c:dateAx>
        <c:axId val="365922280"/>
        <c:scaling>
          <c:orientation val="minMax"/>
        </c:scaling>
        <c:delete val="1"/>
        <c:axPos val="b"/>
        <c:numFmt formatCode="ge" sourceLinked="1"/>
        <c:majorTickMark val="none"/>
        <c:minorTickMark val="none"/>
        <c:tickLblPos val="none"/>
        <c:crossAx val="365922672"/>
        <c:crosses val="autoZero"/>
        <c:auto val="1"/>
        <c:lblOffset val="100"/>
        <c:baseTimeUnit val="years"/>
      </c:dateAx>
      <c:valAx>
        <c:axId val="3659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132.08000000000001</c:v>
                </c:pt>
                <c:pt idx="1">
                  <c:v>101.73</c:v>
                </c:pt>
                <c:pt idx="2">
                  <c:v>11.75</c:v>
                </c:pt>
                <c:pt idx="3">
                  <c:v>15.13</c:v>
                </c:pt>
                <c:pt idx="4">
                  <c:v>11.63</c:v>
                </c:pt>
              </c:numCache>
            </c:numRef>
          </c:val>
        </c:ser>
        <c:dLbls>
          <c:showLegendKey val="0"/>
          <c:showVal val="0"/>
          <c:showCatName val="0"/>
          <c:showSerName val="0"/>
          <c:showPercent val="0"/>
          <c:showBubbleSize val="0"/>
        </c:dLbls>
        <c:gapWidth val="150"/>
        <c:axId val="366010048"/>
        <c:axId val="36601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366010048"/>
        <c:axId val="366010440"/>
      </c:lineChart>
      <c:dateAx>
        <c:axId val="366010048"/>
        <c:scaling>
          <c:orientation val="minMax"/>
        </c:scaling>
        <c:delete val="1"/>
        <c:axPos val="b"/>
        <c:numFmt formatCode="ge" sourceLinked="1"/>
        <c:majorTickMark val="none"/>
        <c:minorTickMark val="none"/>
        <c:tickLblPos val="none"/>
        <c:crossAx val="366010440"/>
        <c:crosses val="autoZero"/>
        <c:auto val="1"/>
        <c:lblOffset val="100"/>
        <c:baseTimeUnit val="years"/>
      </c:dateAx>
      <c:valAx>
        <c:axId val="36601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490.22</c:v>
                </c:pt>
                <c:pt idx="1">
                  <c:v>435.97</c:v>
                </c:pt>
                <c:pt idx="2">
                  <c:v>388.45</c:v>
                </c:pt>
                <c:pt idx="3">
                  <c:v>327.05</c:v>
                </c:pt>
                <c:pt idx="4">
                  <c:v>280.22000000000003</c:v>
                </c:pt>
              </c:numCache>
            </c:numRef>
          </c:val>
        </c:ser>
        <c:dLbls>
          <c:showLegendKey val="0"/>
          <c:showVal val="0"/>
          <c:showCatName val="0"/>
          <c:showSerName val="0"/>
          <c:showPercent val="0"/>
          <c:showBubbleSize val="0"/>
        </c:dLbls>
        <c:gapWidth val="150"/>
        <c:axId val="366011616"/>
        <c:axId val="3660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66011616"/>
        <c:axId val="366012008"/>
      </c:lineChart>
      <c:dateAx>
        <c:axId val="366011616"/>
        <c:scaling>
          <c:orientation val="minMax"/>
        </c:scaling>
        <c:delete val="1"/>
        <c:axPos val="b"/>
        <c:numFmt formatCode="ge" sourceLinked="1"/>
        <c:majorTickMark val="none"/>
        <c:minorTickMark val="none"/>
        <c:tickLblPos val="none"/>
        <c:crossAx val="366012008"/>
        <c:crosses val="autoZero"/>
        <c:auto val="1"/>
        <c:lblOffset val="100"/>
        <c:baseTimeUnit val="years"/>
      </c:dateAx>
      <c:valAx>
        <c:axId val="3660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105.56</c:v>
                </c:pt>
                <c:pt idx="1">
                  <c:v>106.47</c:v>
                </c:pt>
                <c:pt idx="2">
                  <c:v>105.3</c:v>
                </c:pt>
                <c:pt idx="3">
                  <c:v>128.16</c:v>
                </c:pt>
                <c:pt idx="4">
                  <c:v>134.96</c:v>
                </c:pt>
              </c:numCache>
            </c:numRef>
          </c:val>
        </c:ser>
        <c:dLbls>
          <c:showLegendKey val="0"/>
          <c:showVal val="0"/>
          <c:showCatName val="0"/>
          <c:showSerName val="0"/>
          <c:showPercent val="0"/>
          <c:showBubbleSize val="0"/>
        </c:dLbls>
        <c:gapWidth val="150"/>
        <c:axId val="366443512"/>
        <c:axId val="366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66443512"/>
        <c:axId val="366443904"/>
      </c:lineChart>
      <c:dateAx>
        <c:axId val="366443512"/>
        <c:scaling>
          <c:orientation val="minMax"/>
        </c:scaling>
        <c:delete val="1"/>
        <c:axPos val="b"/>
        <c:numFmt formatCode="ge" sourceLinked="1"/>
        <c:majorTickMark val="none"/>
        <c:minorTickMark val="none"/>
        <c:tickLblPos val="none"/>
        <c:crossAx val="366443904"/>
        <c:crosses val="autoZero"/>
        <c:auto val="1"/>
        <c:lblOffset val="100"/>
        <c:baseTimeUnit val="years"/>
      </c:dateAx>
      <c:valAx>
        <c:axId val="366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151.69999999999999</c:v>
                </c:pt>
                <c:pt idx="1">
                  <c:v>151.80000000000001</c:v>
                </c:pt>
                <c:pt idx="2">
                  <c:v>155.75</c:v>
                </c:pt>
                <c:pt idx="3">
                  <c:v>128.71</c:v>
                </c:pt>
                <c:pt idx="4">
                  <c:v>130.66</c:v>
                </c:pt>
              </c:numCache>
            </c:numRef>
          </c:val>
        </c:ser>
        <c:dLbls>
          <c:showLegendKey val="0"/>
          <c:showVal val="0"/>
          <c:showCatName val="0"/>
          <c:showSerName val="0"/>
          <c:showPercent val="0"/>
          <c:showBubbleSize val="0"/>
        </c:dLbls>
        <c:gapWidth val="150"/>
        <c:axId val="366445080"/>
        <c:axId val="3664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66445080"/>
        <c:axId val="366445472"/>
      </c:lineChart>
      <c:dateAx>
        <c:axId val="366445080"/>
        <c:scaling>
          <c:orientation val="minMax"/>
        </c:scaling>
        <c:delete val="1"/>
        <c:axPos val="b"/>
        <c:numFmt formatCode="ge" sourceLinked="1"/>
        <c:majorTickMark val="none"/>
        <c:minorTickMark val="none"/>
        <c:tickLblPos val="none"/>
        <c:crossAx val="366445472"/>
        <c:crosses val="autoZero"/>
        <c:auto val="1"/>
        <c:lblOffset val="100"/>
        <c:baseTimeUnit val="years"/>
      </c:dateAx>
      <c:valAx>
        <c:axId val="3664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4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28"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小野市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120</v>
      </c>
      <c r="AE8" s="50"/>
      <c r="AF8" s="50"/>
      <c r="AG8" s="50"/>
      <c r="AH8" s="50"/>
      <c r="AI8" s="50"/>
      <c r="AJ8" s="50"/>
      <c r="AK8" s="4"/>
      <c r="AL8" s="51">
        <f>データ!S6</f>
        <v>49083</v>
      </c>
      <c r="AM8" s="51"/>
      <c r="AN8" s="51"/>
      <c r="AO8" s="51"/>
      <c r="AP8" s="51"/>
      <c r="AQ8" s="51"/>
      <c r="AR8" s="51"/>
      <c r="AS8" s="51"/>
      <c r="AT8" s="46">
        <f>データ!T6</f>
        <v>92.94</v>
      </c>
      <c r="AU8" s="46"/>
      <c r="AV8" s="46"/>
      <c r="AW8" s="46"/>
      <c r="AX8" s="46"/>
      <c r="AY8" s="46"/>
      <c r="AZ8" s="46"/>
      <c r="BA8" s="46"/>
      <c r="BB8" s="46">
        <f>データ!U6</f>
        <v>528.11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53.39</v>
      </c>
      <c r="J10" s="46"/>
      <c r="K10" s="46"/>
      <c r="L10" s="46"/>
      <c r="M10" s="46"/>
      <c r="N10" s="46"/>
      <c r="O10" s="46"/>
      <c r="P10" s="46">
        <f>データ!P6</f>
        <v>33.46</v>
      </c>
      <c r="Q10" s="46"/>
      <c r="R10" s="46"/>
      <c r="S10" s="46"/>
      <c r="T10" s="46"/>
      <c r="U10" s="46"/>
      <c r="V10" s="46"/>
      <c r="W10" s="46">
        <f>データ!Q6</f>
        <v>82.58</v>
      </c>
      <c r="X10" s="46"/>
      <c r="Y10" s="46"/>
      <c r="Z10" s="46"/>
      <c r="AA10" s="46"/>
      <c r="AB10" s="46"/>
      <c r="AC10" s="46"/>
      <c r="AD10" s="51">
        <f>データ!R6</f>
        <v>2732</v>
      </c>
      <c r="AE10" s="51"/>
      <c r="AF10" s="51"/>
      <c r="AG10" s="51"/>
      <c r="AH10" s="51"/>
      <c r="AI10" s="51"/>
      <c r="AJ10" s="51"/>
      <c r="AK10" s="2"/>
      <c r="AL10" s="51">
        <f>データ!V6</f>
        <v>16400</v>
      </c>
      <c r="AM10" s="51"/>
      <c r="AN10" s="51"/>
      <c r="AO10" s="51"/>
      <c r="AP10" s="51"/>
      <c r="AQ10" s="51"/>
      <c r="AR10" s="51"/>
      <c r="AS10" s="51"/>
      <c r="AT10" s="46">
        <f>データ!W6</f>
        <v>4.6399999999999997</v>
      </c>
      <c r="AU10" s="46"/>
      <c r="AV10" s="46"/>
      <c r="AW10" s="46"/>
      <c r="AX10" s="46"/>
      <c r="AY10" s="46"/>
      <c r="AZ10" s="46"/>
      <c r="BA10" s="46"/>
      <c r="BB10" s="46">
        <f>データ!X6</f>
        <v>3534.48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282189</v>
      </c>
      <c r="D6" s="34">
        <f t="shared" si="3"/>
        <v>46</v>
      </c>
      <c r="E6" s="34">
        <f t="shared" si="3"/>
        <v>17</v>
      </c>
      <c r="F6" s="34">
        <f t="shared" si="3"/>
        <v>1</v>
      </c>
      <c r="G6" s="34">
        <f t="shared" si="3"/>
        <v>0</v>
      </c>
      <c r="H6" s="34" t="str">
        <f t="shared" si="3"/>
        <v>兵庫県　小野市</v>
      </c>
      <c r="I6" s="34" t="str">
        <f t="shared" si="3"/>
        <v>法適用</v>
      </c>
      <c r="J6" s="34" t="str">
        <f t="shared" si="3"/>
        <v>下水道事業</v>
      </c>
      <c r="K6" s="34" t="str">
        <f t="shared" si="3"/>
        <v>公共下水道</v>
      </c>
      <c r="L6" s="34" t="str">
        <f t="shared" si="3"/>
        <v>Cc2</v>
      </c>
      <c r="M6" s="34">
        <f t="shared" si="3"/>
        <v>0</v>
      </c>
      <c r="N6" s="35" t="str">
        <f t="shared" si="3"/>
        <v>-</v>
      </c>
      <c r="O6" s="35">
        <f t="shared" si="3"/>
        <v>53.39</v>
      </c>
      <c r="P6" s="35">
        <f t="shared" si="3"/>
        <v>33.46</v>
      </c>
      <c r="Q6" s="35">
        <f t="shared" si="3"/>
        <v>82.58</v>
      </c>
      <c r="R6" s="35">
        <f t="shared" si="3"/>
        <v>2732</v>
      </c>
      <c r="S6" s="35">
        <f t="shared" si="3"/>
        <v>49083</v>
      </c>
      <c r="T6" s="35">
        <f t="shared" si="3"/>
        <v>92.94</v>
      </c>
      <c r="U6" s="35">
        <f t="shared" si="3"/>
        <v>528.11</v>
      </c>
      <c r="V6" s="35">
        <f t="shared" si="3"/>
        <v>16400</v>
      </c>
      <c r="W6" s="35">
        <f t="shared" si="3"/>
        <v>4.6399999999999997</v>
      </c>
      <c r="X6" s="35">
        <f t="shared" si="3"/>
        <v>3534.48</v>
      </c>
      <c r="Y6" s="36">
        <f>IF(Y7="",NA(),Y7)</f>
        <v>98.27</v>
      </c>
      <c r="Z6" s="36">
        <f t="shared" ref="Z6:AH6" si="4">IF(Z7="",NA(),Z7)</f>
        <v>97.94</v>
      </c>
      <c r="AA6" s="36">
        <f t="shared" si="4"/>
        <v>99.48</v>
      </c>
      <c r="AB6" s="36">
        <f t="shared" si="4"/>
        <v>113.75</v>
      </c>
      <c r="AC6" s="36">
        <f t="shared" si="4"/>
        <v>128.11000000000001</v>
      </c>
      <c r="AD6" s="36">
        <f t="shared" si="4"/>
        <v>102.83</v>
      </c>
      <c r="AE6" s="36">
        <f t="shared" si="4"/>
        <v>102.73</v>
      </c>
      <c r="AF6" s="36">
        <f t="shared" si="4"/>
        <v>108.56</v>
      </c>
      <c r="AG6" s="36">
        <f t="shared" si="4"/>
        <v>109.12</v>
      </c>
      <c r="AH6" s="36">
        <f t="shared" si="4"/>
        <v>106.85</v>
      </c>
      <c r="AI6" s="35" t="str">
        <f>IF(AI7="","",IF(AI7="-","【-】","【"&amp;SUBSTITUTE(TEXT(AI7,"#,##0.00"),"-","△")&amp;"】"))</f>
        <v>【108.57】</v>
      </c>
      <c r="AJ6" s="36">
        <f>IF(AJ7="",NA(),AJ7)</f>
        <v>158.28</v>
      </c>
      <c r="AK6" s="36">
        <f t="shared" ref="AK6:AS6" si="5">IF(AK7="",NA(),AK7)</f>
        <v>158.62</v>
      </c>
      <c r="AL6" s="36">
        <f t="shared" si="5"/>
        <v>159.88999999999999</v>
      </c>
      <c r="AM6" s="36">
        <f t="shared" si="5"/>
        <v>131.02000000000001</v>
      </c>
      <c r="AN6" s="36">
        <f t="shared" si="5"/>
        <v>92.54</v>
      </c>
      <c r="AO6" s="36">
        <f t="shared" si="5"/>
        <v>146.78</v>
      </c>
      <c r="AP6" s="36">
        <f t="shared" si="5"/>
        <v>149.66</v>
      </c>
      <c r="AQ6" s="36">
        <f t="shared" si="5"/>
        <v>100.32</v>
      </c>
      <c r="AR6" s="36">
        <f t="shared" si="5"/>
        <v>116.49</v>
      </c>
      <c r="AS6" s="36">
        <f t="shared" si="5"/>
        <v>92.92</v>
      </c>
      <c r="AT6" s="35" t="str">
        <f>IF(AT7="","",IF(AT7="-","【-】","【"&amp;SUBSTITUTE(TEXT(AT7,"#,##0.00"),"-","△")&amp;"】"))</f>
        <v>【4.38】</v>
      </c>
      <c r="AU6" s="36">
        <f>IF(AU7="",NA(),AU7)</f>
        <v>132.08000000000001</v>
      </c>
      <c r="AV6" s="36">
        <f t="shared" ref="AV6:BD6" si="6">IF(AV7="",NA(),AV7)</f>
        <v>101.73</v>
      </c>
      <c r="AW6" s="36">
        <f t="shared" si="6"/>
        <v>11.75</v>
      </c>
      <c r="AX6" s="36">
        <f t="shared" si="6"/>
        <v>15.13</v>
      </c>
      <c r="AY6" s="36">
        <f t="shared" si="6"/>
        <v>11.63</v>
      </c>
      <c r="AZ6" s="36">
        <f t="shared" si="6"/>
        <v>151.6</v>
      </c>
      <c r="BA6" s="36">
        <f t="shared" si="6"/>
        <v>246.4</v>
      </c>
      <c r="BB6" s="36">
        <f t="shared" si="6"/>
        <v>49.23</v>
      </c>
      <c r="BC6" s="36">
        <f t="shared" si="6"/>
        <v>44.37</v>
      </c>
      <c r="BD6" s="36">
        <f t="shared" si="6"/>
        <v>50.66</v>
      </c>
      <c r="BE6" s="35" t="str">
        <f>IF(BE7="","",IF(BE7="-","【-】","【"&amp;SUBSTITUTE(TEXT(BE7,"#,##0.00"),"-","△")&amp;"】"))</f>
        <v>【59.95】</v>
      </c>
      <c r="BF6" s="36">
        <f>IF(BF7="",NA(),BF7)</f>
        <v>490.22</v>
      </c>
      <c r="BG6" s="36">
        <f t="shared" ref="BG6:BO6" si="7">IF(BG7="",NA(),BG7)</f>
        <v>435.97</v>
      </c>
      <c r="BH6" s="36">
        <f t="shared" si="7"/>
        <v>388.45</v>
      </c>
      <c r="BI6" s="36">
        <f t="shared" si="7"/>
        <v>327.05</v>
      </c>
      <c r="BJ6" s="36">
        <f t="shared" si="7"/>
        <v>280.22000000000003</v>
      </c>
      <c r="BK6" s="36">
        <f t="shared" si="7"/>
        <v>1273.52</v>
      </c>
      <c r="BL6" s="36">
        <f t="shared" si="7"/>
        <v>1209.95</v>
      </c>
      <c r="BM6" s="36">
        <f t="shared" si="7"/>
        <v>1136.5</v>
      </c>
      <c r="BN6" s="36">
        <f t="shared" si="7"/>
        <v>1118.56</v>
      </c>
      <c r="BO6" s="36">
        <f t="shared" si="7"/>
        <v>1111.31</v>
      </c>
      <c r="BP6" s="35" t="str">
        <f>IF(BP7="","",IF(BP7="-","【-】","【"&amp;SUBSTITUTE(TEXT(BP7,"#,##0.00"),"-","△")&amp;"】"))</f>
        <v>【728.30】</v>
      </c>
      <c r="BQ6" s="36">
        <f>IF(BQ7="",NA(),BQ7)</f>
        <v>105.56</v>
      </c>
      <c r="BR6" s="36">
        <f t="shared" ref="BR6:BZ6" si="8">IF(BR7="",NA(),BR7)</f>
        <v>106.47</v>
      </c>
      <c r="BS6" s="36">
        <f t="shared" si="8"/>
        <v>105.3</v>
      </c>
      <c r="BT6" s="36">
        <f t="shared" si="8"/>
        <v>128.16</v>
      </c>
      <c r="BU6" s="36">
        <f t="shared" si="8"/>
        <v>134.96</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151.69999999999999</v>
      </c>
      <c r="CC6" s="36">
        <f t="shared" ref="CC6:CK6" si="9">IF(CC7="",NA(),CC7)</f>
        <v>151.80000000000001</v>
      </c>
      <c r="CD6" s="36">
        <f t="shared" si="9"/>
        <v>155.75</v>
      </c>
      <c r="CE6" s="36">
        <f t="shared" si="9"/>
        <v>128.71</v>
      </c>
      <c r="CF6" s="36">
        <f t="shared" si="9"/>
        <v>130.66</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96.57</v>
      </c>
      <c r="CY6" s="36">
        <f t="shared" ref="CY6:DG6" si="11">IF(CY7="",NA(),CY7)</f>
        <v>96.73</v>
      </c>
      <c r="CZ6" s="36">
        <f t="shared" si="11"/>
        <v>97.16</v>
      </c>
      <c r="DA6" s="36">
        <f t="shared" si="11"/>
        <v>97.18</v>
      </c>
      <c r="DB6" s="36">
        <f t="shared" si="11"/>
        <v>97.2</v>
      </c>
      <c r="DC6" s="36">
        <f t="shared" si="11"/>
        <v>84.12</v>
      </c>
      <c r="DD6" s="36">
        <f t="shared" si="11"/>
        <v>84.41</v>
      </c>
      <c r="DE6" s="36">
        <f t="shared" si="11"/>
        <v>84.2</v>
      </c>
      <c r="DF6" s="36">
        <f t="shared" si="11"/>
        <v>83.8</v>
      </c>
      <c r="DG6" s="36">
        <f t="shared" si="11"/>
        <v>83.91</v>
      </c>
      <c r="DH6" s="35" t="str">
        <f>IF(DH7="","",IF(DH7="-","【-】","【"&amp;SUBSTITUTE(TEXT(DH7,"#,##0.00"),"-","△")&amp;"】"))</f>
        <v>【94.90】</v>
      </c>
      <c r="DI6" s="36">
        <f>IF(DI7="",NA(),DI7)</f>
        <v>16.43</v>
      </c>
      <c r="DJ6" s="36">
        <f t="shared" ref="DJ6:DR6" si="12">IF(DJ7="",NA(),DJ7)</f>
        <v>15.5</v>
      </c>
      <c r="DK6" s="36">
        <f t="shared" si="12"/>
        <v>24.45</v>
      </c>
      <c r="DL6" s="36">
        <f t="shared" si="12"/>
        <v>26.57</v>
      </c>
      <c r="DM6" s="36">
        <f t="shared" si="12"/>
        <v>27.96</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6">
        <f t="shared" si="14"/>
        <v>0.05</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282189</v>
      </c>
      <c r="D7" s="38">
        <v>46</v>
      </c>
      <c r="E7" s="38">
        <v>17</v>
      </c>
      <c r="F7" s="38">
        <v>1</v>
      </c>
      <c r="G7" s="38">
        <v>0</v>
      </c>
      <c r="H7" s="38" t="s">
        <v>108</v>
      </c>
      <c r="I7" s="38" t="s">
        <v>109</v>
      </c>
      <c r="J7" s="38" t="s">
        <v>110</v>
      </c>
      <c r="K7" s="38" t="s">
        <v>111</v>
      </c>
      <c r="L7" s="38" t="s">
        <v>112</v>
      </c>
      <c r="M7" s="38"/>
      <c r="N7" s="39" t="s">
        <v>113</v>
      </c>
      <c r="O7" s="39">
        <v>53.39</v>
      </c>
      <c r="P7" s="39">
        <v>33.46</v>
      </c>
      <c r="Q7" s="39">
        <v>82.58</v>
      </c>
      <c r="R7" s="39">
        <v>2732</v>
      </c>
      <c r="S7" s="39">
        <v>49083</v>
      </c>
      <c r="T7" s="39">
        <v>92.94</v>
      </c>
      <c r="U7" s="39">
        <v>528.11</v>
      </c>
      <c r="V7" s="39">
        <v>16400</v>
      </c>
      <c r="W7" s="39">
        <v>4.6399999999999997</v>
      </c>
      <c r="X7" s="39">
        <v>3534.48</v>
      </c>
      <c r="Y7" s="39">
        <v>98.27</v>
      </c>
      <c r="Z7" s="39">
        <v>97.94</v>
      </c>
      <c r="AA7" s="39">
        <v>99.48</v>
      </c>
      <c r="AB7" s="39">
        <v>113.75</v>
      </c>
      <c r="AC7" s="39">
        <v>128.11000000000001</v>
      </c>
      <c r="AD7" s="39">
        <v>102.83</v>
      </c>
      <c r="AE7" s="39">
        <v>102.73</v>
      </c>
      <c r="AF7" s="39">
        <v>108.56</v>
      </c>
      <c r="AG7" s="39">
        <v>109.12</v>
      </c>
      <c r="AH7" s="39">
        <v>106.85</v>
      </c>
      <c r="AI7" s="39">
        <v>108.57</v>
      </c>
      <c r="AJ7" s="39">
        <v>158.28</v>
      </c>
      <c r="AK7" s="39">
        <v>158.62</v>
      </c>
      <c r="AL7" s="39">
        <v>159.88999999999999</v>
      </c>
      <c r="AM7" s="39">
        <v>131.02000000000001</v>
      </c>
      <c r="AN7" s="39">
        <v>92.54</v>
      </c>
      <c r="AO7" s="39">
        <v>146.78</v>
      </c>
      <c r="AP7" s="39">
        <v>149.66</v>
      </c>
      <c r="AQ7" s="39">
        <v>100.32</v>
      </c>
      <c r="AR7" s="39">
        <v>116.49</v>
      </c>
      <c r="AS7" s="39">
        <v>92.92</v>
      </c>
      <c r="AT7" s="39">
        <v>4.38</v>
      </c>
      <c r="AU7" s="39">
        <v>132.08000000000001</v>
      </c>
      <c r="AV7" s="39">
        <v>101.73</v>
      </c>
      <c r="AW7" s="39">
        <v>11.75</v>
      </c>
      <c r="AX7" s="39">
        <v>15.13</v>
      </c>
      <c r="AY7" s="39">
        <v>11.63</v>
      </c>
      <c r="AZ7" s="39">
        <v>151.6</v>
      </c>
      <c r="BA7" s="39">
        <v>246.4</v>
      </c>
      <c r="BB7" s="39">
        <v>49.23</v>
      </c>
      <c r="BC7" s="39">
        <v>44.37</v>
      </c>
      <c r="BD7" s="39">
        <v>50.66</v>
      </c>
      <c r="BE7" s="39">
        <v>59.95</v>
      </c>
      <c r="BF7" s="39">
        <v>490.22</v>
      </c>
      <c r="BG7" s="39">
        <v>435.97</v>
      </c>
      <c r="BH7" s="39">
        <v>388.45</v>
      </c>
      <c r="BI7" s="39">
        <v>327.05</v>
      </c>
      <c r="BJ7" s="39">
        <v>280.22000000000003</v>
      </c>
      <c r="BK7" s="39">
        <v>1273.52</v>
      </c>
      <c r="BL7" s="39">
        <v>1209.95</v>
      </c>
      <c r="BM7" s="39">
        <v>1136.5</v>
      </c>
      <c r="BN7" s="39">
        <v>1118.56</v>
      </c>
      <c r="BO7" s="39">
        <v>1111.31</v>
      </c>
      <c r="BP7" s="39">
        <v>728.3</v>
      </c>
      <c r="BQ7" s="39">
        <v>105.56</v>
      </c>
      <c r="BR7" s="39">
        <v>106.47</v>
      </c>
      <c r="BS7" s="39">
        <v>105.3</v>
      </c>
      <c r="BT7" s="39">
        <v>128.16</v>
      </c>
      <c r="BU7" s="39">
        <v>134.96</v>
      </c>
      <c r="BV7" s="39">
        <v>67.849999999999994</v>
      </c>
      <c r="BW7" s="39">
        <v>69.48</v>
      </c>
      <c r="BX7" s="39">
        <v>71.650000000000006</v>
      </c>
      <c r="BY7" s="39">
        <v>72.33</v>
      </c>
      <c r="BZ7" s="39">
        <v>75.540000000000006</v>
      </c>
      <c r="CA7" s="39">
        <v>100.04</v>
      </c>
      <c r="CB7" s="39">
        <v>151.69999999999999</v>
      </c>
      <c r="CC7" s="39">
        <v>151.80000000000001</v>
      </c>
      <c r="CD7" s="39">
        <v>155.75</v>
      </c>
      <c r="CE7" s="39">
        <v>128.71</v>
      </c>
      <c r="CF7" s="39">
        <v>130.66</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96.57</v>
      </c>
      <c r="CY7" s="39">
        <v>96.73</v>
      </c>
      <c r="CZ7" s="39">
        <v>97.16</v>
      </c>
      <c r="DA7" s="39">
        <v>97.18</v>
      </c>
      <c r="DB7" s="39">
        <v>97.2</v>
      </c>
      <c r="DC7" s="39">
        <v>84.12</v>
      </c>
      <c r="DD7" s="39">
        <v>84.41</v>
      </c>
      <c r="DE7" s="39">
        <v>84.2</v>
      </c>
      <c r="DF7" s="39">
        <v>83.8</v>
      </c>
      <c r="DG7" s="39">
        <v>83.91</v>
      </c>
      <c r="DH7" s="39">
        <v>94.9</v>
      </c>
      <c r="DI7" s="39">
        <v>16.43</v>
      </c>
      <c r="DJ7" s="39">
        <v>15.5</v>
      </c>
      <c r="DK7" s="39">
        <v>24.45</v>
      </c>
      <c r="DL7" s="39">
        <v>26.57</v>
      </c>
      <c r="DM7" s="39">
        <v>27.96</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0.05</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2018-02-14T08:01:24Z</cp:lastPrinted>
  <dcterms:created xsi:type="dcterms:W3CDTF">2017-12-25T01:52:41Z</dcterms:created>
  <dcterms:modified xsi:type="dcterms:W3CDTF">2018-02-14T08:29:40Z</dcterms:modified>
  <cp:category/>
</cp:coreProperties>
</file>