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5\Desktop\【財政状況資料集】_284467_神河町_2016\報告\"/>
    </mc:Choice>
  </mc:AlternateContent>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3" r:id="rId13"/>
    <sheet name="施設類型別ストック情報分析表① " sheetId="24" r:id="rId14"/>
    <sheet name="施設類型別ストック情報分析表② " sheetId="25" r:id="rId15"/>
    <sheet name="データシート" sheetId="8" state="hidden" r:id="rId16"/>
  </sheets>
  <calcPr calcId="152511" concurrentManualCount="2"/>
</workbook>
</file>

<file path=xl/calcChain.xml><?xml version="1.0" encoding="utf-8"?>
<calcChain xmlns="http://schemas.openxmlformats.org/spreadsheetml/2006/main">
  <c r="CR102" i="11" l="1"/>
  <c r="AU88" i="11"/>
  <c r="AP88" i="11"/>
  <c r="AF88" i="11"/>
  <c r="AU63" i="11"/>
  <c r="AP63" i="11"/>
  <c r="AK33" i="11"/>
  <c r="AK32" i="11"/>
  <c r="V32" i="11"/>
  <c r="Q32" i="11"/>
  <c r="AP23" i="11"/>
  <c r="AA23" i="11"/>
  <c r="V23" i="11"/>
  <c r="Q23" i="11"/>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BE36" i="9"/>
  <c r="CO34" i="9"/>
  <c r="CO35" i="9" s="1"/>
  <c r="CO36" i="9" s="1"/>
  <c r="BW34" i="9"/>
  <c r="BW35" i="9" s="1"/>
  <c r="BW36" i="9" s="1"/>
  <c r="BW37" i="9" s="1"/>
  <c r="BW38" i="9" s="1"/>
  <c r="BW39" i="9" s="1"/>
  <c r="BW40" i="9" s="1"/>
  <c r="BW41" i="9" s="1"/>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AM36" i="9" s="1"/>
  <c r="BE34" i="9"/>
  <c r="BE35" i="9" s="1"/>
</calcChain>
</file>

<file path=xl/sharedStrings.xml><?xml version="1.0" encoding="utf-8"?>
<sst xmlns="http://schemas.openxmlformats.org/spreadsheetml/2006/main" count="1073" uniqueCount="564">
  <si>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</si>
  <si>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</si>
  <si>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</si>
  <si>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</si>
  <si>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</si>
  <si>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</si>
  <si>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</si>
  <si>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</si>
  <si>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</si>
  <si>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</si>
  <si>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</si>
  <si>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</si>
  <si>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</si>
  <si>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</si>
  <si>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</si>
  <si>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</si>
  <si>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</si>
  <si>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</si>
  <si>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</si>
  <si>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</si>
  <si>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</si>
  <si>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</si>
  <si>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</si>
  <si>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</si>
  <si>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</si>
  <si>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</si>
  <si>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</si>
  <si>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</si>
  <si>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</si>
  <si>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</si>
  <si>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</si>
  <si>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</si>
  <si>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</si>
  <si>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</si>
  <si>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</si>
  <si>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</si>
  <si>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</si>
  <si>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</si>
  <si>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</si>
  <si>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</si>
  <si>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</si>
  <si>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</si>
  <si>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</si>
  <si>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</si>
  <si>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</si>
  <si>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</si>
  <si>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</si>
  <si>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</si>
  <si>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</si>
  <si>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</si>
  <si>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</si>
  <si>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</si>
  <si>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</si>
  <si>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</si>
  <si>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</si>
  <si>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</si>
  <si>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</si>
  <si>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</si>
  <si>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</si>
  <si>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</si>
  <si>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</si>
  <si>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</si>
  <si>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</si>
  <si>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</si>
  <si>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</si>
  <si>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</si>
  <si>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</si>
  <si>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</si>
  <si>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</si>
  <si>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</si>
  <si>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</si>
  <si>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</si>
  <si>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</si>
  <si>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</si>
  <si>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</si>
  <si>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</si>
  <si>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</si>
  <si>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</si>
  <si>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</si>
  <si>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</si>
  <si>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</si>
  <si>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</si>
  <si>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</si>
  <si>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</si>
  <si>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</si>
  <si>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</si>
  <si>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</si>
  <si>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</si>
  <si>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</si>
  <si>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</si>
  <si>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</si>
  <si>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</si>
  <si>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</si>
  <si>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</si>
  <si>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</si>
  <si>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</si>
  <si>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</si>
  <si>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</si>
  <si>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</si>
  <si>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</si>
  <si>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</si>
  <si>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</si>
  <si>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</si>
  <si>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</si>
  <si>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</si>
  <si>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</si>
  <si>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</si>
  <si>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</si>
  <si>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</si>
  <si>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</si>
  <si>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</si>
  <si>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</si>
  <si>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</si>
  <si>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</si>
  <si>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</si>
  <si>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</si>
  <si>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</si>
  <si>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</si>
  <si>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</si>
  <si>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</si>
  <si>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</si>
  <si>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</si>
  <si>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</si>
  <si>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</si>
  <si>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</si>
  <si>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</si>
  <si>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</si>
  <si>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</si>
  <si>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</si>
  <si>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</si>
  <si>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</si>
  <si>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</si>
  <si>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</si>
  <si>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</si>
  <si>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</si>
  <si>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</si>
  <si>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</si>
  <si>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</si>
  <si>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</si>
  <si>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</si>
  <si>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</si>
  <si>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</si>
  <si>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</si>
  <si>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</si>
  <si>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</si>
  <si>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</si>
  <si>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</si>
  <si>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</si>
  <si>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</si>
  <si>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</si>
  <si>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</si>
  <si>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</si>
  <si>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</si>
  <si>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</si>
  <si>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</si>
  <si>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</si>
  <si>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</si>
  <si>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</si>
  <si>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</si>
  <si>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</si>
  <si>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</si>
  <si>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</si>
  <si>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</si>
  <si>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</si>
  <si>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</si>
  <si>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</si>
  <si>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</si>
  <si>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</si>
  <si>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</si>
  <si>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</si>
  <si>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</si>
  <si>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</si>
  <si>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</si>
  <si>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</si>
  <si>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</si>
  <si>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</si>
  <si>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</si>
  <si>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</si>
  <si>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</si>
  <si>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</si>
  <si>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</si>
  <si>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</si>
  <si>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</si>
  <si>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</si>
  <si>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</si>
  <si>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</si>
  <si>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</si>
  <si>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</si>
  <si>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</si>
  <si>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</si>
  <si>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</si>
  <si>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</si>
  <si>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</si>
  <si>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</si>
  <si>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</si>
  <si>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</si>
  <si>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兵庫県神河町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</si>
  <si>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</si>
  <si>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</si>
  <si>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</si>
  <si>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</si>
  <si>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</si>
  <si>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</si>
  <si>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</si>
  <si>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</si>
  <si>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</si>
  <si>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</si>
  <si>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</si>
  <si>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</si>
  <si>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</si>
  <si>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</si>
  <si>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</si>
  <si>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</si>
  <si>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</si>
  <si>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</si>
  <si>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</si>
  <si>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</si>
  <si>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</si>
  <si>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</si>
  <si>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</si>
  <si>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</si>
  <si>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</si>
  <si>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</si>
  <si>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</si>
  <si>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</si>
  <si>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</si>
  <si>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</si>
  <si>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</si>
  <si>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</si>
  <si>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</si>
  <si>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</si>
  <si>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</si>
  <si>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</si>
  <si>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</si>
  <si>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</si>
  <si>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</si>
  <si>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</si>
  <si>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</si>
  <si>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</si>
  <si>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</si>
  <si>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</si>
  <si>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</si>
  <si>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</si>
  <si>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</si>
  <si>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</si>
  <si>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</si>
  <si>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</si>
  <si>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</si>
  <si>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</si>
  <si>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</si>
  <si>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</si>
  <si>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</si>
  <si>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</si>
  <si>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</si>
  <si>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</si>
  <si>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</si>
  <si>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</si>
  <si>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</si>
  <si>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</si>
  <si>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</si>
  <si>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</si>
  <si>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</si>
  <si>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</si>
  <si>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</si>
  <si>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</si>
  <si>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</si>
  <si>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</si>
  <si>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</si>
  <si>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</si>
  <si>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</si>
  <si>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</si>
  <si>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</si>
  <si>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</si>
  <si>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</si>
  <si>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</si>
  <si>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</si>
  <si>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</si>
  <si>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</si>
  <si>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</si>
  <si>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</si>
  <si>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</si>
  <si>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</si>
  <si>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</si>
  <si>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</si>
  <si>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</si>
  <si>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</si>
  <si>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</si>
  <si>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</si>
  <si>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</si>
  <si>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</si>
  <si>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</si>
  <si>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</si>
  <si>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</si>
  <si>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</si>
  <si>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</si>
  <si>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</si>
  <si>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</si>
  <si>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</si>
  <si>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</si>
  <si>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</si>
  <si>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</si>
  <si>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</si>
  <si>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</si>
  <si>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</si>
  <si>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</si>
  <si>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</si>
  <si>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</si>
  <si>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</si>
  <si>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</si>
  <si>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</si>
  <si>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</si>
  <si>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</si>
  <si>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</si>
  <si>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</si>
  <si>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</si>
  <si>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</si>
  <si>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</si>
  <si>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</si>
  <si>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</si>
  <si>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</si>
  <si>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</si>
  <si>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</si>
  <si>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</si>
  <si>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</si>
  <si>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</si>
  <si>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</si>
  <si>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</si>
  <si>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</si>
  <si>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</si>
  <si>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</si>
  <si>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</si>
  <si>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</si>
  <si>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</si>
  <si>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</si>
  <si>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</si>
  <si>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</si>
  <si>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</si>
  <si>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</si>
  <si>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</si>
  <si>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</si>
  <si>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</si>
  <si>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</si>
  <si>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</si>
  <si>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</si>
  <si>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兵庫県神河町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</si>
  <si>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</si>
  <si>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</si>
  <si>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</si>
  <si>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</si>
  <si>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</si>
  <si>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</si>
  <si>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</si>
  <si>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</si>
  <si>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</si>
  <si>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</si>
  <si>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</si>
  <si>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</si>
  <si>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</si>
  <si>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</si>
  <si>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</si>
  <si>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</si>
  <si>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</si>
  <si>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</si>
  <si>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</si>
  <si>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</si>
  <si>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介護療育支援事業特別会計</t>
    <phoneticPr fontId="5"/>
  </si>
  <si>
    <t>産業廃棄物処理事業特別会計</t>
    <phoneticPr fontId="5"/>
  </si>
  <si>
    <t>寺前地区振興基金特別会計</t>
    <phoneticPr fontId="5"/>
  </si>
  <si>
    <t>長谷地区振興基金特別会計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</si>
  <si>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</si>
  <si>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</si>
  <si>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</si>
  <si>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</si>
  <si>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</si>
  <si>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</si>
  <si>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</si>
  <si>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</si>
  <si>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</si>
  <si>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</si>
  <si>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</si>
  <si>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</si>
  <si>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</si>
  <si>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</si>
  <si>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</si>
  <si>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</si>
  <si>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</si>
  <si>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</si>
  <si>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</si>
  <si>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公立神崎総合病院事業会計</t>
    <phoneticPr fontId="5"/>
  </si>
  <si>
    <t>老人訪問看護事業特別会計</t>
    <phoneticPr fontId="5"/>
  </si>
  <si>
    <t>法非適用企業</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</si>
  <si>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</si>
  <si>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</si>
  <si>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</si>
  <si>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</si>
  <si>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</si>
  <si>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</si>
  <si>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</si>
  <si>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</si>
  <si>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</si>
  <si>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</si>
  <si>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</si>
  <si>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</si>
  <si>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</si>
  <si>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</si>
  <si>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</si>
  <si>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</si>
  <si>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</si>
  <si>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</si>
  <si>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</si>
  <si>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</si>
  <si>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</si>
  <si>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</si>
  <si>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</si>
  <si>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</si>
  <si>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</si>
  <si>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</si>
  <si>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</si>
  <si>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</si>
  <si>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</si>
  <si>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</si>
  <si>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</si>
  <si>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</si>
  <si>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</si>
  <si>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</si>
  <si>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</si>
  <si>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</si>
  <si>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</si>
  <si>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</si>
  <si>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</si>
  <si>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</si>
  <si>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</si>
  <si>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</si>
  <si>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</si>
  <si>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</si>
  <si>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</si>
  <si>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</si>
  <si>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</si>
  <si>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</si>
  <si>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</si>
  <si>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</si>
  <si>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</si>
  <si>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</si>
  <si>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</si>
  <si>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</si>
  <si>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</si>
  <si>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</si>
  <si>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</si>
  <si>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</si>
  <si>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</si>
  <si>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</si>
  <si>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</si>
  <si>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</si>
  <si>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</si>
  <si>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</si>
  <si>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</si>
  <si>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</si>
  <si>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</si>
  <si>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</si>
  <si>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</si>
  <si>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</si>
  <si>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</si>
  <si>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</si>
  <si>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</si>
  <si>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</si>
  <si>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</si>
  <si>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</si>
  <si>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</si>
  <si>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</si>
  <si>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</si>
  <si>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</si>
  <si>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</si>
  <si>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</si>
  <si>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</si>
  <si>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</si>
  <si>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</si>
  <si>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</si>
  <si>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</si>
  <si>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</si>
  <si>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</si>
  <si>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</si>
  <si>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</si>
  <si>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</si>
  <si>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</si>
  <si>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</si>
  <si>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</si>
  <si>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</si>
  <si>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</si>
  <si>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</si>
  <si>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</si>
  <si>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</si>
  <si>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</si>
  <si>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</si>
  <si>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</si>
  <si>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</si>
  <si>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</si>
  <si>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</si>
  <si>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</si>
  <si>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</si>
  <si>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</si>
  <si>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</si>
  <si>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</si>
  <si>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</si>
  <si>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</si>
  <si>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</si>
  <si>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</si>
  <si>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</si>
  <si>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</si>
  <si>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</si>
  <si>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</si>
  <si>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</si>
  <si>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</si>
  <si>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</si>
  <si>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</si>
  <si>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</si>
  <si>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</si>
  <si>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</si>
  <si>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</si>
  <si>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</si>
  <si>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</si>
  <si>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</si>
  <si>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</si>
  <si>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</si>
  <si>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</si>
  <si>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</si>
  <si>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</si>
  <si>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</si>
  <si>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下水道事業会計</t>
  </si>
  <si>
    <t>水道事業会計</t>
  </si>
  <si>
    <t>一般会計</t>
  </si>
  <si>
    <t>公立神崎総合病院事業会計</t>
  </si>
  <si>
    <t>土地開発事業特別会計</t>
  </si>
  <si>
    <t>国民健康保険事業特別会計</t>
  </si>
  <si>
    <t>老人訪問看護事業特別会計</t>
  </si>
  <si>
    <t>介護保険事業特別会計</t>
  </si>
  <si>
    <t>その他会計（赤字）</t>
  </si>
  <si>
    <t>その他会計（黒字）</t>
  </si>
  <si>
    <t>中播衛生施設事務組合</t>
    <rPh sb="0" eb="1">
      <t>ナカ</t>
    </rPh>
    <rPh sb="1" eb="2">
      <t>バン</t>
    </rPh>
    <rPh sb="2" eb="4">
      <t>エイセイ</t>
    </rPh>
    <rPh sb="4" eb="6">
      <t>シセツ</t>
    </rPh>
    <rPh sb="6" eb="8">
      <t>ジム</t>
    </rPh>
    <rPh sb="8" eb="10">
      <t>クミアイ</t>
    </rPh>
    <phoneticPr fontId="30"/>
  </si>
  <si>
    <t>中播北部行政事務組合</t>
    <rPh sb="0" eb="1">
      <t>ナカ</t>
    </rPh>
    <rPh sb="1" eb="2">
      <t>バン</t>
    </rPh>
    <rPh sb="2" eb="4">
      <t>ホクブ</t>
    </rPh>
    <rPh sb="4" eb="6">
      <t>ギョウセイ</t>
    </rPh>
    <rPh sb="6" eb="8">
      <t>ジム</t>
    </rPh>
    <rPh sb="8" eb="10">
      <t>クミアイ</t>
    </rPh>
    <phoneticPr fontId="30"/>
  </si>
  <si>
    <t>中播農業共済事務組合</t>
    <rPh sb="0" eb="1">
      <t>ナカ</t>
    </rPh>
    <rPh sb="1" eb="2">
      <t>バン</t>
    </rPh>
    <rPh sb="2" eb="4">
      <t>ノウギョウ</t>
    </rPh>
    <rPh sb="4" eb="6">
      <t>キョウサイ</t>
    </rPh>
    <rPh sb="6" eb="8">
      <t>ジム</t>
    </rPh>
    <rPh sb="8" eb="10">
      <t>クミアイ</t>
    </rPh>
    <phoneticPr fontId="30"/>
  </si>
  <si>
    <t>兵庫県市町村職員退職手当組合</t>
    <rPh sb="0" eb="3">
      <t>ヒョウゴケン</t>
    </rPh>
    <rPh sb="3" eb="6">
      <t>シチョウソン</t>
    </rPh>
    <rPh sb="6" eb="8">
      <t>ショクイン</t>
    </rPh>
    <rPh sb="8" eb="10">
      <t>タイショク</t>
    </rPh>
    <rPh sb="10" eb="12">
      <t>テアテ</t>
    </rPh>
    <rPh sb="12" eb="14">
      <t>クミアイ</t>
    </rPh>
    <phoneticPr fontId="30"/>
  </si>
  <si>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30"/>
  </si>
  <si>
    <t>兵庫県市町村交通災害共済組合</t>
    <rPh sb="0" eb="3">
      <t>ヒョウゴケン</t>
    </rPh>
    <rPh sb="3" eb="6">
      <t>シチョウソン</t>
    </rPh>
    <rPh sb="6" eb="8">
      <t>コウツウ</t>
    </rPh>
    <rPh sb="8" eb="10">
      <t>サイガイ</t>
    </rPh>
    <rPh sb="10" eb="12">
      <t>キョウサイ</t>
    </rPh>
    <rPh sb="12" eb="14">
      <t>クミアイ</t>
    </rPh>
    <phoneticPr fontId="30"/>
  </si>
  <si>
    <t>兵庫県後期高齢者医療広域連合（一般会計）</t>
    <rPh sb="0" eb="3">
      <t>ヒョウゴケン</t>
    </rPh>
    <rPh sb="3" eb="5">
      <t>コウキ</t>
    </rPh>
    <rPh sb="5" eb="7">
      <t>コウレイ</t>
    </rPh>
    <rPh sb="7" eb="8">
      <t>モノ</t>
    </rPh>
    <rPh sb="8" eb="10">
      <t>イリョウ</t>
    </rPh>
    <rPh sb="10" eb="12">
      <t>コウイキ</t>
    </rPh>
    <rPh sb="12" eb="14">
      <t>レンゴウ</t>
    </rPh>
    <rPh sb="15" eb="17">
      <t>イッパン</t>
    </rPh>
    <rPh sb="17" eb="19">
      <t>カイケイ</t>
    </rPh>
    <phoneticPr fontId="30"/>
  </si>
  <si>
    <t>兵庫県後期高齢者医療広域連合（特別会計）</t>
    <rPh sb="0" eb="3">
      <t>ヒョウゴケン</t>
    </rPh>
    <rPh sb="3" eb="5">
      <t>コウキ</t>
    </rPh>
    <rPh sb="5" eb="7">
      <t>コウレイ</t>
    </rPh>
    <rPh sb="7" eb="8">
      <t>モノ</t>
    </rPh>
    <rPh sb="8" eb="10">
      <t>イリョウ</t>
    </rPh>
    <rPh sb="10" eb="12">
      <t>コウイキ</t>
    </rPh>
    <rPh sb="12" eb="14">
      <t>レンゴウ</t>
    </rPh>
    <rPh sb="15" eb="17">
      <t>トクベツ</t>
    </rPh>
    <rPh sb="17" eb="19">
      <t>カイケイ</t>
    </rPh>
    <phoneticPr fontId="30"/>
  </si>
  <si>
    <t>-</t>
    <phoneticPr fontId="2"/>
  </si>
  <si>
    <t>㈱神崎ﾌｰﾄﾞ</t>
    <rPh sb="1" eb="3">
      <t>カンザキ</t>
    </rPh>
    <phoneticPr fontId="30"/>
  </si>
  <si>
    <t>㈱ｸﾞﾘｰﾝエコー笠形</t>
    <rPh sb="9" eb="10">
      <t>カサ</t>
    </rPh>
    <rPh sb="10" eb="11">
      <t>カタチ</t>
    </rPh>
    <phoneticPr fontId="30"/>
  </si>
  <si>
    <t>兵庫県土地開発公社</t>
    <rPh sb="0" eb="3">
      <t>ヒョウゴケン</t>
    </rPh>
    <rPh sb="3" eb="5">
      <t>トチ</t>
    </rPh>
    <rPh sb="5" eb="7">
      <t>カイハツ</t>
    </rPh>
    <rPh sb="7" eb="9">
      <t>コウシャ</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</si>
  <si>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</si>
  <si>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</si>
  <si>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</si>
  <si>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</si>
  <si>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</si>
  <si>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</si>
  <si>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</si>
  <si>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</si>
  <si>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</si>
  <si>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</si>
  <si>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</si>
  <si>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</si>
  <si>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</si>
  <si>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これまで、合併時に作成した新町建設計画により施設整備を進めてきたことから、新規施設等が多く有形固定資産減価償却比率は低い傾向にあるが、合併特例債等の発行により将来負担比率は類似団体より高い値となっている。</t>
    <phoneticPr fontId="5"/>
  </si>
  <si>
    <t>　将来負担比率・実質公債費比率ともに減少傾向にあるが、類似団体と比較すると高い値となっている。
　今後は、合併特例債、過疎債等の償還金が増加することから、実質公債費比率・将来負担比率ともやや上昇する見込みとなっている。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</si>
</sst>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149223</c:v>
                </c:pt>
                <c:pt idx="1">
                  <c:v>44002</c:v>
                </c:pt>
                <c:pt idx="2">
                  <c:v>92715</c:v>
                </c:pt>
                <c:pt idx="3">
                  <c:v>96076</c:v>
                </c:pt>
                <c:pt idx="4">
                  <c:v>111182</c:v>
                </c:pt>
              </c:numCache>
            </c:numRef>
          </c:val>
          <c:smooth val="0"/>
        </c:ser>
        <c:dLbls>
          <c:showLegendKey val="0"/>
          <c:showVal val="0"/>
          <c:showCatName val="0"/>
          <c:showSerName val="0"/>
          <c:showPercent val="0"/>
          <c:showBubbleSize val="0"/>
        </c:dLbls>
        <c:marker val="1"/>
        <c:smooth val="0"/>
        <c:axId val="285232984"/>
        <c:axId val="285003992"/>
      </c:lineChart>
      <c:catAx>
        <c:axId val="285232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5003992"/>
        <c:crosses val="autoZero"/>
        <c:auto val="1"/>
        <c:lblAlgn val="ctr"/>
        <c:lblOffset val="100"/>
        <c:tickLblSkip val="1"/>
        <c:tickMarkSkip val="1"/>
        <c:noMultiLvlLbl val="0"/>
      </c:catAx>
      <c:valAx>
        <c:axId val="2850039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5232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c:v>
                </c:pt>
                <c:pt idx="1">
                  <c:v>2.91</c:v>
                </c:pt>
                <c:pt idx="2">
                  <c:v>3.19</c:v>
                </c:pt>
                <c:pt idx="3">
                  <c:v>3.57</c:v>
                </c:pt>
                <c:pt idx="4">
                  <c:v>4.3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22.42</c:v>
                </c:pt>
                <c:pt idx="1">
                  <c:v>32.1</c:v>
                </c:pt>
                <c:pt idx="2">
                  <c:v>36.299999999999997</c:v>
                </c:pt>
                <c:pt idx="3">
                  <c:v>37.340000000000003</c:v>
                </c:pt>
                <c:pt idx="4">
                  <c:v>37.93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11332984"/>
        <c:axId val="312764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9.25</c:v>
                </c:pt>
                <c:pt idx="1">
                  <c:v>8.82</c:v>
                </c:pt>
                <c:pt idx="2">
                  <c:v>4.42</c:v>
                </c:pt>
                <c:pt idx="3">
                  <c:v>1.1599999999999999</c:v>
                </c:pt>
                <c:pt idx="4">
                  <c:v>0.19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11332984"/>
        <c:axId val="312764984"/>
      </c:lineChart>
      <c:catAx>
        <c:axId val="31133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764984"/>
        <c:crosses val="autoZero"/>
        <c:auto val="1"/>
        <c:lblAlgn val="ctr"/>
        <c:lblOffset val="100"/>
        <c:tickLblSkip val="1"/>
        <c:tickMarkSkip val="1"/>
        <c:noMultiLvlLbl val="0"/>
      </c:catAx>
      <c:valAx>
        <c:axId val="312764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332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0.24</c:v>
                </c:pt>
                <c:pt idx="2">
                  <c:v>#N/A</c:v>
                </c:pt>
                <c:pt idx="3">
                  <c:v>0.25</c:v>
                </c:pt>
                <c:pt idx="4">
                  <c:v>#N/A</c:v>
                </c:pt>
                <c:pt idx="5">
                  <c:v>0.26</c:v>
                </c:pt>
                <c:pt idx="6">
                  <c:v>#N/A</c:v>
                </c:pt>
                <c:pt idx="7">
                  <c:v>0.34</c:v>
                </c:pt>
                <c:pt idx="8">
                  <c:v>#N/A</c:v>
                </c:pt>
                <c:pt idx="9">
                  <c:v>0.25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0.12</c:v>
                </c:pt>
                <c:pt idx="4">
                  <c:v>#N/A</c:v>
                </c:pt>
                <c:pt idx="5">
                  <c:v>0.2</c:v>
                </c:pt>
                <c:pt idx="6">
                  <c:v>#N/A</c:v>
                </c:pt>
                <c:pt idx="7">
                  <c:v>0.15</c:v>
                </c:pt>
                <c:pt idx="8">
                  <c:v>#N/A</c:v>
                </c:pt>
                <c:pt idx="9">
                  <c:v>0.18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老人訪問看護事業特別会計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0.31</c:v>
                </c:pt>
                <c:pt idx="2">
                  <c:v>#N/A</c:v>
                </c:pt>
                <c:pt idx="3">
                  <c:v>0.32</c:v>
                </c:pt>
                <c:pt idx="4">
                  <c:v>#N/A</c:v>
                </c:pt>
                <c:pt idx="5">
                  <c:v>0.18</c:v>
                </c:pt>
                <c:pt idx="6">
                  <c:v>#N/A</c:v>
                </c:pt>
                <c:pt idx="7">
                  <c:v>0.27</c:v>
                </c:pt>
                <c:pt idx="8">
                  <c:v>#N/A</c:v>
                </c:pt>
                <c:pt idx="9">
                  <c:v>0.39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0.62</c:v>
                </c:pt>
                <c:pt idx="2">
                  <c:v>#N/A</c:v>
                </c:pt>
                <c:pt idx="3">
                  <c:v>0.63</c:v>
                </c:pt>
                <c:pt idx="4">
                  <c:v>#N/A</c:v>
                </c:pt>
                <c:pt idx="5">
                  <c:v>0.97</c:v>
                </c:pt>
                <c:pt idx="6">
                  <c:v>#N/A</c:v>
                </c:pt>
                <c:pt idx="7">
                  <c:v>0.54</c:v>
                </c:pt>
                <c:pt idx="8">
                  <c:v>#N/A</c:v>
                </c:pt>
                <c:pt idx="9">
                  <c:v>0.44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2.75</c:v>
                </c:pt>
                <c:pt idx="2">
                  <c:v>#N/A</c:v>
                </c:pt>
                <c:pt idx="3">
                  <c:v>2.95</c:v>
                </c:pt>
                <c:pt idx="4">
                  <c:v>#N/A</c:v>
                </c:pt>
                <c:pt idx="5">
                  <c:v>2.3199999999999998</c:v>
                </c:pt>
                <c:pt idx="6">
                  <c:v>#N/A</c:v>
                </c:pt>
                <c:pt idx="7">
                  <c:v>1.85</c:v>
                </c:pt>
                <c:pt idx="8">
                  <c:v>#N/A</c:v>
                </c:pt>
                <c:pt idx="9">
                  <c:v>1.55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公立神崎総合病院事業会計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5.47</c:v>
                </c:pt>
                <c:pt idx="2">
                  <c:v>#N/A</c:v>
                </c:pt>
                <c:pt idx="3">
                  <c:v>6.32</c:v>
                </c:pt>
                <c:pt idx="4">
                  <c:v>#N/A</c:v>
                </c:pt>
                <c:pt idx="5">
                  <c:v>3.44</c:v>
                </c:pt>
                <c:pt idx="6">
                  <c:v>#N/A</c:v>
                </c:pt>
                <c:pt idx="7">
                  <c:v>2.83</c:v>
                </c:pt>
                <c:pt idx="8">
                  <c:v>#N/A</c:v>
                </c:pt>
                <c:pt idx="9">
                  <c:v>2.21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3.18</c:v>
                </c:pt>
                <c:pt idx="2">
                  <c:v>#N/A</c:v>
                </c:pt>
                <c:pt idx="3">
                  <c:v>2.67</c:v>
                </c:pt>
                <c:pt idx="4">
                  <c:v>#N/A</c:v>
                </c:pt>
                <c:pt idx="5">
                  <c:v>2.94</c:v>
                </c:pt>
                <c:pt idx="6">
                  <c:v>#N/A</c:v>
                </c:pt>
                <c:pt idx="7">
                  <c:v>3.24</c:v>
                </c:pt>
                <c:pt idx="8">
                  <c:v>#N/A</c:v>
                </c:pt>
                <c:pt idx="9">
                  <c:v>4.07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3.69</c:v>
                </c:pt>
                <c:pt idx="2">
                  <c:v>#N/A</c:v>
                </c:pt>
                <c:pt idx="3">
                  <c:v>3.83</c:v>
                </c:pt>
                <c:pt idx="4">
                  <c:v>#N/A</c:v>
                </c:pt>
                <c:pt idx="5">
                  <c:v>3.73</c:v>
                </c:pt>
                <c:pt idx="6">
                  <c:v>#N/A</c:v>
                </c:pt>
                <c:pt idx="7">
                  <c:v>4.1399999999999997</c:v>
                </c:pt>
                <c:pt idx="8">
                  <c:v>#N/A</c:v>
                </c:pt>
                <c:pt idx="9">
                  <c:v>4.78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3.84</c:v>
                </c:pt>
                <c:pt idx="2">
                  <c:v>#N/A</c:v>
                </c:pt>
                <c:pt idx="3">
                  <c:v>4.83</c:v>
                </c:pt>
                <c:pt idx="4">
                  <c:v>#N/A</c:v>
                </c:pt>
                <c:pt idx="5">
                  <c:v>5.08</c:v>
                </c:pt>
                <c:pt idx="6">
                  <c:v>#N/A</c:v>
                </c:pt>
                <c:pt idx="7">
                  <c:v>4.62</c:v>
                </c:pt>
                <c:pt idx="8">
                  <c:v>#N/A</c:v>
                </c:pt>
                <c:pt idx="9">
                  <c:v>6.61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6685152"/>
        <c:axId val="286031360"/>
      </c:barChart>
      <c:catAx>
        <c:axId val="31668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031360"/>
        <c:crosses val="autoZero"/>
        <c:auto val="1"/>
        <c:lblAlgn val="ctr"/>
        <c:lblOffset val="100"/>
        <c:tickLblSkip val="1"/>
        <c:tickMarkSkip val="1"/>
        <c:noMultiLvlLbl val="0"/>
      </c:catAx>
      <c:valAx>
        <c:axId val="28603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68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1212</c:v>
                </c:pt>
                <c:pt idx="5">
                  <c:v>1210</c:v>
                </c:pt>
                <c:pt idx="8">
                  <c:v>1220</c:v>
                </c:pt>
                <c:pt idx="11">
                  <c:v>1185</c:v>
                </c:pt>
                <c:pt idx="14">
                  <c:v>1158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138</c:v>
                </c:pt>
                <c:pt idx="3">
                  <c:v>141</c:v>
                </c:pt>
                <c:pt idx="6">
                  <c:v>149</c:v>
                </c:pt>
                <c:pt idx="9">
                  <c:v>149</c:v>
                </c:pt>
                <c:pt idx="12">
                  <c:v>148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618</c:v>
                </c:pt>
                <c:pt idx="3">
                  <c:v>601</c:v>
                </c:pt>
                <c:pt idx="6">
                  <c:v>594</c:v>
                </c:pt>
                <c:pt idx="9">
                  <c:v>599</c:v>
                </c:pt>
                <c:pt idx="12">
                  <c:v>595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1173</c:v>
                </c:pt>
                <c:pt idx="3">
                  <c:v>1144</c:v>
                </c:pt>
                <c:pt idx="6">
                  <c:v>1142</c:v>
                </c:pt>
                <c:pt idx="9">
                  <c:v>1079</c:v>
                </c:pt>
                <c:pt idx="12">
                  <c:v>1086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3850680"/>
        <c:axId val="17385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718</c:v>
                </c:pt>
                <c:pt idx="2">
                  <c:v>#N/A</c:v>
                </c:pt>
                <c:pt idx="3">
                  <c:v>#N/A</c:v>
                </c:pt>
                <c:pt idx="4">
                  <c:v>677</c:v>
                </c:pt>
                <c:pt idx="5">
                  <c:v>#N/A</c:v>
                </c:pt>
                <c:pt idx="6">
                  <c:v>#N/A</c:v>
                </c:pt>
                <c:pt idx="7">
                  <c:v>665</c:v>
                </c:pt>
                <c:pt idx="8">
                  <c:v>#N/A</c:v>
                </c:pt>
                <c:pt idx="9">
                  <c:v>#N/A</c:v>
                </c:pt>
                <c:pt idx="10">
                  <c:v>642</c:v>
                </c:pt>
                <c:pt idx="11">
                  <c:v>#N/A</c:v>
                </c:pt>
                <c:pt idx="12">
                  <c:v>#N/A</c:v>
                </c:pt>
                <c:pt idx="13">
                  <c:v>671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3850680"/>
        <c:axId val="173851072"/>
      </c:lineChart>
      <c:catAx>
        <c:axId val="17385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851072"/>
        <c:crosses val="autoZero"/>
        <c:auto val="1"/>
        <c:lblAlgn val="ctr"/>
        <c:lblOffset val="100"/>
        <c:tickLblSkip val="1"/>
        <c:tickMarkSkip val="1"/>
        <c:noMultiLvlLbl val="0"/>
      </c:catAx>
      <c:valAx>
        <c:axId val="17385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850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12470</c:v>
                </c:pt>
                <c:pt idx="5">
                  <c:v>12034</c:v>
                </c:pt>
                <c:pt idx="8">
                  <c:v>12084</c:v>
                </c:pt>
                <c:pt idx="11">
                  <c:v>12030</c:v>
                </c:pt>
                <c:pt idx="14">
                  <c:v>12041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485</c:v>
                </c:pt>
                <c:pt idx="5">
                  <c:v>417</c:v>
                </c:pt>
                <c:pt idx="8">
                  <c:v>420</c:v>
                </c:pt>
                <c:pt idx="11">
                  <c:v>480</c:v>
                </c:pt>
                <c:pt idx="14">
                  <c:v>484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2380</c:v>
                </c:pt>
                <c:pt idx="5">
                  <c:v>2893</c:v>
                </c:pt>
                <c:pt idx="8">
                  <c:v>3169</c:v>
                </c:pt>
                <c:pt idx="11">
                  <c:v>3290</c:v>
                </c:pt>
                <c:pt idx="14">
                  <c:v>3290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364</c:v>
                </c:pt>
                <c:pt idx="3">
                  <c:v>175</c:v>
                </c:pt>
                <c:pt idx="6">
                  <c:v>195</c:v>
                </c:pt>
                <c:pt idx="9">
                  <c:v>179</c:v>
                </c:pt>
                <c:pt idx="12">
                  <c:v>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761</c:v>
                </c:pt>
                <c:pt idx="3">
                  <c:v>627</c:v>
                </c:pt>
                <c:pt idx="6">
                  <c:v>484</c:v>
                </c:pt>
                <c:pt idx="9">
                  <c:v>340</c:v>
                </c:pt>
                <c:pt idx="12">
                  <c:v>195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7312</c:v>
                </c:pt>
                <c:pt idx="3">
                  <c:v>6544</c:v>
                </c:pt>
                <c:pt idx="6">
                  <c:v>6401</c:v>
                </c:pt>
                <c:pt idx="9">
                  <c:v>5984</c:v>
                </c:pt>
                <c:pt idx="12">
                  <c:v>6012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158</c:v>
                </c:pt>
                <c:pt idx="3">
                  <c:v>117</c:v>
                </c:pt>
                <c:pt idx="6">
                  <c:v>86</c:v>
                </c:pt>
                <c:pt idx="9">
                  <c:v>56</c:v>
                </c:pt>
                <c:pt idx="12">
                  <c:v>70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10195</c:v>
                </c:pt>
                <c:pt idx="3">
                  <c:v>9834</c:v>
                </c:pt>
                <c:pt idx="6">
                  <c:v>10349</c:v>
                </c:pt>
                <c:pt idx="9">
                  <c:v>10746</c:v>
                </c:pt>
                <c:pt idx="12">
                  <c:v>10905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3650032"/>
        <c:axId val="313650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3454</c:v>
                </c:pt>
                <c:pt idx="2">
                  <c:v>#N/A</c:v>
                </c:pt>
                <c:pt idx="3">
                  <c:v>#N/A</c:v>
                </c:pt>
                <c:pt idx="4">
                  <c:v>1954</c:v>
                </c:pt>
                <c:pt idx="5">
                  <c:v>#N/A</c:v>
                </c:pt>
                <c:pt idx="6">
                  <c:v>#N/A</c:v>
                </c:pt>
                <c:pt idx="7">
                  <c:v>1842</c:v>
                </c:pt>
                <c:pt idx="8">
                  <c:v>#N/A</c:v>
                </c:pt>
                <c:pt idx="9">
                  <c:v>#N/A</c:v>
                </c:pt>
                <c:pt idx="10">
                  <c:v>1505</c:v>
                </c:pt>
                <c:pt idx="11">
                  <c:v>#N/A</c:v>
                </c:pt>
                <c:pt idx="12">
                  <c:v>#N/A</c:v>
                </c:pt>
                <c:pt idx="13">
                  <c:v>1426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3650032"/>
        <c:axId val="313650424"/>
      </c:lineChart>
      <c:catAx>
        <c:axId val="31365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3650424"/>
        <c:crosses val="autoZero"/>
        <c:auto val="1"/>
        <c:lblAlgn val="ctr"/>
        <c:lblOffset val="100"/>
        <c:tickLblSkip val="1"/>
        <c:tickMarkSkip val="1"/>
        <c:noMultiLvlLbl val="0"/>
      </c:catAx>
      <c:valAx>
        <c:axId val="31365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365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{E16687E7-A687-462B-8DB4-4A99E6EC3A48}</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{7ABD174F-3843-4641-8684-82EF72DB8ADC}</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{D9EC6F68-9996-45C8-AFA0-9518F4D683F8}</c15:txfldGUID>
                      <c15:f>'公会計指標分析・財政指標組合せ分析表 '!$M$50</c15:f>
                      <c15:dlblFieldTableCache>
                        <c:ptCount val="1"/>
                        <c:pt idx="0">
                          <c:v>H26</c:v>
                        </c:pt>
                      </c15:dlblFieldTableCache>
                    </c15:dlblFTEntry>
                  </c15:dlblFieldTable>
                  <c15:showDataLabelsRange val="0"/>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{0251C63A-EC3E-4ED4-84CA-5F807AF8647E}</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{0E6AAA1C-538C-4060-BCC3-08F09CC0E039}</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32.6</c:v>
                </c:pt>
              </c:numCache>
            </c:numRef>
          </c:xVal>
          <c:yVal>
            <c:numRef>
              <c:f>'公会計指標分析・財政指標組合せ分析表 '!$K$51:$O$51</c:f>
              <c:numCache>
                <c:formatCode>#,##0.0;"▲ "#,##0.0</c:formatCode>
                <c:ptCount val="5"/>
                <c:pt idx="3">
                  <c:v>35.6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{CA46883A-DA7C-4D72-A1A8-B5086246314A}</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{F5DF70DF-71A5-44DB-A9B7-90ED7FCBC26F}</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{9C9E226C-BE4A-4C86-A4A5-7A288BA5C311}</c15:txfldGUID>
                      <c15:f>'公会計指標分析・財政指標組合せ分析表 '!$M$50</c15:f>
                      <c15:dlblFieldTableCache>
                        <c:ptCount val="1"/>
                        <c:pt idx="0">
                          <c:v>H26</c:v>
                        </c:pt>
                      </c15:dlblFieldTableCache>
                    </c15:dlblFTEntry>
                  </c15:dlblFieldTable>
                  <c15:showDataLabelsRange val="0"/>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{F74A07A0-6520-4B40-B085-6D8B8875CB4E}</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{50F19C09-5E74-44AE-8DD6-295A9DA76B03}</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53.4</c:v>
                </c:pt>
              </c:numCache>
            </c:numRef>
          </c:xVal>
          <c:yVal>
            <c:numRef>
              <c:f>'公会計指標分析・財政指標組合せ分析表 '!$K$55:$O$55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3651600"/>
        <c:axId val="313651992"/>
      </c:scatterChart>
      <c:valAx>
        <c:axId val="313651600"/>
        <c:scaling>
          <c:orientation val="minMax"/>
          <c:max val="56"/>
          <c:min val="3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3651992"/>
        <c:crosses val="autoZero"/>
        <c:crossBetween val="midCat"/>
      </c:valAx>
      <c:valAx>
        <c:axId val="313651992"/>
        <c:scaling>
          <c:orientation val="minMax"/>
          <c:max val="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3651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{566C87DC-C06E-49A3-BD78-EBE67419C16C}</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{D6A9B8F7-61AD-44BE-9236-C447C5768EFE}</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{0ACAC26D-522F-435E-9F19-91BE3D7C3F5F}</c15:txfldGUID>
                      <c15:f>'公会計指標分析・財政指標組合せ分析表 '!$M$72</c15:f>
                      <c15:dlblFieldTableCache>
                        <c:ptCount val="1"/>
                        <c:pt idx="0">
                          <c:v>H26</c:v>
                        </c:pt>
                      </c15:dlblFieldTableCache>
                    </c15:dlblFTEntry>
                  </c15:dlblFieldTable>
                  <c15:showDataLabelsRange val="0"/>
                </c:ext>
              </c:extLst>
            </c:dLbl>
            <c:dLbl>
              <c:idx val="3"/>
              <c:layout>
                <c:manualLayout>
                  <c:x val="0"/>
                  <c:y val="-1.5581973821899714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{9B1AB70E-DA9F-4DE6-9E18-E708A8178BF7}</c15:txfldGUID>
                      <c15:f>'公会計指標分析・財政指標組合せ分析表 '!$N$72</c15:f>
                      <c15:dlblFieldTableCache>
                        <c:ptCount val="1"/>
                        <c:pt idx="0">
                          <c:v>H27</c:v>
                        </c:pt>
                      </c15:dlblFieldTableCache>
                    </c15:dlblFTEntry>
                  </c15:dlblFieldTable>
                  <c15:showDataLabelsRange val="0"/>
                </c:ext>
              </c:extLst>
            </c:dLbl>
            <c:dLbl>
              <c:idx val="4"/>
              <c:layout>
                <c:manualLayout>
                  <c:x val="0"/>
                  <c:y val="1.5582316916267819E-2"/>
                </c:manualLayout>
              </c:layout>
              <c:tx>
                <c:strRef>
                  <c:f>'公会計指標分析・財政指標組合せ分析表 '!$O$72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{C70F98C4-E259-4EED-9244-6E9CA0DD248F}</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18</c:v>
                </c:pt>
                <c:pt idx="1">
                  <c:v>16.899999999999999</c:v>
                </c:pt>
                <c:pt idx="2">
                  <c:v>16.100000000000001</c:v>
                </c:pt>
                <c:pt idx="3">
                  <c:v>15.6</c:v>
                </c:pt>
                <c:pt idx="4">
                  <c:v>15.7</c:v>
                </c:pt>
              </c:numCache>
            </c:numRef>
          </c:xVal>
          <c:yVal>
            <c:numRef>
              <c:f>'公会計指標分析・財政指標組合せ分析表 '!$K$73:$O$73</c:f>
              <c:numCache>
                <c:formatCode>#,##0.0;"▲ "#,##0.0</c:formatCode>
                <c:ptCount val="5"/>
                <c:pt idx="0">
                  <c:v>80.2</c:v>
                </c:pt>
                <c:pt idx="1">
                  <c:v>46.1</c:v>
                </c:pt>
                <c:pt idx="2">
                  <c:v>43.7</c:v>
                </c:pt>
                <c:pt idx="3">
                  <c:v>35.6</c:v>
                </c:pt>
                <c:pt idx="4">
                  <c:v>34.700000000000003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{894D1996-D88E-4525-B1CA-A4ABD59D62DD}</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{58FE8A66-9D89-4756-A29A-EC75156617CF}</c15:txfldGUID>
                      <c15:f>'公会計指標分析・財政指標組合せ分析表 '!$L$72</c15:f>
                      <c15:dlblFieldTableCache>
                        <c:ptCount val="1"/>
                        <c:pt idx="0">
                          <c:v>H25</c:v>
                        </c:pt>
                      </c15:dlblFieldTableCache>
                    </c15:dlblFTEntry>
                  </c15:dlblFieldTable>
                  <c15:showDataLabelsRange val="0"/>
                </c:ext>
              </c:extLst>
            </c:dLbl>
            <c:dLbl>
              <c:idx val="2"/>
              <c:layout>
                <c:manualLayout>
                  <c:x val="-2.5298533989680873E-2"/>
                  <c:y val="-6.2527233115468414E-2"/>
                </c:manualLayout>
              </c:layout>
              <c:tx>
                <c:strRef>
                  <c:f>'公会計指標分析・財政指標組合せ分析表 '!$M$72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{3F8EA478-43CC-408A-BA31-29D8785195B0}</c15:txfldGUID>
                      <c15:f>'公会計指標分析・財政指標組合せ分析表 '!$M$72</c15:f>
                      <c15:dlblFieldTableCache>
                        <c:ptCount val="1"/>
                        <c:pt idx="0">
                          <c:v>H26</c:v>
                        </c:pt>
                      </c15:dlblFieldTableCache>
                    </c15:dlblFTEntry>
                  </c15:dlblFieldTable>
                  <c15:showDataLabelsRange val="0"/>
                </c:ext>
              </c:extLst>
            </c:dLbl>
            <c:dLbl>
              <c:idx val="3"/>
              <c:layout>
                <c:manualLayout>
                  <c:x val="-3.8112390533946591E-2"/>
                  <c:y val="-6.2527233115468414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{F15CC6CB-161D-4EC9-B236-F608152ADEA1}</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{A7EF8DEE-D8CA-4C78-AD2C-220B5F49759F}</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10.9</c:v>
                </c:pt>
                <c:pt idx="1">
                  <c:v>10.1</c:v>
                </c:pt>
                <c:pt idx="2">
                  <c:v>9.1</c:v>
                </c:pt>
                <c:pt idx="3">
                  <c:v>8.9</c:v>
                </c:pt>
                <c:pt idx="4">
                  <c:v>7.9</c:v>
                </c:pt>
              </c:numCache>
            </c:numRef>
          </c:xVal>
          <c:yVal>
            <c:numRef>
              <c:f>'公会計指標分析・財政指標組合せ分析表 '!$K$77:$O$77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3651208"/>
        <c:axId val="313652776"/>
      </c:scatterChart>
      <c:valAx>
        <c:axId val="313651208"/>
        <c:scaling>
          <c:orientation val="minMax"/>
          <c:max val="1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3652776"/>
        <c:crosses val="autoZero"/>
        <c:crossBetween val="midCat"/>
      </c:valAx>
      <c:valAx>
        <c:axId val="313652776"/>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3651208"/>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公債費負担適正化計画を着実に実行してきたことにより元利償還金等（</a:t>
          </a:r>
          <a:r>
            <a:rPr kumimoji="1" lang="en-US" altLang="ja-JP" sz="1200">
              <a:solidFill>
                <a:schemeClr val="dk1"/>
              </a:solidFill>
              <a:effectLst/>
              <a:latin typeface="+mn-lt"/>
              <a:ea typeface="+mn-ea"/>
              <a:cs typeface="+mn-cs"/>
            </a:rPr>
            <a:t>A</a:t>
          </a:r>
          <a:r>
            <a:rPr kumimoji="1" lang="ja-JP" altLang="ja-JP" sz="1200">
              <a:solidFill>
                <a:schemeClr val="dk1"/>
              </a:solidFill>
              <a:effectLst/>
              <a:latin typeface="+mn-lt"/>
              <a:ea typeface="+mn-ea"/>
              <a:cs typeface="+mn-cs"/>
            </a:rPr>
            <a:t>）のうち、普通会計の元利償還金と公営企業債の元利償還金に対する繰入金が減少しています。</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年度決算において、実質公債費比率</a:t>
          </a:r>
          <a:r>
            <a:rPr kumimoji="1" lang="en-US" altLang="ja-JP" sz="1200">
              <a:solidFill>
                <a:schemeClr val="dk1"/>
              </a:solidFill>
              <a:effectLst/>
              <a:latin typeface="+mn-lt"/>
              <a:ea typeface="+mn-ea"/>
              <a:cs typeface="+mn-cs"/>
            </a:rPr>
            <a:t>15.7</a:t>
          </a:r>
          <a:r>
            <a:rPr kumimoji="1" lang="ja-JP" altLang="ja-JP" sz="1200">
              <a:solidFill>
                <a:schemeClr val="dk1"/>
              </a:solidFill>
              <a:effectLst/>
              <a:latin typeface="+mn-lt"/>
              <a:ea typeface="+mn-ea"/>
              <a:cs typeface="+mn-cs"/>
            </a:rPr>
            <a:t>％となりましたが、引き続き適正な公債費の管理により確実に改善していくこととしています。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将来負担額（</a:t>
          </a:r>
          <a:r>
            <a:rPr kumimoji="1" lang="en-US" altLang="ja-JP" sz="1200">
              <a:solidFill>
                <a:schemeClr val="dk1"/>
              </a:solidFill>
              <a:effectLst/>
              <a:latin typeface="+mn-lt"/>
              <a:ea typeface="+mn-ea"/>
              <a:cs typeface="+mn-cs"/>
            </a:rPr>
            <a:t>A</a:t>
          </a:r>
          <a:r>
            <a:rPr kumimoji="1" lang="ja-JP" altLang="ja-JP" sz="1200">
              <a:solidFill>
                <a:schemeClr val="dk1"/>
              </a:solidFill>
              <a:effectLst/>
              <a:latin typeface="+mn-lt"/>
              <a:ea typeface="+mn-ea"/>
              <a:cs typeface="+mn-cs"/>
            </a:rPr>
            <a:t>）が</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年度よりも減少しているのは、組合等負担等見込額が償還終了により減少。さらに、退職手当負担見込額が減少したのが主な要因です。</a:t>
          </a:r>
          <a:endParaRPr lang="ja-JP" altLang="ja-JP" sz="1200">
            <a:effectLst/>
          </a:endParaRPr>
        </a:p>
        <a:p>
          <a:r>
            <a:rPr kumimoji="1" lang="ja-JP" altLang="ja-JP" sz="1200">
              <a:solidFill>
                <a:schemeClr val="dk1"/>
              </a:solidFill>
              <a:effectLst/>
              <a:latin typeface="+mn-lt"/>
              <a:ea typeface="+mn-ea"/>
              <a:cs typeface="+mn-cs"/>
            </a:rPr>
            <a:t>　また、充当可能財源等</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傾向にあるのは、</a:t>
          </a:r>
          <a:r>
            <a:rPr kumimoji="1" lang="ja-JP" altLang="ja-JP" sz="1200">
              <a:solidFill>
                <a:schemeClr val="dk1"/>
              </a:solidFill>
              <a:effectLst/>
              <a:latin typeface="+mn-lt"/>
              <a:ea typeface="+mn-ea"/>
              <a:cs typeface="+mn-cs"/>
            </a:rPr>
            <a:t>充当可能基金のうち財政調整基金が増加したのが要因です。</a:t>
          </a:r>
          <a:endParaRPr lang="ja-JP" altLang="ja-JP" sz="1200">
            <a:effectLst/>
          </a:endParaRPr>
        </a:p>
        <a:p>
          <a:r>
            <a:rPr kumimoji="1" lang="ja-JP" altLang="ja-JP" sz="1200">
              <a:solidFill>
                <a:schemeClr val="dk1"/>
              </a:solidFill>
              <a:effectLst/>
              <a:latin typeface="+mn-lt"/>
              <a:ea typeface="+mn-ea"/>
              <a:cs typeface="+mn-cs"/>
            </a:rPr>
            <a:t>　これらの要因により、将来負担比率の分子は減少しています。</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11,855
11,820
202.23
8,767,648
8,537,914
222,774
5,186,806
10,904,751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34.7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kumimoji="1" lang="ja-JP" altLang="en-US" sz="1100">
              <a:latin typeface="ＭＳ Ｐゴシック"/>
            </a:rPr>
            <a:t>これまで、合併時に作成した町建設計画により施設整備を進めてきたことから、有形固定資産減価償却比率は全国平均を下回っている。</a:t>
          </a:r>
        </a:p>
        <a:p>
          <a:r>
            <a:rPr kumimoji="1" lang="ja-JP" altLang="en-US" sz="1100">
              <a:latin typeface="ＭＳ Ｐゴシック"/>
            </a:rPr>
            <a:t>　今後も現状の水準を維持できるよう、施設の老朽化に対し適正な更新を行っていきたい。</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128778</xdr:rowOff>
    </xdr:from>
    <xdr:to>
      <xdr:col>3</xdr:col>
      <xdr:colOff>1170940</xdr:colOff>
      <xdr:row>30</xdr:row>
      <xdr:rowOff>73406</xdr:rowOff>
    </xdr:to>
    <xdr:cxnSp macro="">
      <xdr:nvCxnSpPr>
        <xdr:cNvPr id="62" name="直線コネクタ 61"/>
        <xdr:cNvCxnSpPr/>
      </xdr:nvCxnSpPr>
      <xdr:spPr>
        <a:xfrm flipV="1">
          <a:off x="4760595" y="5367528"/>
          <a:ext cx="1270" cy="63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77233</xdr:rowOff>
    </xdr:from>
    <xdr:ext cx="405111" cy="259045"/>
    <xdr:sp macro="" textlink="">
      <xdr:nvSpPr>
        <xdr:cNvPr id="63" name="有形固定資産減価償却率最小値テキスト"/>
        <xdr:cNvSpPr txBox="1"/>
      </xdr:nvSpPr>
      <xdr:spPr>
        <a:xfrm>
          <a:off x="4813300" y="60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30</xdr:row>
      <xdr:rowOff>73406</xdr:rowOff>
    </xdr:from>
    <xdr:to>
      <xdr:col>3</xdr:col>
      <xdr:colOff>1260475</xdr:colOff>
      <xdr:row>30</xdr:row>
      <xdr:rowOff>73406</xdr:rowOff>
    </xdr:to>
    <xdr:cxnSp macro="">
      <xdr:nvCxnSpPr>
        <xdr:cNvPr id="64" name="直線コネクタ 63"/>
        <xdr:cNvCxnSpPr/>
      </xdr:nvCxnSpPr>
      <xdr:spPr>
        <a:xfrm>
          <a:off x="4673600" y="59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75455</xdr:rowOff>
    </xdr:from>
    <xdr:ext cx="405111" cy="259045"/>
    <xdr:sp macro="" textlink="">
      <xdr:nvSpPr>
        <xdr:cNvPr id="65" name="有形固定資産減価償却率最大値テキスト"/>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26</xdr:row>
      <xdr:rowOff>128778</xdr:rowOff>
    </xdr:from>
    <xdr:to>
      <xdr:col>3</xdr:col>
      <xdr:colOff>1260475</xdr:colOff>
      <xdr:row>26</xdr:row>
      <xdr:rowOff>128778</xdr:rowOff>
    </xdr:to>
    <xdr:cxnSp macro="">
      <xdr:nvCxnSpPr>
        <xdr:cNvPr id="66" name="直線コネクタ 65"/>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161307</xdr:rowOff>
    </xdr:from>
    <xdr:ext cx="405111" cy="259045"/>
    <xdr:sp macro="" textlink="">
      <xdr:nvSpPr>
        <xdr:cNvPr id="67" name="有形固定資産減価償却率平均値テキスト"/>
        <xdr:cNvSpPr txBox="1"/>
      </xdr:nvSpPr>
      <xdr:spPr>
        <a:xfrm>
          <a:off x="4813300" y="5571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11430</xdr:rowOff>
    </xdr:from>
    <xdr:to>
      <xdr:col>3</xdr:col>
      <xdr:colOff>1222375</xdr:colOff>
      <xdr:row>28</xdr:row>
      <xdr:rowOff>113030</xdr:rowOff>
    </xdr:to>
    <xdr:sp macro="" textlink="">
      <xdr:nvSpPr>
        <xdr:cNvPr id="68" name="フローチャート : 判断 67"/>
        <xdr:cNvSpPr/>
      </xdr:nvSpPr>
      <xdr:spPr>
        <a:xfrm>
          <a:off x="47117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37338</xdr:rowOff>
    </xdr:from>
    <xdr:to>
      <xdr:col>3</xdr:col>
      <xdr:colOff>511175</xdr:colOff>
      <xdr:row>28</xdr:row>
      <xdr:rowOff>138938</xdr:rowOff>
    </xdr:to>
    <xdr:sp macro="" textlink="">
      <xdr:nvSpPr>
        <xdr:cNvPr id="69" name="フローチャート : 判断 68"/>
        <xdr:cNvSpPr/>
      </xdr:nvSpPr>
      <xdr:spPr>
        <a:xfrm>
          <a:off x="4000500" y="561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78232</xdr:rowOff>
    </xdr:from>
    <xdr:to>
      <xdr:col>3</xdr:col>
      <xdr:colOff>511175</xdr:colOff>
      <xdr:row>34</xdr:row>
      <xdr:rowOff>8382</xdr:rowOff>
    </xdr:to>
    <xdr:sp macro="" textlink="">
      <xdr:nvSpPr>
        <xdr:cNvPr id="75" name="円/楕円 74"/>
        <xdr:cNvSpPr/>
      </xdr:nvSpPr>
      <xdr:spPr>
        <a:xfrm>
          <a:off x="4000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26</xdr:row>
      <xdr:rowOff>155465</xdr:rowOff>
    </xdr:from>
    <xdr:ext cx="405111" cy="259045"/>
    <xdr:sp macro="" textlink="">
      <xdr:nvSpPr>
        <xdr:cNvPr id="76" name="n_1aveValue有形固定資産減価償却率"/>
        <xdr:cNvSpPr txBox="1"/>
      </xdr:nvSpPr>
      <xdr:spPr>
        <a:xfrm>
          <a:off x="3836043" y="539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170959</xdr:rowOff>
    </xdr:from>
    <xdr:ext cx="405111" cy="259045"/>
    <xdr:sp macro="" textlink="">
      <xdr:nvSpPr>
        <xdr:cNvPr id="77" name="n_1mainValue有形固定資産減価償却率"/>
        <xdr:cNvSpPr txBox="1"/>
      </xdr:nvSpPr>
      <xdr:spPr>
        <a:xfrm>
          <a:off x="3836043" y="6609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11,855
11,820
202.23
8,767,648
8,537,914
222,774
5,186,806
10,904,751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39</xdr:row>
      <xdr:rowOff>127635</xdr:rowOff>
    </xdr:to>
    <xdr:cxnSp macro="">
      <xdr:nvCxnSpPr>
        <xdr:cNvPr id="57" name="直線コネクタ 56"/>
        <xdr:cNvCxnSpPr/>
      </xdr:nvCxnSpPr>
      <xdr:spPr>
        <a:xfrm flipV="1">
          <a:off x="4634865" y="57359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131462</xdr:rowOff>
    </xdr:from>
    <xdr:ext cx="405111" cy="259045"/>
    <xdr:sp macro="" textlink="">
      <xdr:nvSpPr>
        <xdr:cNvPr id="58" name="【道路】&#10;有形固定資産減価償却率最小値テキスト"/>
        <xdr:cNvSpPr txBox="1"/>
      </xdr:nvSpPr>
      <xdr:spPr>
        <a:xfrm>
          <a:off x="4724400"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39</xdr:row>
      <xdr:rowOff>127635</xdr:rowOff>
    </xdr:from>
    <xdr:to>
      <xdr:col>6</xdr:col>
      <xdr:colOff>600075</xdr:colOff>
      <xdr:row>39</xdr:row>
      <xdr:rowOff>127635</xdr:rowOff>
    </xdr:to>
    <xdr:cxnSp macro="">
      <xdr:nvCxnSpPr>
        <xdr:cNvPr id="59" name="直線コネクタ 58"/>
        <xdr:cNvCxnSpPr/>
      </xdr:nvCxnSpPr>
      <xdr:spPr>
        <a:xfrm>
          <a:off x="4546600" y="681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60" name="【道路】&#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1" name="直線コネクタ 60"/>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116222</xdr:rowOff>
    </xdr:from>
    <xdr:ext cx="405111" cy="259045"/>
    <xdr:sp macro="" textlink="">
      <xdr:nvSpPr>
        <xdr:cNvPr id="62" name="【道路】&#10;有形固定資産減価償却率平均値テキスト"/>
        <xdr:cNvSpPr txBox="1"/>
      </xdr:nvSpPr>
      <xdr:spPr>
        <a:xfrm>
          <a:off x="47244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137795</xdr:rowOff>
    </xdr:from>
    <xdr:to>
      <xdr:col>6</xdr:col>
      <xdr:colOff>561975</xdr:colOff>
      <xdr:row>38</xdr:row>
      <xdr:rowOff>67945</xdr:rowOff>
    </xdr:to>
    <xdr:sp macro="" textlink="">
      <xdr:nvSpPr>
        <xdr:cNvPr id="63" name="フローチャート : 判断 62"/>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27305</xdr:rowOff>
    </xdr:from>
    <xdr:to>
      <xdr:col>5</xdr:col>
      <xdr:colOff>409575</xdr:colOff>
      <xdr:row>38</xdr:row>
      <xdr:rowOff>128905</xdr:rowOff>
    </xdr:to>
    <xdr:sp macro="" textlink="">
      <xdr:nvSpPr>
        <xdr:cNvPr id="64" name="フローチャート : 判断 63"/>
        <xdr:cNvSpPr/>
      </xdr:nvSpPr>
      <xdr:spPr>
        <a:xfrm>
          <a:off x="3746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48260</xdr:rowOff>
    </xdr:from>
    <xdr:to>
      <xdr:col>5</xdr:col>
      <xdr:colOff>409575</xdr:colOff>
      <xdr:row>41</xdr:row>
      <xdr:rowOff>149860</xdr:rowOff>
    </xdr:to>
    <xdr:sp macro="" textlink="">
      <xdr:nvSpPr>
        <xdr:cNvPr id="70" name="円/楕円 69"/>
        <xdr:cNvSpPr/>
      </xdr:nvSpPr>
      <xdr:spPr>
        <a:xfrm>
          <a:off x="3746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145432</xdr:rowOff>
    </xdr:from>
    <xdr:ext cx="405111" cy="259045"/>
    <xdr:sp macro="" textlink="">
      <xdr:nvSpPr>
        <xdr:cNvPr id="71" name="n_1aveValue【道路】&#10;有形固定資産減価償却率"/>
        <xdr:cNvSpPr txBox="1"/>
      </xdr:nvSpPr>
      <xdr:spPr>
        <a:xfrm>
          <a:off x="3582043"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140987</xdr:rowOff>
    </xdr:from>
    <xdr:ext cx="405111" cy="259045"/>
    <xdr:sp macro="" textlink="">
      <xdr:nvSpPr>
        <xdr:cNvPr id="72" name="n_1mainValue【道路】&#10;有形固定資産減価償却率"/>
        <xdr:cNvSpPr txBox="1"/>
      </xdr:nvSpPr>
      <xdr:spPr>
        <a:xfrm>
          <a:off x="3582043"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7" name="直線コネクタ 96"/>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8"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9" name="直線コネクタ 98"/>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100"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101" name="直線コネクタ 100"/>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2"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3" name="フローチャート : 判断 102"/>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4" name="フローチャート : 判断 103"/>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66243</xdr:rowOff>
    </xdr:from>
    <xdr:to>
      <xdr:col>14</xdr:col>
      <xdr:colOff>79375</xdr:colOff>
      <xdr:row>34</xdr:row>
      <xdr:rowOff>167843</xdr:rowOff>
    </xdr:to>
    <xdr:sp macro="" textlink="">
      <xdr:nvSpPr>
        <xdr:cNvPr id="110" name="円/楕円 109"/>
        <xdr:cNvSpPr/>
      </xdr:nvSpPr>
      <xdr:spPr>
        <a:xfrm>
          <a:off x="9588500" y="58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10990</xdr:rowOff>
    </xdr:from>
    <xdr:ext cx="534377" cy="259045"/>
    <xdr:sp macro="" textlink="">
      <xdr:nvSpPr>
        <xdr:cNvPr id="111" name="n_1aveValue【道路】&#10;一人当たり延長"/>
        <xdr:cNvSpPr txBox="1"/>
      </xdr:nvSpPr>
      <xdr:spPr>
        <a:xfrm>
          <a:off x="9359410" y="60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12920</xdr:rowOff>
    </xdr:from>
    <xdr:ext cx="534377" cy="259045"/>
    <xdr:sp macro="" textlink="">
      <xdr:nvSpPr>
        <xdr:cNvPr id="112" name="n_1mainValue【道路】&#10;一人当たり延長"/>
        <xdr:cNvSpPr txBox="1"/>
      </xdr:nvSpPr>
      <xdr:spPr>
        <a:xfrm>
          <a:off x="9359410" y="567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5" name="直線コネクタ 134"/>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6"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7" name="直線コネクタ 136"/>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8"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9" name="直線コネクタ 138"/>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40"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41" name="フローチャート : 判断 140"/>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2" name="フローチャート : 判断 141"/>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8636</xdr:rowOff>
    </xdr:from>
    <xdr:to>
      <xdr:col>5</xdr:col>
      <xdr:colOff>409575</xdr:colOff>
      <xdr:row>64</xdr:row>
      <xdr:rowOff>110236</xdr:rowOff>
    </xdr:to>
    <xdr:sp macro="" textlink="">
      <xdr:nvSpPr>
        <xdr:cNvPr id="148" name="円/楕円 147"/>
        <xdr:cNvSpPr/>
      </xdr:nvSpPr>
      <xdr:spPr>
        <a:xfrm>
          <a:off x="3746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97045</xdr:rowOff>
    </xdr:from>
    <xdr:ext cx="405111" cy="259045"/>
    <xdr:sp macro="" textlink="">
      <xdr:nvSpPr>
        <xdr:cNvPr id="149" name="n_1aveValue【橋りょう・トンネル】&#10;有形固定資産減価償却率"/>
        <xdr:cNvSpPr txBox="1"/>
      </xdr:nvSpPr>
      <xdr:spPr>
        <a:xfrm>
          <a:off x="3582043"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101363</xdr:rowOff>
    </xdr:from>
    <xdr:ext cx="405111" cy="259045"/>
    <xdr:sp macro="" textlink="">
      <xdr:nvSpPr>
        <xdr:cNvPr id="150" name="n_1mainValue【橋りょう・トンネル】&#10;有形固定資産減価償却率"/>
        <xdr:cNvSpPr txBox="1"/>
      </xdr:nvSpPr>
      <xdr:spPr>
        <a:xfrm>
          <a:off x="3582043" y="1107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2" name="テキスト ボックス 16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4" name="テキスト ボックス 16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6" name="テキスト ボックス 16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8" name="テキスト ボックス 16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0" name="テキスト ボックス 16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2" name="テキスト ボックス 17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6" name="直線コネクタ 175"/>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7"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8" name="直線コネクタ 177"/>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9"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80" name="直線コネクタ 179"/>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81"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2" name="フローチャート : 判断 181"/>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3" name="フローチャート : 判断 182"/>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15355</xdr:rowOff>
    </xdr:from>
    <xdr:to>
      <xdr:col>14</xdr:col>
      <xdr:colOff>79375</xdr:colOff>
      <xdr:row>58</xdr:row>
      <xdr:rowOff>116955</xdr:rowOff>
    </xdr:to>
    <xdr:sp macro="" textlink="">
      <xdr:nvSpPr>
        <xdr:cNvPr id="189" name="円/楕円 188"/>
        <xdr:cNvSpPr/>
      </xdr:nvSpPr>
      <xdr:spPr>
        <a:xfrm>
          <a:off x="9588500" y="99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92932</xdr:rowOff>
    </xdr:from>
    <xdr:ext cx="599010" cy="259045"/>
    <xdr:sp macro="" textlink="">
      <xdr:nvSpPr>
        <xdr:cNvPr id="190" name="n_1aveValue【橋りょう・トンネル】&#10;一人当たり有形固定資産（償却資産）額"/>
        <xdr:cNvSpPr txBox="1"/>
      </xdr:nvSpPr>
      <xdr:spPr>
        <a:xfrm>
          <a:off x="9327094" y="107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56</xdr:row>
      <xdr:rowOff>133482</xdr:rowOff>
    </xdr:from>
    <xdr:ext cx="599010" cy="259045"/>
    <xdr:sp macro="" textlink="">
      <xdr:nvSpPr>
        <xdr:cNvPr id="191" name="n_1mainValue【橋りょう・トンネル】&#10;一人当たり有形固定資産（償却資産）額"/>
        <xdr:cNvSpPr txBox="1"/>
      </xdr:nvSpPr>
      <xdr:spPr>
        <a:xfrm>
          <a:off x="9327094" y="973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6" name="直線コネクタ 215"/>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7"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8" name="直線コネクタ 21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9"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20" name="直線コネクタ 219"/>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21"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2" name="フローチャート : 判断 221"/>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3" name="フローチャート : 判断 222"/>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153036</xdr:rowOff>
    </xdr:from>
    <xdr:to>
      <xdr:col>5</xdr:col>
      <xdr:colOff>409575</xdr:colOff>
      <xdr:row>84</xdr:row>
      <xdr:rowOff>83186</xdr:rowOff>
    </xdr:to>
    <xdr:sp macro="" textlink="">
      <xdr:nvSpPr>
        <xdr:cNvPr id="229" name="円/楕円 228"/>
        <xdr:cNvSpPr/>
      </xdr:nvSpPr>
      <xdr:spPr>
        <a:xfrm>
          <a:off x="3746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34941</xdr:rowOff>
    </xdr:from>
    <xdr:ext cx="405111" cy="259045"/>
    <xdr:sp macro="" textlink="">
      <xdr:nvSpPr>
        <xdr:cNvPr id="230" name="n_1aveValue【公営住宅】&#10;有形固定資産減価償却率"/>
        <xdr:cNvSpPr txBox="1"/>
      </xdr:nvSpPr>
      <xdr:spPr>
        <a:xfrm>
          <a:off x="3582043"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74313</xdr:rowOff>
    </xdr:from>
    <xdr:ext cx="405111" cy="259045"/>
    <xdr:sp macro="" textlink="">
      <xdr:nvSpPr>
        <xdr:cNvPr id="231" name="n_1mainValue【公営住宅】&#10;有形固定資産減価償却率"/>
        <xdr:cNvSpPr txBox="1"/>
      </xdr:nvSpPr>
      <xdr:spPr>
        <a:xfrm>
          <a:off x="3582043"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3" name="直線コネクタ 252"/>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4"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5" name="直線コネクタ 254"/>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6"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7" name="直線コネクタ 256"/>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8"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9" name="フローチャート : 判断 258"/>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60" name="フローチャート : 判断 259"/>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162407</xdr:rowOff>
    </xdr:from>
    <xdr:to>
      <xdr:col>14</xdr:col>
      <xdr:colOff>79375</xdr:colOff>
      <xdr:row>85</xdr:row>
      <xdr:rowOff>92557</xdr:rowOff>
    </xdr:to>
    <xdr:sp macro="" textlink="">
      <xdr:nvSpPr>
        <xdr:cNvPr id="266" name="円/楕円 265"/>
        <xdr:cNvSpPr/>
      </xdr:nvSpPr>
      <xdr:spPr>
        <a:xfrm>
          <a:off x="9588500" y="1456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7"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83684</xdr:rowOff>
    </xdr:from>
    <xdr:ext cx="469744" cy="259045"/>
    <xdr:sp macro="" textlink="">
      <xdr:nvSpPr>
        <xdr:cNvPr id="268" name="n_1mainValue【公営住宅】&#10;一人当たり面積"/>
        <xdr:cNvSpPr txBox="1"/>
      </xdr:nvSpPr>
      <xdr:spPr>
        <a:xfrm>
          <a:off x="9391727" y="1465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5" name="テキスト ボックス 2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6" name="直線コネクタ 2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7" name="テキスト ボックス 2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8" name="直線コネクタ 2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9" name="テキスト ボックス 2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0" name="直線コネクタ 2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1" name="テキスト ボックス 3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2" name="直線コネクタ 3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3" name="テキスト ボックス 30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89916</xdr:rowOff>
    </xdr:from>
    <xdr:to>
      <xdr:col>23</xdr:col>
      <xdr:colOff>516889</xdr:colOff>
      <xdr:row>37</xdr:row>
      <xdr:rowOff>169926</xdr:rowOff>
    </xdr:to>
    <xdr:cxnSp macro="">
      <xdr:nvCxnSpPr>
        <xdr:cNvPr id="307" name="直線コネクタ 306"/>
        <xdr:cNvCxnSpPr/>
      </xdr:nvCxnSpPr>
      <xdr:spPr>
        <a:xfrm flipV="1">
          <a:off x="16318864" y="5747766"/>
          <a:ext cx="0" cy="7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2303</xdr:rowOff>
    </xdr:from>
    <xdr:ext cx="405111" cy="259045"/>
    <xdr:sp macro="" textlink="">
      <xdr:nvSpPr>
        <xdr:cNvPr id="308" name="【認定こども園・幼稚園・保育所】&#10;有形固定資産減価償却率最小値テキスト"/>
        <xdr:cNvSpPr txBox="1"/>
      </xdr:nvSpPr>
      <xdr:spPr>
        <a:xfrm>
          <a:off x="16408400" y="651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37</xdr:row>
      <xdr:rowOff>169926</xdr:rowOff>
    </xdr:from>
    <xdr:to>
      <xdr:col>23</xdr:col>
      <xdr:colOff>606425</xdr:colOff>
      <xdr:row>37</xdr:row>
      <xdr:rowOff>169926</xdr:rowOff>
    </xdr:to>
    <xdr:cxnSp macro="">
      <xdr:nvCxnSpPr>
        <xdr:cNvPr id="309" name="直線コネクタ 308"/>
        <xdr:cNvCxnSpPr/>
      </xdr:nvCxnSpPr>
      <xdr:spPr>
        <a:xfrm>
          <a:off x="16230600" y="651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36593</xdr:rowOff>
    </xdr:from>
    <xdr:ext cx="405111" cy="259045"/>
    <xdr:sp macro="" textlink="">
      <xdr:nvSpPr>
        <xdr:cNvPr id="310" name="【認定こども園・幼稚園・保育所】&#10;有形固定資産減価償却率最大値テキスト"/>
        <xdr:cNvSpPr txBox="1"/>
      </xdr:nvSpPr>
      <xdr:spPr>
        <a:xfrm>
          <a:off x="16408400" y="5522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89916</xdr:rowOff>
    </xdr:from>
    <xdr:to>
      <xdr:col>23</xdr:col>
      <xdr:colOff>606425</xdr:colOff>
      <xdr:row>33</xdr:row>
      <xdr:rowOff>89916</xdr:rowOff>
    </xdr:to>
    <xdr:cxnSp macro="">
      <xdr:nvCxnSpPr>
        <xdr:cNvPr id="311" name="直線コネクタ 310"/>
        <xdr:cNvCxnSpPr/>
      </xdr:nvCxnSpPr>
      <xdr:spPr>
        <a:xfrm>
          <a:off x="16230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70121</xdr:rowOff>
    </xdr:from>
    <xdr:ext cx="405111" cy="259045"/>
    <xdr:sp macro="" textlink="">
      <xdr:nvSpPr>
        <xdr:cNvPr id="312" name="【認定こども園・幼稚園・保育所】&#10;有形固定資産減価償却率平均値テキスト"/>
        <xdr:cNvSpPr txBox="1"/>
      </xdr:nvSpPr>
      <xdr:spPr>
        <a:xfrm>
          <a:off x="16408400" y="624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91694</xdr:rowOff>
    </xdr:from>
    <xdr:to>
      <xdr:col>23</xdr:col>
      <xdr:colOff>568325</xdr:colOff>
      <xdr:row>37</xdr:row>
      <xdr:rowOff>21844</xdr:rowOff>
    </xdr:to>
    <xdr:sp macro="" textlink="">
      <xdr:nvSpPr>
        <xdr:cNvPr id="313" name="フローチャート : 判断 312"/>
        <xdr:cNvSpPr/>
      </xdr:nvSpPr>
      <xdr:spPr>
        <a:xfrm>
          <a:off x="16268700" y="626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9398</xdr:rowOff>
    </xdr:from>
    <xdr:to>
      <xdr:col>22</xdr:col>
      <xdr:colOff>415925</xdr:colOff>
      <xdr:row>37</xdr:row>
      <xdr:rowOff>110998</xdr:rowOff>
    </xdr:to>
    <xdr:sp macro="" textlink="">
      <xdr:nvSpPr>
        <xdr:cNvPr id="314" name="フローチャート : 判断 313"/>
        <xdr:cNvSpPr/>
      </xdr:nvSpPr>
      <xdr:spPr>
        <a:xfrm>
          <a:off x="15430500" y="63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87122</xdr:rowOff>
    </xdr:from>
    <xdr:to>
      <xdr:col>22</xdr:col>
      <xdr:colOff>415925</xdr:colOff>
      <xdr:row>41</xdr:row>
      <xdr:rowOff>17272</xdr:rowOff>
    </xdr:to>
    <xdr:sp macro="" textlink="">
      <xdr:nvSpPr>
        <xdr:cNvPr id="320" name="円/楕円 319"/>
        <xdr:cNvSpPr/>
      </xdr:nvSpPr>
      <xdr:spPr>
        <a:xfrm>
          <a:off x="15430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127525</xdr:rowOff>
    </xdr:from>
    <xdr:ext cx="405111" cy="259045"/>
    <xdr:sp macro="" textlink="">
      <xdr:nvSpPr>
        <xdr:cNvPr id="321" name="n_1aveValue【認定こども園・幼稚園・保育所】&#10;有形固定資産減価償却率"/>
        <xdr:cNvSpPr txBox="1"/>
      </xdr:nvSpPr>
      <xdr:spPr>
        <a:xfrm>
          <a:off x="15266043"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8399</xdr:rowOff>
    </xdr:from>
    <xdr:ext cx="405111" cy="259045"/>
    <xdr:sp macro="" textlink="">
      <xdr:nvSpPr>
        <xdr:cNvPr id="322" name="n_1mainValue【認定こども園・幼稚園・保育所】&#10;有形固定資産減価償却率"/>
        <xdr:cNvSpPr txBox="1"/>
      </xdr:nvSpPr>
      <xdr:spPr>
        <a:xfrm>
          <a:off x="15266043" y="703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3" name="テキスト ボックス 33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5" name="テキスト ボックス 3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7" name="テキスト ボックス 3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9" name="テキスト ボックス 3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1" name="テキスト ボックス 3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5" name="直線コネクタ 344"/>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6"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7" name="直線コネクタ 346"/>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8"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9" name="直線コネクタ 348"/>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50"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51" name="フローチャート : 判断 350"/>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52" name="フローチャート : 判断 351"/>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96266</xdr:rowOff>
    </xdr:from>
    <xdr:to>
      <xdr:col>31</xdr:col>
      <xdr:colOff>85725</xdr:colOff>
      <xdr:row>40</xdr:row>
      <xdr:rowOff>26416</xdr:rowOff>
    </xdr:to>
    <xdr:sp macro="" textlink="">
      <xdr:nvSpPr>
        <xdr:cNvPr id="358" name="円/楕円 357"/>
        <xdr:cNvSpPr/>
      </xdr:nvSpPr>
      <xdr:spPr>
        <a:xfrm>
          <a:off x="21272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102379</xdr:rowOff>
    </xdr:from>
    <xdr:ext cx="469744" cy="259045"/>
    <xdr:sp macro="" textlink="">
      <xdr:nvSpPr>
        <xdr:cNvPr id="359"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17543</xdr:rowOff>
    </xdr:from>
    <xdr:ext cx="469744" cy="259045"/>
    <xdr:sp macro="" textlink="">
      <xdr:nvSpPr>
        <xdr:cNvPr id="360" name="n_1main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2" name="テキスト ボックス 3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4" name="直線コネクタ 383"/>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5"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6" name="直線コネクタ 385"/>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7"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8" name="直線コネクタ 387"/>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89"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90" name="フローチャート : 判断 389"/>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91" name="フローチャート : 判断 390"/>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23495</xdr:rowOff>
    </xdr:from>
    <xdr:to>
      <xdr:col>22</xdr:col>
      <xdr:colOff>415925</xdr:colOff>
      <xdr:row>60</xdr:row>
      <xdr:rowOff>125095</xdr:rowOff>
    </xdr:to>
    <xdr:sp macro="" textlink="">
      <xdr:nvSpPr>
        <xdr:cNvPr id="397" name="円/楕円 396"/>
        <xdr:cNvSpPr/>
      </xdr:nvSpPr>
      <xdr:spPr>
        <a:xfrm>
          <a:off x="15430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156862</xdr:rowOff>
    </xdr:from>
    <xdr:ext cx="405111" cy="259045"/>
    <xdr:sp macro="" textlink="">
      <xdr:nvSpPr>
        <xdr:cNvPr id="398"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116222</xdr:rowOff>
    </xdr:from>
    <xdr:ext cx="405111" cy="259045"/>
    <xdr:sp macro="" textlink="">
      <xdr:nvSpPr>
        <xdr:cNvPr id="399" name="n_1mainValue【学校施設】&#10;有形固定資産減価償却率"/>
        <xdr:cNvSpPr txBox="1"/>
      </xdr:nvSpPr>
      <xdr:spPr>
        <a:xfrm>
          <a:off x="15266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2" name="直線コネクタ 421"/>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3"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4" name="直線コネクタ 423"/>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5"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6" name="直線コネクタ 425"/>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7"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8" name="フローチャート : 判断 427"/>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29" name="フローチャート : 判断 428"/>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136195</xdr:rowOff>
    </xdr:from>
    <xdr:to>
      <xdr:col>31</xdr:col>
      <xdr:colOff>85725</xdr:colOff>
      <xdr:row>61</xdr:row>
      <xdr:rowOff>66345</xdr:rowOff>
    </xdr:to>
    <xdr:sp macro="" textlink="">
      <xdr:nvSpPr>
        <xdr:cNvPr id="435" name="円/楕円 434"/>
        <xdr:cNvSpPr/>
      </xdr:nvSpPr>
      <xdr:spPr>
        <a:xfrm>
          <a:off x="21272500" y="104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436"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57472</xdr:rowOff>
    </xdr:from>
    <xdr:ext cx="469744" cy="259045"/>
    <xdr:sp macro="" textlink="">
      <xdr:nvSpPr>
        <xdr:cNvPr id="437" name="n_1mainValue【学校施設】&#10;一人当たり面積"/>
        <xdr:cNvSpPr txBox="1"/>
      </xdr:nvSpPr>
      <xdr:spPr>
        <a:xfrm>
          <a:off x="21075727" y="1051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4" name="テキスト ボックス 4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4" name="テキスト ボックス 47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6" name="テキスト ボックス 47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78" name="直線コネクタ 477"/>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79"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80" name="直線コネクタ 479"/>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81"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82" name="直線コネクタ 481"/>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83"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84" name="フローチャート : 判断 483"/>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485" name="フローチャート : 判断 484"/>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17780</xdr:rowOff>
    </xdr:from>
    <xdr:to>
      <xdr:col>22</xdr:col>
      <xdr:colOff>415925</xdr:colOff>
      <xdr:row>106</xdr:row>
      <xdr:rowOff>119380</xdr:rowOff>
    </xdr:to>
    <xdr:sp macro="" textlink="">
      <xdr:nvSpPr>
        <xdr:cNvPr id="491" name="円/楕円 490"/>
        <xdr:cNvSpPr/>
      </xdr:nvSpPr>
      <xdr:spPr>
        <a:xfrm>
          <a:off x="15430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101616</xdr:rowOff>
    </xdr:from>
    <xdr:ext cx="405111" cy="259045"/>
    <xdr:sp macro="" textlink="">
      <xdr:nvSpPr>
        <xdr:cNvPr id="492" name="n_1aveValue【公民館】&#10;有形固定資産減価償却率"/>
        <xdr:cNvSpPr txBox="1"/>
      </xdr:nvSpPr>
      <xdr:spPr>
        <a:xfrm>
          <a:off x="15266043"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110507</xdr:rowOff>
    </xdr:from>
    <xdr:ext cx="405111" cy="259045"/>
    <xdr:sp macro="" textlink="">
      <xdr:nvSpPr>
        <xdr:cNvPr id="493" name="n_1mainValue【公民館】&#10;有形固定資産減価償却率"/>
        <xdr:cNvSpPr txBox="1"/>
      </xdr:nvSpPr>
      <xdr:spPr>
        <a:xfrm>
          <a:off x="15266043"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04" name="直線コネクタ 50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05" name="テキスト ボックス 50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06" name="直線コネクタ 50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07" name="テキスト ボックス 50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08" name="直線コネクタ 50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09" name="テキスト ボックス 50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12" name="直線コネクタ 51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13" name="テキスト ボックス 51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4" name="直線コネクタ 51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5" name="テキスト ボックス 51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16" name="直線コネクタ 51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17" name="テキスト ボックス 51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21" name="直線コネクタ 520"/>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22"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23" name="直線コネクタ 522"/>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24"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25" name="直線コネクタ 524"/>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26"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27" name="フローチャート : 判断 526"/>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28" name="フローチャート : 判断 527"/>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36830</xdr:rowOff>
    </xdr:from>
    <xdr:to>
      <xdr:col>31</xdr:col>
      <xdr:colOff>85725</xdr:colOff>
      <xdr:row>103</xdr:row>
      <xdr:rowOff>138430</xdr:rowOff>
    </xdr:to>
    <xdr:sp macro="" textlink="">
      <xdr:nvSpPr>
        <xdr:cNvPr id="534" name="円/楕円 533"/>
        <xdr:cNvSpPr/>
      </xdr:nvSpPr>
      <xdr:spPr>
        <a:xfrm>
          <a:off x="2127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535" name="n_1aveValue【公民館】&#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154957</xdr:rowOff>
    </xdr:from>
    <xdr:ext cx="469744" cy="259045"/>
    <xdr:sp macro="" textlink="">
      <xdr:nvSpPr>
        <xdr:cNvPr id="536" name="n_1mainValue【公民館】&#10;一人当たり面積"/>
        <xdr:cNvSpPr txBox="1"/>
      </xdr:nvSpPr>
      <xdr:spPr>
        <a:xfrm>
          <a:off x="210757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すべての施設において、有形固定資産減価償却率は県平均、類似団体を上回っている。今後は、橋梁長寿命化修繕計画、公共施設総合監理監理計画の基づき、施設の建替えや統合等も含め適切に進めていく。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11,855
11,820
202.23
8,767,648
8,537,914
222,774
5,186,806
10,904,751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78"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80" name="フローチャート : 判断 7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65422</xdr:rowOff>
    </xdr:from>
    <xdr:ext cx="405111" cy="259045"/>
    <xdr:sp macro="" textlink="">
      <xdr:nvSpPr>
        <xdr:cNvPr id="81"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135890</xdr:rowOff>
    </xdr:from>
    <xdr:to>
      <xdr:col>5</xdr:col>
      <xdr:colOff>409575</xdr:colOff>
      <xdr:row>60</xdr:row>
      <xdr:rowOff>66040</xdr:rowOff>
    </xdr:to>
    <xdr:sp macro="" textlink="">
      <xdr:nvSpPr>
        <xdr:cNvPr id="87" name="円/楕円 86"/>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57167</xdr:rowOff>
    </xdr:from>
    <xdr:ext cx="405111" cy="259045"/>
    <xdr:sp macro="" textlink="">
      <xdr:nvSpPr>
        <xdr:cNvPr id="88" name="n_1mainValue【体育館・プール】&#10;有形固定資産減価償却率"/>
        <xdr:cNvSpPr txBox="1"/>
      </xdr:nvSpPr>
      <xdr:spPr>
        <a:xfrm>
          <a:off x="3582043"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11" name="直線コネクタ 110"/>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12"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13" name="直線コネクタ 112"/>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14"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15" name="直線コネクタ 114"/>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16"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17" name="フローチャート : 判断 116"/>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18" name="フローチャート : 判断 117"/>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37355</xdr:rowOff>
    </xdr:from>
    <xdr:ext cx="469744" cy="259045"/>
    <xdr:sp macro="" textlink="">
      <xdr:nvSpPr>
        <xdr:cNvPr id="119" name="n_1aveValue【体育館・プール】&#10;一人当たり面積"/>
        <xdr:cNvSpPr txBox="1"/>
      </xdr:nvSpPr>
      <xdr:spPr>
        <a:xfrm>
          <a:off x="9391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145796</xdr:rowOff>
    </xdr:from>
    <xdr:to>
      <xdr:col>14</xdr:col>
      <xdr:colOff>79375</xdr:colOff>
      <xdr:row>60</xdr:row>
      <xdr:rowOff>75946</xdr:rowOff>
    </xdr:to>
    <xdr:sp macro="" textlink="">
      <xdr:nvSpPr>
        <xdr:cNvPr id="125" name="円/楕円 124"/>
        <xdr:cNvSpPr/>
      </xdr:nvSpPr>
      <xdr:spPr>
        <a:xfrm>
          <a:off x="95885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92473</xdr:rowOff>
    </xdr:from>
    <xdr:ext cx="469744" cy="259045"/>
    <xdr:sp macro="" textlink="">
      <xdr:nvSpPr>
        <xdr:cNvPr id="126" name="n_1mainValue【体育館・プール】&#10;一人当たり面積"/>
        <xdr:cNvSpPr txBox="1"/>
      </xdr:nvSpPr>
      <xdr:spPr>
        <a:xfrm>
          <a:off x="9391727" y="100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5" name="正方形/長方形 1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6" name="正方形/長方形 1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7" name="正方形/長方形 1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8" name="正方形/長方形 1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9" name="正方形/長方形 1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0" name="正方形/長方形 1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1" name="正方形/長方形 1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2" name="正方形/長方形 1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3" name="正方形/長方形 1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4" name="正方形/長方形 1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5" name="正方形/長方形 1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6" name="正方形/長方形 1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7" name="正方形/長方形 1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8" name="正方形/長方形 1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9" name="正方形/長方形 1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0" name="正方形/長方形 1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1" name="正方形/長方形 1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2" name="正方形/長方形 1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3" name="正方形/長方形 1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4" name="正方形/長方形 1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5" name="正方形/長方形 1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6" name="正方形/長方形 1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7" name="正方形/長方形 1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8" name="正方形/長方形 1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9" name="正方形/長方形 1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0" name="正方形/長方形 1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1" name="正方形/長方形 1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2" name="正方形/長方形 1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3" name="正方形/長方形 1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4" name="正方形/長方形 1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5" name="正方形/長方形 1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6" name="正方形/長方形 1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7" name="正方形/長方形 1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8" name="正方形/長方形 1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9" name="正方形/長方形 1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0" name="正方形/長方形 1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1" name="正方形/長方形 1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2" name="正方形/長方形 1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3" name="正方形/長方形 1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4" name="正方形/長方形 1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5" name="正方形/長方形 1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6" name="正方形/長方形 1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7" name="正方形/長方形 1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8" name="正方形/長方形 1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9" name="正方形/長方形 1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0" name="正方形/長方形 1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1" name="正方形/長方形 1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2" name="正方形/長方形 1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3" name="テキスト ボックス 1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4" name="直線コネクタ 1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85" name="テキスト ボックス 18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86" name="直線コネクタ 1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87" name="テキスト ボックス 1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8" name="直線コネクタ 1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89" name="テキスト ボックス 1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0" name="直線コネクタ 1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1" name="テキスト ボックス 1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2" name="直線コネクタ 1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3" name="テキスト ボックス 1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4" name="直線コネクタ 1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95" name="テキスト ボックス 19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6" name="直線コネクタ 1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97" name="テキスト ボックス 19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199" name="直線コネクタ 198"/>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200"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201" name="直線コネクタ 200"/>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202"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203" name="直線コネクタ 202"/>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204"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205" name="フローチャート : 判断 204"/>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206" name="フローチャート : 判断 205"/>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207"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8" name="テキスト ボックス 2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9" name="テキスト ボックス 2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0" name="テキスト ボックス 2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1" name="テキスト ボックス 2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2" name="テキスト ボックス 2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13970</xdr:rowOff>
    </xdr:from>
    <xdr:to>
      <xdr:col>22</xdr:col>
      <xdr:colOff>415925</xdr:colOff>
      <xdr:row>62</xdr:row>
      <xdr:rowOff>115570</xdr:rowOff>
    </xdr:to>
    <xdr:sp macro="" textlink="">
      <xdr:nvSpPr>
        <xdr:cNvPr id="213" name="円/楕円 212"/>
        <xdr:cNvSpPr/>
      </xdr:nvSpPr>
      <xdr:spPr>
        <a:xfrm>
          <a:off x="1543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106697</xdr:rowOff>
    </xdr:from>
    <xdr:ext cx="405111" cy="259045"/>
    <xdr:sp macro="" textlink="">
      <xdr:nvSpPr>
        <xdr:cNvPr id="214" name="n_1mainValue【保健センター・保健所】&#10;有形固定資産減価償却率"/>
        <xdr:cNvSpPr txBox="1"/>
      </xdr:nvSpPr>
      <xdr:spPr>
        <a:xfrm>
          <a:off x="15266043"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5" name="正方形/長方形 2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6" name="正方形/長方形 2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7" name="正方形/長方形 2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8" name="正方形/長方形 2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9" name="正方形/長方形 2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0" name="正方形/長方形 2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1" name="正方形/長方形 2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2" name="正方形/長方形 2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3" name="テキスト ボックス 2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4" name="直線コネクタ 2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25" name="テキスト ボックス 2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26" name="直線コネクタ 2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27" name="テキスト ボックス 2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28" name="直線コネクタ 2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29" name="テキスト ボックス 2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30" name="直線コネクタ 2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31" name="テキスト ボックス 2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32" name="直線コネクタ 2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33" name="テキスト ボックス 2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34" name="直線コネクタ 2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35" name="テキスト ボックス 2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6" name="直線コネクタ 2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7" name="テキスト ボックス 2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239" name="直線コネクタ 238"/>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240"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241" name="直線コネクタ 240"/>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242"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243" name="直線コネクタ 242"/>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244"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245" name="フローチャート : 判断 244"/>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246" name="フローチャート : 判断 24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87647</xdr:rowOff>
    </xdr:from>
    <xdr:ext cx="469744" cy="259045"/>
    <xdr:sp macro="" textlink="">
      <xdr:nvSpPr>
        <xdr:cNvPr id="247"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8" name="テキスト ボックス 2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9" name="テキスト ボックス 2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0" name="テキスト ボックス 2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1" name="テキスト ボックス 2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2" name="テキスト ボックス 2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101600</xdr:rowOff>
    </xdr:from>
    <xdr:to>
      <xdr:col>31</xdr:col>
      <xdr:colOff>85725</xdr:colOff>
      <xdr:row>59</xdr:row>
      <xdr:rowOff>31750</xdr:rowOff>
    </xdr:to>
    <xdr:sp macro="" textlink="">
      <xdr:nvSpPr>
        <xdr:cNvPr id="253" name="円/楕円 252"/>
        <xdr:cNvSpPr/>
      </xdr:nvSpPr>
      <xdr:spPr>
        <a:xfrm>
          <a:off x="2127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48277</xdr:rowOff>
    </xdr:from>
    <xdr:ext cx="469744" cy="259045"/>
    <xdr:sp macro="" textlink="">
      <xdr:nvSpPr>
        <xdr:cNvPr id="254" name="n_1mainValue【保健センター・保健所】&#10;一人当たり面積"/>
        <xdr:cNvSpPr txBox="1"/>
      </xdr:nvSpPr>
      <xdr:spPr>
        <a:xfrm>
          <a:off x="210757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5" name="正方形/長方形 2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6" name="正方形/長方形 2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7" name="正方形/長方形 2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8" name="正方形/長方形 2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9" name="正方形/長方形 2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0" name="正方形/長方形 2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1" name="正方形/長方形 2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2" name="正方形/長方形 2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3" name="テキスト ボックス 2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4" name="直線コネクタ 2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65" name="直線コネクタ 26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66" name="テキスト ボックス 26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67" name="直線コネクタ 26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68" name="テキスト ボックス 26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69" name="直線コネクタ 26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70" name="テキスト ボックス 26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71" name="直線コネクタ 27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72" name="テキスト ボックス 27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73" name="直線コネクタ 27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74" name="テキスト ボックス 27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5" name="直線コネクタ 2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6" name="テキスト ボックス 2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278" name="直線コネクタ 277"/>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279"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280" name="直線コネクタ 279"/>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281"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282" name="直線コネクタ 281"/>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283"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284" name="フローチャート : 判断 283"/>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285" name="フローチャート : 判断 284"/>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110507</xdr:rowOff>
    </xdr:from>
    <xdr:ext cx="405111" cy="259045"/>
    <xdr:sp macro="" textlink="">
      <xdr:nvSpPr>
        <xdr:cNvPr id="286" name="n_1aveValue【消防施設】&#10;有形固定資産減価償却率"/>
        <xdr:cNvSpPr txBox="1"/>
      </xdr:nvSpPr>
      <xdr:spPr>
        <a:xfrm>
          <a:off x="15266043"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7" name="テキスト ボックス 2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8" name="テキスト ボックス 2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9" name="テキスト ボックス 2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0" name="テキスト ボックス 2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1" name="テキスト ボックス 2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93980</xdr:rowOff>
    </xdr:from>
    <xdr:to>
      <xdr:col>22</xdr:col>
      <xdr:colOff>415925</xdr:colOff>
      <xdr:row>79</xdr:row>
      <xdr:rowOff>24130</xdr:rowOff>
    </xdr:to>
    <xdr:sp macro="" textlink="">
      <xdr:nvSpPr>
        <xdr:cNvPr id="292" name="円/楕円 291"/>
        <xdr:cNvSpPr/>
      </xdr:nvSpPr>
      <xdr:spPr>
        <a:xfrm>
          <a:off x="15430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40657</xdr:rowOff>
    </xdr:from>
    <xdr:ext cx="405111" cy="259045"/>
    <xdr:sp macro="" textlink="">
      <xdr:nvSpPr>
        <xdr:cNvPr id="293" name="n_1mainValue【消防施設】&#10;有形固定資産減価償却率"/>
        <xdr:cNvSpPr txBox="1"/>
      </xdr:nvSpPr>
      <xdr:spPr>
        <a:xfrm>
          <a:off x="15266043"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4" name="正方形/長方形 2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5" name="正方形/長方形 2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6" name="正方形/長方形 2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7" name="正方形/長方形 2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8" name="正方形/長方形 2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9" name="正方形/長方形 2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0" name="正方形/長方形 2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1" name="正方形/長方形 3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2" name="テキスト ボックス 3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3" name="直線コネクタ 3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04" name="直線コネクタ 30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05" name="テキスト ボックス 30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06" name="直線コネクタ 30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07" name="テキスト ボックス 30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08" name="直線コネクタ 30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09" name="テキスト ボックス 30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10" name="直線コネクタ 30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11" name="テキスト ボックス 31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12" name="直線コネクタ 31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13" name="テキスト ボックス 31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14" name="直線コネクタ 31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15" name="テキスト ボックス 31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6" name="直線コネクタ 3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7" name="テキスト ボックス 3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319" name="直線コネクタ 318"/>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320"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321" name="直線コネクタ 320"/>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322"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323" name="直線コネクタ 322"/>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324"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325" name="フローチャート : 判断 324"/>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326" name="フローチャート : 判断 325"/>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73496</xdr:rowOff>
    </xdr:from>
    <xdr:ext cx="469744" cy="259045"/>
    <xdr:sp macro="" textlink="">
      <xdr:nvSpPr>
        <xdr:cNvPr id="327" name="n_1aveValue【消防施設】&#10;一人当たり面積"/>
        <xdr:cNvSpPr txBox="1"/>
      </xdr:nvSpPr>
      <xdr:spPr>
        <a:xfrm>
          <a:off x="21075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8" name="テキスト ボックス 3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9" name="テキスト ボックス 3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0" name="テキスト ボックス 3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1" name="テキスト ボックス 3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2" name="テキスト ボックス 3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105411</xdr:rowOff>
    </xdr:from>
    <xdr:to>
      <xdr:col>31</xdr:col>
      <xdr:colOff>85725</xdr:colOff>
      <xdr:row>86</xdr:row>
      <xdr:rowOff>35561</xdr:rowOff>
    </xdr:to>
    <xdr:sp macro="" textlink="">
      <xdr:nvSpPr>
        <xdr:cNvPr id="333" name="円/楕円 332"/>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52088</xdr:rowOff>
    </xdr:from>
    <xdr:ext cx="469744" cy="259045"/>
    <xdr:sp macro="" textlink="">
      <xdr:nvSpPr>
        <xdr:cNvPr id="334" name="n_1mainValue【消防施設】&#10;一人当たり面積"/>
        <xdr:cNvSpPr txBox="1"/>
      </xdr:nvSpPr>
      <xdr:spPr>
        <a:xfrm>
          <a:off x="21075727" y="1445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5" name="正方形/長方形 3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6" name="正方形/長方形 3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7" name="正方形/長方形 3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8" name="正方形/長方形 3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9" name="正方形/長方形 3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0" name="正方形/長方形 3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1" name="正方形/長方形 3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2" name="正方形/長方形 3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3" name="テキスト ボックス 3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4" name="直線コネクタ 3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5" name="テキスト ボックス 34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46" name="直線コネクタ 3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47" name="テキスト ボックス 34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8" name="直線コネクタ 3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9" name="テキスト ボックス 3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50" name="直線コネクタ 3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51" name="テキスト ボックス 3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52" name="直線コネクタ 3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3" name="テキスト ボックス 3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4" name="直線コネクタ 3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5" name="テキスト ボックス 3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6" name="直線コネクタ 3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57" name="テキスト ボックス 35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8" name="直線コネクタ 3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9" name="テキスト ボックス 3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361" name="直線コネクタ 360"/>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362"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363" name="直線コネクタ 362"/>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364"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365" name="直線コネクタ 364"/>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366"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367" name="フローチャート : 判断 366"/>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368" name="フローチャート : 判断 367"/>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369"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0" name="テキスト ボックス 3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1" name="テキスト ボックス 3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2" name="テキスト ボックス 3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3" name="テキスト ボックス 3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4" name="テキスト ボックス 3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141332</xdr:rowOff>
    </xdr:from>
    <xdr:to>
      <xdr:col>22</xdr:col>
      <xdr:colOff>415925</xdr:colOff>
      <xdr:row>106</xdr:row>
      <xdr:rowOff>71482</xdr:rowOff>
    </xdr:to>
    <xdr:sp macro="" textlink="">
      <xdr:nvSpPr>
        <xdr:cNvPr id="375" name="円/楕円 374"/>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88009</xdr:rowOff>
    </xdr:from>
    <xdr:ext cx="405111" cy="259045"/>
    <xdr:sp macro="" textlink="">
      <xdr:nvSpPr>
        <xdr:cNvPr id="376" name="n_1mainValue【庁舎】&#10;有形固定資産減価償却率"/>
        <xdr:cNvSpPr txBox="1"/>
      </xdr:nvSpPr>
      <xdr:spPr>
        <a:xfrm>
          <a:off x="15266043"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7" name="正方形/長方形 3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8" name="正方形/長方形 3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9" name="正方形/長方形 3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0" name="正方形/長方形 3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1" name="正方形/長方形 3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2" name="正方形/長方形 3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3" name="正方形/長方形 3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4" name="正方形/長方形 3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5" name="テキスト ボックス 3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6" name="直線コネクタ 3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7" name="テキスト ボックス 3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8" name="直線コネクタ 3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9" name="テキスト ボックス 3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90" name="直線コネクタ 3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91" name="テキスト ボックス 3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92" name="直線コネクタ 3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3" name="テキスト ボックス 3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94" name="直線コネクタ 3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5" name="テキスト ボックス 3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6" name="直線コネクタ 3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7" name="テキスト ボックス 3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8" name="直線コネクタ 3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9" name="テキスト ボックス 3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0" name="直線コネクタ 3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1" name="テキスト ボックス 4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403" name="直線コネクタ 402"/>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404"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405" name="直線コネクタ 404"/>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06"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07" name="直線コネクタ 406"/>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408"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09" name="フローチャート : 判断 408"/>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410" name="フローチャート : 判断 409"/>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75672</xdr:rowOff>
    </xdr:from>
    <xdr:ext cx="469744" cy="259045"/>
    <xdr:sp macro="" textlink="">
      <xdr:nvSpPr>
        <xdr:cNvPr id="411"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2" name="テキスト ボックス 4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3" name="テキスト ボックス 4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4" name="テキスト ボックス 4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5" name="テキスト ボックス 4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6" name="テキスト ボックス 4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138068</xdr:rowOff>
    </xdr:from>
    <xdr:to>
      <xdr:col>31</xdr:col>
      <xdr:colOff>85725</xdr:colOff>
      <xdr:row>102</xdr:row>
      <xdr:rowOff>68218</xdr:rowOff>
    </xdr:to>
    <xdr:sp macro="" textlink="">
      <xdr:nvSpPr>
        <xdr:cNvPr id="417" name="円/楕円 416"/>
        <xdr:cNvSpPr/>
      </xdr:nvSpPr>
      <xdr:spPr>
        <a:xfrm>
          <a:off x="21272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84745</xdr:rowOff>
    </xdr:from>
    <xdr:ext cx="469744" cy="259045"/>
    <xdr:sp macro="" textlink="">
      <xdr:nvSpPr>
        <xdr:cNvPr id="418" name="n_1mainValue【庁舎】&#10;一人当たり面積"/>
        <xdr:cNvSpPr txBox="1"/>
      </xdr:nvSpPr>
      <xdr:spPr>
        <a:xfrm>
          <a:off x="21075727" y="1722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9" name="正方形/長方形 4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0" name="正方形/長方形 4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1" name="テキスト ボックス 4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すべての施設において、有形固定資産減価償却率は県平均、類似団体を上回っている。今後は、橋梁長寿命化修繕計画、公共施設総合監理監理計画の基づき、施設の建替えや統合等も含め適切に進めていく。</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11,855
11,820
202.23
8,767,648
8,537,914
222,774
5,186,806
10,904,751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34.7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lt"/>
              <a:ea typeface="+mn-ea"/>
              <a:cs typeface="+mn-cs"/>
            </a:rPr>
            <a:t>水力発電所施設の償却資産の税収により、類似団体平均値並であるが、その税も年々減少しており、さらには人口減少と企業等の立地が進まない等により財政基盤が弱体化傾向にある。</a:t>
          </a:r>
          <a:endParaRPr lang="ja-JP" altLang="ja-JP" sz="1150">
            <a:effectLst/>
          </a:endParaRPr>
        </a:p>
        <a:p>
          <a:r>
            <a:rPr kumimoji="1" lang="ja-JP" altLang="ja-JP" sz="1150">
              <a:solidFill>
                <a:schemeClr val="dk1"/>
              </a:solidFill>
              <a:effectLst/>
              <a:latin typeface="+mn-lt"/>
              <a:ea typeface="+mn-ea"/>
              <a:cs typeface="+mn-cs"/>
            </a:rPr>
            <a:t>　今後においても行財政の集中改革プランに沿った施策の見直し等徹底した歳出の削減及び、税収の徴収強化など歳入の確保を図り財政基盤の強化に努める。</a:t>
          </a:r>
          <a:endParaRPr lang="ja-JP" altLang="ja-JP" sz="1150">
            <a:effectLst/>
          </a:endParaRPr>
        </a:p>
        <a:p>
          <a:endParaRPr kumimoji="1" lang="ja-JP" altLang="en-US" sz="115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151795</xdr:rowOff>
    </xdr:from>
    <xdr:to>
      <xdr:col>7</xdr:col>
      <xdr:colOff>152400</xdr:colOff>
      <xdr:row>42</xdr:row>
      <xdr:rowOff>163285</xdr:rowOff>
    </xdr:to>
    <xdr:cxnSp macro="">
      <xdr:nvCxnSpPr>
        <xdr:cNvPr id="69" name="直線コネクタ 68"/>
        <xdr:cNvCxnSpPr/>
      </xdr:nvCxnSpPr>
      <xdr:spPr>
        <a:xfrm>
          <a:off x="4114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151795</xdr:rowOff>
    </xdr:to>
    <xdr:cxnSp macro="">
      <xdr:nvCxnSpPr>
        <xdr:cNvPr id="72" name="直線コネクタ 71"/>
        <xdr:cNvCxnSpPr/>
      </xdr:nvCxnSpPr>
      <xdr:spPr>
        <a:xfrm>
          <a:off x="3225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140305</xdr:rowOff>
    </xdr:to>
    <xdr:cxnSp macro="">
      <xdr:nvCxnSpPr>
        <xdr:cNvPr id="75" name="直線コネクタ 74"/>
        <xdr:cNvCxnSpPr/>
      </xdr:nvCxnSpPr>
      <xdr:spPr>
        <a:xfrm>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117324</xdr:rowOff>
    </xdr:from>
    <xdr:to>
      <xdr:col>3</xdr:col>
      <xdr:colOff>279400</xdr:colOff>
      <xdr:row>42</xdr:row>
      <xdr:rowOff>128815</xdr:rowOff>
    </xdr:to>
    <xdr:cxnSp macro="">
      <xdr:nvCxnSpPr>
        <xdr:cNvPr id="78" name="直線コネクタ 77"/>
        <xdr:cNvCxnSpPr/>
      </xdr:nvCxnSpPr>
      <xdr:spPr>
        <a:xfrm>
          <a:off x="1447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100995</xdr:rowOff>
    </xdr:from>
    <xdr:to>
      <xdr:col>6</xdr:col>
      <xdr:colOff>50800</xdr:colOff>
      <xdr:row>43</xdr:row>
      <xdr:rowOff>31145</xdr:rowOff>
    </xdr:to>
    <xdr:sp macro="" textlink="">
      <xdr:nvSpPr>
        <xdr:cNvPr id="90" name="円/楕円 89"/>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15922</xdr:rowOff>
    </xdr:from>
    <xdr:ext cx="736600" cy="259045"/>
    <xdr:sp macro="" textlink="">
      <xdr:nvSpPr>
        <xdr:cNvPr id="91" name="テキスト ボックス 90"/>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89505</xdr:rowOff>
    </xdr:from>
    <xdr:to>
      <xdr:col>4</xdr:col>
      <xdr:colOff>533400</xdr:colOff>
      <xdr:row>43</xdr:row>
      <xdr:rowOff>19655</xdr:rowOff>
    </xdr:to>
    <xdr:sp macro="" textlink="">
      <xdr:nvSpPr>
        <xdr:cNvPr id="92" name="円/楕円 91"/>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4432</xdr:rowOff>
    </xdr:from>
    <xdr:ext cx="762000" cy="259045"/>
    <xdr:sp macro="" textlink="">
      <xdr:nvSpPr>
        <xdr:cNvPr id="93" name="テキスト ボックス 92"/>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96" name="円/楕円 95"/>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97" name="テキスト ボックス 96"/>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lt"/>
              <a:ea typeface="+mn-ea"/>
              <a:cs typeface="+mn-cs"/>
            </a:rPr>
            <a:t>水力発電所施設の償却資産の減収により地方税及び地方譲与税が減少している。さらに、普通交付税も減少しており、歳入の経常一般財源が減少してきている。</a:t>
          </a:r>
          <a:r>
            <a:rPr kumimoji="1" lang="ja-JP" altLang="en-US" sz="1150">
              <a:solidFill>
                <a:schemeClr val="dk1"/>
              </a:solidFill>
              <a:effectLst/>
              <a:latin typeface="+mn-lt"/>
              <a:ea typeface="+mn-ea"/>
              <a:cs typeface="+mn-cs"/>
            </a:rPr>
            <a:t>歳出</a:t>
          </a:r>
          <a:r>
            <a:rPr kumimoji="1" lang="ja-JP" altLang="ja-JP" sz="1150">
              <a:solidFill>
                <a:schemeClr val="dk1"/>
              </a:solidFill>
              <a:effectLst/>
              <a:latin typeface="+mn-lt"/>
              <a:ea typeface="+mn-ea"/>
              <a:cs typeface="+mn-cs"/>
            </a:rPr>
            <a:t>にお</a:t>
          </a:r>
          <a:r>
            <a:rPr kumimoji="1" lang="ja-JP" altLang="en-US" sz="1150">
              <a:solidFill>
                <a:schemeClr val="dk1"/>
              </a:solidFill>
              <a:effectLst/>
              <a:latin typeface="+mn-lt"/>
              <a:ea typeface="+mn-ea"/>
              <a:cs typeface="+mn-cs"/>
            </a:rPr>
            <a:t>いては</a:t>
          </a:r>
          <a:r>
            <a:rPr kumimoji="1" lang="ja-JP" altLang="ja-JP" sz="1150">
              <a:solidFill>
                <a:schemeClr val="dk1"/>
              </a:solidFill>
              <a:effectLst/>
              <a:latin typeface="+mn-lt"/>
              <a:ea typeface="+mn-ea"/>
              <a:cs typeface="+mn-cs"/>
            </a:rPr>
            <a:t>扶助費・</a:t>
          </a:r>
          <a:r>
            <a:rPr kumimoji="1" lang="ja-JP" altLang="en-US" sz="1150">
              <a:solidFill>
                <a:schemeClr val="dk1"/>
              </a:solidFill>
              <a:effectLst/>
              <a:latin typeface="+mn-lt"/>
              <a:ea typeface="+mn-ea"/>
              <a:cs typeface="+mn-cs"/>
            </a:rPr>
            <a:t>物件費</a:t>
          </a:r>
          <a:r>
            <a:rPr kumimoji="1" lang="ja-JP" altLang="ja-JP" sz="1150">
              <a:solidFill>
                <a:schemeClr val="dk1"/>
              </a:solidFill>
              <a:effectLst/>
              <a:latin typeface="+mn-lt"/>
              <a:ea typeface="+mn-ea"/>
              <a:cs typeface="+mn-cs"/>
            </a:rPr>
            <a:t>が増加傾向にあ</a:t>
          </a:r>
          <a:r>
            <a:rPr kumimoji="1" lang="ja-JP" altLang="en-US" sz="1150">
              <a:solidFill>
                <a:schemeClr val="dk1"/>
              </a:solidFill>
              <a:effectLst/>
              <a:latin typeface="+mn-lt"/>
              <a:ea typeface="+mn-ea"/>
              <a:cs typeface="+mn-cs"/>
            </a:rPr>
            <a:t>るが、人件費、補助費等の減により、</a:t>
          </a:r>
          <a:r>
            <a:rPr kumimoji="1" lang="ja-JP" altLang="ja-JP" sz="1150">
              <a:solidFill>
                <a:schemeClr val="dk1"/>
              </a:solidFill>
              <a:effectLst/>
              <a:latin typeface="+mn-lt"/>
              <a:ea typeface="+mn-ea"/>
              <a:cs typeface="+mn-cs"/>
            </a:rPr>
            <a:t>歳出経常一般財源は昨年度より</a:t>
          </a:r>
          <a:r>
            <a:rPr kumimoji="1" lang="ja-JP" altLang="en-US" sz="1150">
              <a:solidFill>
                <a:schemeClr val="dk1"/>
              </a:solidFill>
              <a:effectLst/>
              <a:latin typeface="+mn-lt"/>
              <a:ea typeface="+mn-ea"/>
              <a:cs typeface="+mn-cs"/>
            </a:rPr>
            <a:t>減少</a:t>
          </a:r>
          <a:r>
            <a:rPr kumimoji="1" lang="ja-JP" altLang="ja-JP" sz="1150">
              <a:solidFill>
                <a:schemeClr val="dk1"/>
              </a:solidFill>
              <a:effectLst/>
              <a:latin typeface="+mn-lt"/>
              <a:ea typeface="+mn-ea"/>
              <a:cs typeface="+mn-cs"/>
            </a:rPr>
            <a:t>している。</a:t>
          </a:r>
          <a:r>
            <a:rPr kumimoji="1" lang="ja-JP" altLang="en-US" sz="1150">
              <a:solidFill>
                <a:schemeClr val="dk1"/>
              </a:solidFill>
              <a:effectLst/>
              <a:latin typeface="+mn-lt"/>
              <a:ea typeface="+mn-ea"/>
              <a:cs typeface="+mn-cs"/>
            </a:rPr>
            <a:t>しかし、歳入経常一般財源の減少が大きいため、結果として</a:t>
          </a:r>
          <a:r>
            <a:rPr kumimoji="1" lang="ja-JP" altLang="ja-JP" sz="1150">
              <a:solidFill>
                <a:schemeClr val="dk1"/>
              </a:solidFill>
              <a:effectLst/>
              <a:latin typeface="+mn-lt"/>
              <a:ea typeface="+mn-ea"/>
              <a:cs typeface="+mn-cs"/>
            </a:rPr>
            <a:t>比率は１．</a:t>
          </a:r>
          <a:r>
            <a:rPr kumimoji="1" lang="ja-JP" altLang="en-US" sz="1150">
              <a:solidFill>
                <a:schemeClr val="dk1"/>
              </a:solidFill>
              <a:effectLst/>
              <a:latin typeface="+mn-lt"/>
              <a:ea typeface="+mn-ea"/>
              <a:cs typeface="+mn-cs"/>
            </a:rPr>
            <a:t>４</a:t>
          </a:r>
          <a:r>
            <a:rPr kumimoji="1" lang="ja-JP" altLang="ja-JP" sz="1150">
              <a:solidFill>
                <a:schemeClr val="dk1"/>
              </a:solidFill>
              <a:effectLst/>
              <a:latin typeface="+mn-lt"/>
              <a:ea typeface="+mn-ea"/>
              <a:cs typeface="+mn-cs"/>
            </a:rPr>
            <a:t>ポイント増加しており、依然として高い水準にあり類似団体平均を４．</a:t>
          </a:r>
          <a:r>
            <a:rPr kumimoji="1" lang="ja-JP" altLang="en-US" sz="1150">
              <a:solidFill>
                <a:schemeClr val="dk1"/>
              </a:solidFill>
              <a:effectLst/>
              <a:latin typeface="+mn-lt"/>
              <a:ea typeface="+mn-ea"/>
              <a:cs typeface="+mn-cs"/>
            </a:rPr>
            <a:t>９</a:t>
          </a:r>
          <a:r>
            <a:rPr kumimoji="1" lang="ja-JP" altLang="ja-JP" sz="1150">
              <a:solidFill>
                <a:schemeClr val="dk1"/>
              </a:solidFill>
              <a:effectLst/>
              <a:latin typeface="+mn-lt"/>
              <a:ea typeface="+mn-ea"/>
              <a:cs typeface="+mn-cs"/>
            </a:rPr>
            <a:t>ポイント上回っている。引き続き、行財政の集中改革プランに掲げたとおり給与の適正化等による総人件費の削減、新規発行債の抑制による公債費の削減、施設の維持管理等の見直しなど徹底した取り組みを通じて比率の改善を図る。</a:t>
          </a:r>
          <a:endParaRPr lang="ja-JP" altLang="ja-JP" sz="115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7874</xdr:rowOff>
    </xdr:to>
    <xdr:cxnSp macro="">
      <xdr:nvCxnSpPr>
        <xdr:cNvPr id="130" name="直線コネクタ 129"/>
        <xdr:cNvCxnSpPr/>
      </xdr:nvCxnSpPr>
      <xdr:spPr>
        <a:xfrm>
          <a:off x="4114800" y="1108456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58674</xdr:rowOff>
    </xdr:from>
    <xdr:to>
      <xdr:col>6</xdr:col>
      <xdr:colOff>0</xdr:colOff>
      <xdr:row>64</xdr:row>
      <xdr:rowOff>111760</xdr:rowOff>
    </xdr:to>
    <xdr:cxnSp macro="">
      <xdr:nvCxnSpPr>
        <xdr:cNvPr id="133" name="直線コネクタ 132"/>
        <xdr:cNvCxnSpPr/>
      </xdr:nvCxnSpPr>
      <xdr:spPr>
        <a:xfrm>
          <a:off x="3225800" y="110314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58674</xdr:rowOff>
    </xdr:to>
    <xdr:cxnSp macro="">
      <xdr:nvCxnSpPr>
        <xdr:cNvPr id="136" name="直線コネクタ 135"/>
        <xdr:cNvCxnSpPr/>
      </xdr:nvCxnSpPr>
      <xdr:spPr>
        <a:xfrm>
          <a:off x="2336800" y="110121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111760</xdr:rowOff>
    </xdr:to>
    <xdr:cxnSp macro="">
      <xdr:nvCxnSpPr>
        <xdr:cNvPr id="139" name="直線コネクタ 138"/>
        <xdr:cNvCxnSpPr/>
      </xdr:nvCxnSpPr>
      <xdr:spPr>
        <a:xfrm flipV="1">
          <a:off x="1447800" y="1101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128524</xdr:rowOff>
    </xdr:from>
    <xdr:to>
      <xdr:col>7</xdr:col>
      <xdr:colOff>203200</xdr:colOff>
      <xdr:row>65</xdr:row>
      <xdr:rowOff>58674</xdr:rowOff>
    </xdr:to>
    <xdr:sp macro="" textlink="">
      <xdr:nvSpPr>
        <xdr:cNvPr id="149" name="円/楕円 148"/>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100601</xdr:rowOff>
    </xdr:from>
    <xdr:ext cx="762000" cy="259045"/>
    <xdr:sp macro="" textlink="">
      <xdr:nvSpPr>
        <xdr:cNvPr id="150" name="財政構造の弾力性該当値テキスト"/>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1" name="円/楕円 150"/>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2" name="テキスト ボックス 151"/>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7874</xdr:rowOff>
    </xdr:from>
    <xdr:to>
      <xdr:col>4</xdr:col>
      <xdr:colOff>533400</xdr:colOff>
      <xdr:row>64</xdr:row>
      <xdr:rowOff>109474</xdr:rowOff>
    </xdr:to>
    <xdr:sp macro="" textlink="">
      <xdr:nvSpPr>
        <xdr:cNvPr id="153" name="円/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94251</xdr:rowOff>
    </xdr:from>
    <xdr:ext cx="762000" cy="259045"/>
    <xdr:sp macro="" textlink="">
      <xdr:nvSpPr>
        <xdr:cNvPr id="154" name="テキスト ボックス 153"/>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5" name="円/楕円 154"/>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6" name="テキスト ボックス 155"/>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7" name="円/楕円 156"/>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8" name="テキスト ボックス 157"/>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[217,499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50">
              <a:solidFill>
                <a:schemeClr val="dk1"/>
              </a:solidFill>
              <a:effectLst/>
              <a:latin typeface="+mn-lt"/>
              <a:ea typeface="+mn-ea"/>
              <a:cs typeface="+mn-cs"/>
            </a:rPr>
            <a:t>類似団体と比較して多額となっているのは、人件費で職員数が類似団体より多いことと、物件費における施設の維持管理経費などが多いためと考えられる。</a:t>
          </a:r>
          <a:endParaRPr lang="ja-JP" altLang="ja-JP" sz="1150">
            <a:effectLst/>
          </a:endParaRPr>
        </a:p>
        <a:p>
          <a:r>
            <a:rPr kumimoji="1" lang="ja-JP" altLang="ja-JP" sz="1150">
              <a:solidFill>
                <a:schemeClr val="dk1"/>
              </a:solidFill>
              <a:effectLst/>
              <a:latin typeface="+mn-lt"/>
              <a:ea typeface="+mn-ea"/>
              <a:cs typeface="+mn-cs"/>
            </a:rPr>
            <a:t>　引き続き、行財政の集中改革プランに沿い、徹底した定員管理と給与の適正化、事務事業の見直しと公共施設総合管理計画に基づく取り組みを通じて削減していく方針である。</a:t>
          </a:r>
          <a:endParaRPr lang="ja-JP" altLang="ja-JP" sz="115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18938</xdr:rowOff>
    </xdr:from>
    <xdr:to>
      <xdr:col>7</xdr:col>
      <xdr:colOff>152400</xdr:colOff>
      <xdr:row>84</xdr:row>
      <xdr:rowOff>46351</xdr:rowOff>
    </xdr:to>
    <xdr:cxnSp macro="">
      <xdr:nvCxnSpPr>
        <xdr:cNvPr id="191" name="直線コネクタ 190"/>
        <xdr:cNvCxnSpPr/>
      </xdr:nvCxnSpPr>
      <xdr:spPr>
        <a:xfrm>
          <a:off x="4114800" y="14420738"/>
          <a:ext cx="8382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89920</xdr:rowOff>
    </xdr:from>
    <xdr:to>
      <xdr:col>6</xdr:col>
      <xdr:colOff>0</xdr:colOff>
      <xdr:row>84</xdr:row>
      <xdr:rowOff>18938</xdr:rowOff>
    </xdr:to>
    <xdr:cxnSp macro="">
      <xdr:nvCxnSpPr>
        <xdr:cNvPr id="194" name="直線コネクタ 193"/>
        <xdr:cNvCxnSpPr/>
      </xdr:nvCxnSpPr>
      <xdr:spPr>
        <a:xfrm>
          <a:off x="3225800" y="14320270"/>
          <a:ext cx="889000" cy="10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25760</xdr:rowOff>
    </xdr:from>
    <xdr:to>
      <xdr:col>4</xdr:col>
      <xdr:colOff>482600</xdr:colOff>
      <xdr:row>83</xdr:row>
      <xdr:rowOff>89920</xdr:rowOff>
    </xdr:to>
    <xdr:cxnSp macro="">
      <xdr:nvCxnSpPr>
        <xdr:cNvPr id="197" name="直線コネクタ 196"/>
        <xdr:cNvCxnSpPr/>
      </xdr:nvCxnSpPr>
      <xdr:spPr>
        <a:xfrm>
          <a:off x="2336800" y="14256110"/>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25760</xdr:rowOff>
    </xdr:from>
    <xdr:to>
      <xdr:col>3</xdr:col>
      <xdr:colOff>279400</xdr:colOff>
      <xdr:row>83</xdr:row>
      <xdr:rowOff>54470</xdr:rowOff>
    </xdr:to>
    <xdr:cxnSp macro="">
      <xdr:nvCxnSpPr>
        <xdr:cNvPr id="200" name="直線コネクタ 199"/>
        <xdr:cNvCxnSpPr/>
      </xdr:nvCxnSpPr>
      <xdr:spPr>
        <a:xfrm flipV="1">
          <a:off x="1447800" y="14256110"/>
          <a:ext cx="889000" cy="2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167001</xdr:rowOff>
    </xdr:from>
    <xdr:to>
      <xdr:col>7</xdr:col>
      <xdr:colOff>203200</xdr:colOff>
      <xdr:row>84</xdr:row>
      <xdr:rowOff>97151</xdr:rowOff>
    </xdr:to>
    <xdr:sp macro="" textlink="">
      <xdr:nvSpPr>
        <xdr:cNvPr id="210" name="円/楕円 209"/>
        <xdr:cNvSpPr/>
      </xdr:nvSpPr>
      <xdr:spPr>
        <a:xfrm>
          <a:off x="4902200" y="14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139078</xdr:rowOff>
    </xdr:from>
    <xdr:ext cx="762000" cy="259045"/>
    <xdr:sp macro="" textlink="">
      <xdr:nvSpPr>
        <xdr:cNvPr id="211" name="人件費・物件費等の状況該当値テキスト"/>
        <xdr:cNvSpPr txBox="1"/>
      </xdr:nvSpPr>
      <xdr:spPr>
        <a:xfrm>
          <a:off x="5041900" y="1436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217,499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139588</xdr:rowOff>
    </xdr:from>
    <xdr:to>
      <xdr:col>6</xdr:col>
      <xdr:colOff>50800</xdr:colOff>
      <xdr:row>84</xdr:row>
      <xdr:rowOff>69738</xdr:rowOff>
    </xdr:to>
    <xdr:sp macro="" textlink="">
      <xdr:nvSpPr>
        <xdr:cNvPr id="212" name="円/楕円 211"/>
        <xdr:cNvSpPr/>
      </xdr:nvSpPr>
      <xdr:spPr>
        <a:xfrm>
          <a:off x="4064000" y="143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54515</xdr:rowOff>
    </xdr:from>
    <xdr:ext cx="736600" cy="259045"/>
    <xdr:sp macro="" textlink="">
      <xdr:nvSpPr>
        <xdr:cNvPr id="213" name="テキスト ボックス 212"/>
        <xdr:cNvSpPr txBox="1"/>
      </xdr:nvSpPr>
      <xdr:spPr>
        <a:xfrm>
          <a:off x="3733800" y="1445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211,819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39120</xdr:rowOff>
    </xdr:from>
    <xdr:to>
      <xdr:col>4</xdr:col>
      <xdr:colOff>533400</xdr:colOff>
      <xdr:row>83</xdr:row>
      <xdr:rowOff>140720</xdr:rowOff>
    </xdr:to>
    <xdr:sp macro="" textlink="">
      <xdr:nvSpPr>
        <xdr:cNvPr id="214" name="円/楕円 213"/>
        <xdr:cNvSpPr/>
      </xdr:nvSpPr>
      <xdr:spPr>
        <a:xfrm>
          <a:off x="3175000" y="142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125497</xdr:rowOff>
    </xdr:from>
    <xdr:ext cx="762000" cy="259045"/>
    <xdr:sp macro="" textlink="">
      <xdr:nvSpPr>
        <xdr:cNvPr id="215" name="テキスト ボックス 214"/>
        <xdr:cNvSpPr txBox="1"/>
      </xdr:nvSpPr>
      <xdr:spPr>
        <a:xfrm>
          <a:off x="2844800" y="14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191,001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146410</xdr:rowOff>
    </xdr:from>
    <xdr:to>
      <xdr:col>3</xdr:col>
      <xdr:colOff>330200</xdr:colOff>
      <xdr:row>83</xdr:row>
      <xdr:rowOff>76560</xdr:rowOff>
    </xdr:to>
    <xdr:sp macro="" textlink="">
      <xdr:nvSpPr>
        <xdr:cNvPr id="216" name="円/楕円 215"/>
        <xdr:cNvSpPr/>
      </xdr:nvSpPr>
      <xdr:spPr>
        <a:xfrm>
          <a:off x="2286000" y="142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61337</xdr:rowOff>
    </xdr:from>
    <xdr:ext cx="762000" cy="259045"/>
    <xdr:sp macro="" textlink="">
      <xdr:nvSpPr>
        <xdr:cNvPr id="217" name="テキスト ボックス 216"/>
        <xdr:cNvSpPr txBox="1"/>
      </xdr:nvSpPr>
      <xdr:spPr>
        <a:xfrm>
          <a:off x="1955800" y="1429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3670</xdr:rowOff>
    </xdr:from>
    <xdr:to>
      <xdr:col>2</xdr:col>
      <xdr:colOff>127000</xdr:colOff>
      <xdr:row>83</xdr:row>
      <xdr:rowOff>105270</xdr:rowOff>
    </xdr:to>
    <xdr:sp macro="" textlink="">
      <xdr:nvSpPr>
        <xdr:cNvPr id="218" name="円/楕円 217"/>
        <xdr:cNvSpPr/>
      </xdr:nvSpPr>
      <xdr:spPr>
        <a:xfrm>
          <a:off x="1397000" y="142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90047</xdr:rowOff>
    </xdr:from>
    <xdr:ext cx="762000" cy="259045"/>
    <xdr:sp macro="" textlink="">
      <xdr:nvSpPr>
        <xdr:cNvPr id="219" name="テキスト ボックス 218"/>
        <xdr:cNvSpPr txBox="1"/>
      </xdr:nvSpPr>
      <xdr:spPr>
        <a:xfrm>
          <a:off x="1066800" y="1432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en-US" sz="1150">
              <a:solidFill>
                <a:schemeClr val="dk1"/>
              </a:solidFill>
              <a:effectLst/>
              <a:latin typeface="+mn-lt"/>
              <a:ea typeface="+mn-ea"/>
              <a:cs typeface="+mn-cs"/>
            </a:rPr>
            <a:t>合併後の職員数を計画的に減らしていくため、</a:t>
          </a:r>
          <a:r>
            <a:rPr kumimoji="1" lang="ja-JP" altLang="ja-JP" sz="1150">
              <a:solidFill>
                <a:schemeClr val="dk1"/>
              </a:solidFill>
              <a:effectLst/>
              <a:latin typeface="+mn-lt"/>
              <a:ea typeface="+mn-ea"/>
              <a:cs typeface="+mn-cs"/>
            </a:rPr>
            <a:t>新規採用を</a:t>
          </a:r>
          <a:r>
            <a:rPr kumimoji="1" lang="ja-JP" altLang="en-US" sz="1150">
              <a:solidFill>
                <a:schemeClr val="dk1"/>
              </a:solidFill>
              <a:effectLst/>
              <a:latin typeface="+mn-lt"/>
              <a:ea typeface="+mn-ea"/>
              <a:cs typeface="+mn-cs"/>
            </a:rPr>
            <a:t>必用最小限に抑えてきた。その結果、比較的若い年層において極端に少ない年代があり、結果的に高齢化の傾向になっている。また</a:t>
          </a:r>
          <a:r>
            <a:rPr kumimoji="1" lang="ja-JP" altLang="ja-JP" sz="1150">
              <a:solidFill>
                <a:schemeClr val="dk1"/>
              </a:solidFill>
              <a:effectLst/>
              <a:latin typeface="+mn-lt"/>
              <a:ea typeface="+mn-ea"/>
              <a:cs typeface="+mn-cs"/>
            </a:rPr>
            <a:t>管理職の多くが高卒者であることから指数を押し上げる要因</a:t>
          </a:r>
          <a:r>
            <a:rPr kumimoji="1" lang="ja-JP" altLang="en-US" sz="1150">
              <a:solidFill>
                <a:schemeClr val="dk1"/>
              </a:solidFill>
              <a:effectLst/>
              <a:latin typeface="+mn-lt"/>
              <a:ea typeface="+mn-ea"/>
              <a:cs typeface="+mn-cs"/>
            </a:rPr>
            <a:t>にも</a:t>
          </a:r>
          <a:r>
            <a:rPr kumimoji="1" lang="ja-JP" altLang="ja-JP" sz="1150">
              <a:solidFill>
                <a:schemeClr val="dk1"/>
              </a:solidFill>
              <a:effectLst/>
              <a:latin typeface="+mn-lt"/>
              <a:ea typeface="+mn-ea"/>
              <a:cs typeface="+mn-cs"/>
            </a:rPr>
            <a:t>なっている。</a:t>
          </a:r>
          <a:r>
            <a:rPr kumimoji="1" lang="ja-JP" altLang="en-US" sz="1150">
              <a:solidFill>
                <a:schemeClr val="dk1"/>
              </a:solidFill>
              <a:effectLst/>
              <a:latin typeface="+mn-lt"/>
              <a:ea typeface="+mn-ea"/>
              <a:cs typeface="+mn-cs"/>
            </a:rPr>
            <a:t>以上のことにより、</a:t>
          </a:r>
          <a:r>
            <a:rPr kumimoji="1" lang="ja-JP" altLang="ja-JP" sz="1150">
              <a:solidFill>
                <a:schemeClr val="dk1"/>
              </a:solidFill>
              <a:effectLst/>
              <a:latin typeface="+mn-lt"/>
              <a:ea typeface="+mn-ea"/>
              <a:cs typeface="+mn-cs"/>
            </a:rPr>
            <a:t>類似団体平均より、１．</a:t>
          </a:r>
          <a:r>
            <a:rPr kumimoji="1" lang="ja-JP" altLang="en-US" sz="1150">
              <a:solidFill>
                <a:schemeClr val="dk1"/>
              </a:solidFill>
              <a:effectLst/>
              <a:latin typeface="+mn-lt"/>
              <a:ea typeface="+mn-ea"/>
              <a:cs typeface="+mn-cs"/>
            </a:rPr>
            <a:t>４</a:t>
          </a:r>
          <a:r>
            <a:rPr kumimoji="1" lang="ja-JP" altLang="ja-JP" sz="1150">
              <a:solidFill>
                <a:schemeClr val="dk1"/>
              </a:solidFill>
              <a:effectLst/>
              <a:latin typeface="+mn-lt"/>
              <a:ea typeface="+mn-ea"/>
              <a:cs typeface="+mn-cs"/>
            </a:rPr>
            <a:t>ポイント上回り</a:t>
          </a:r>
          <a:r>
            <a:rPr kumimoji="1" lang="ja-JP" altLang="en-US" sz="1150">
              <a:solidFill>
                <a:schemeClr val="dk1"/>
              </a:solidFill>
              <a:effectLst/>
              <a:latin typeface="+mn-lt"/>
              <a:ea typeface="+mn-ea"/>
              <a:cs typeface="+mn-cs"/>
            </a:rPr>
            <a:t>、</a:t>
          </a:r>
          <a:r>
            <a:rPr kumimoji="1" lang="ja-JP" altLang="ja-JP" sz="1150">
              <a:solidFill>
                <a:schemeClr val="dk1"/>
              </a:solidFill>
              <a:effectLst/>
              <a:latin typeface="+mn-lt"/>
              <a:ea typeface="+mn-ea"/>
              <a:cs typeface="+mn-cs"/>
            </a:rPr>
            <a:t>高い数値となっている。今後はより一層の給与の適正化に努めることにより</a:t>
          </a:r>
          <a:r>
            <a:rPr kumimoji="1" lang="ja-JP" altLang="en-US" sz="1150">
              <a:solidFill>
                <a:schemeClr val="dk1"/>
              </a:solidFill>
              <a:effectLst/>
              <a:latin typeface="+mn-lt"/>
              <a:ea typeface="+mn-ea"/>
              <a:cs typeface="+mn-cs"/>
            </a:rPr>
            <a:t>、</a:t>
          </a:r>
          <a:r>
            <a:rPr kumimoji="1" lang="ja-JP" altLang="ja-JP" sz="1150">
              <a:solidFill>
                <a:schemeClr val="dk1"/>
              </a:solidFill>
              <a:effectLst/>
              <a:latin typeface="+mn-lt"/>
              <a:ea typeface="+mn-ea"/>
              <a:cs typeface="+mn-cs"/>
            </a:rPr>
            <a:t>改善を図る。</a:t>
          </a:r>
          <a:endParaRPr lang="ja-JP" altLang="ja-JP" sz="115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86</xdr:row>
      <xdr:rowOff>85513</xdr:rowOff>
    </xdr:to>
    <xdr:cxnSp macro="">
      <xdr:nvCxnSpPr>
        <xdr:cNvPr id="253" name="直線コネクタ 252"/>
        <xdr:cNvCxnSpPr/>
      </xdr:nvCxnSpPr>
      <xdr:spPr>
        <a:xfrm>
          <a:off x="16179800" y="148141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69427</xdr:rowOff>
    </xdr:from>
    <xdr:to>
      <xdr:col>23</xdr:col>
      <xdr:colOff>406400</xdr:colOff>
      <xdr:row>86</xdr:row>
      <xdr:rowOff>101600</xdr:rowOff>
    </xdr:to>
    <xdr:cxnSp macro="">
      <xdr:nvCxnSpPr>
        <xdr:cNvPr id="256" name="直線コネクタ 255"/>
        <xdr:cNvCxnSpPr/>
      </xdr:nvCxnSpPr>
      <xdr:spPr>
        <a:xfrm flipV="1">
          <a:off x="15290800" y="1481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86</xdr:row>
      <xdr:rowOff>109643</xdr:rowOff>
    </xdr:to>
    <xdr:cxnSp macro="">
      <xdr:nvCxnSpPr>
        <xdr:cNvPr id="259" name="直線コネクタ 258"/>
        <xdr:cNvCxnSpPr/>
      </xdr:nvCxnSpPr>
      <xdr:spPr>
        <a:xfrm flipV="1">
          <a:off x="14401800" y="148463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109643</xdr:rowOff>
    </xdr:from>
    <xdr:to>
      <xdr:col>21</xdr:col>
      <xdr:colOff>0</xdr:colOff>
      <xdr:row>90</xdr:row>
      <xdr:rowOff>75354</xdr:rowOff>
    </xdr:to>
    <xdr:cxnSp macro="">
      <xdr:nvCxnSpPr>
        <xdr:cNvPr id="262" name="直線コネクタ 261"/>
        <xdr:cNvCxnSpPr/>
      </xdr:nvCxnSpPr>
      <xdr:spPr>
        <a:xfrm flipV="1">
          <a:off x="13512800" y="1485434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2" name="円/楕円 271"/>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6790</xdr:rowOff>
    </xdr:from>
    <xdr:ext cx="762000" cy="259045"/>
    <xdr:sp macro="" textlink="">
      <xdr:nvSpPr>
        <xdr:cNvPr id="273"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4" name="円/楕円 273"/>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105004</xdr:rowOff>
    </xdr:from>
    <xdr:ext cx="736600" cy="259045"/>
    <xdr:sp macro="" textlink="">
      <xdr:nvSpPr>
        <xdr:cNvPr id="275" name="テキスト ボックス 274"/>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76" name="円/楕円 275"/>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137177</xdr:rowOff>
    </xdr:from>
    <xdr:ext cx="762000" cy="259045"/>
    <xdr:sp macro="" textlink="">
      <xdr:nvSpPr>
        <xdr:cNvPr id="277" name="テキスト ボックス 27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58843</xdr:rowOff>
    </xdr:from>
    <xdr:to>
      <xdr:col>21</xdr:col>
      <xdr:colOff>50800</xdr:colOff>
      <xdr:row>86</xdr:row>
      <xdr:rowOff>160443</xdr:rowOff>
    </xdr:to>
    <xdr:sp macro="" textlink="">
      <xdr:nvSpPr>
        <xdr:cNvPr id="278" name="円/楕円 277"/>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145220</xdr:rowOff>
    </xdr:from>
    <xdr:ext cx="762000" cy="259045"/>
    <xdr:sp macro="" textlink="">
      <xdr:nvSpPr>
        <xdr:cNvPr id="279" name="テキスト ボックス 278"/>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24554</xdr:rowOff>
    </xdr:from>
    <xdr:to>
      <xdr:col>19</xdr:col>
      <xdr:colOff>533400</xdr:colOff>
      <xdr:row>90</xdr:row>
      <xdr:rowOff>126154</xdr:rowOff>
    </xdr:to>
    <xdr:sp macro="" textlink="">
      <xdr:nvSpPr>
        <xdr:cNvPr id="280" name="円/楕円 279"/>
        <xdr:cNvSpPr/>
      </xdr:nvSpPr>
      <xdr:spPr>
        <a:xfrm>
          <a:off x="13462000" y="15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110931</xdr:rowOff>
    </xdr:from>
    <xdr:ext cx="762000" cy="259045"/>
    <xdr:sp macro="" textlink="">
      <xdr:nvSpPr>
        <xdr:cNvPr id="281" name="テキスト ボックス 280"/>
        <xdr:cNvSpPr txBox="1"/>
      </xdr:nvSpPr>
      <xdr:spPr>
        <a:xfrm>
          <a:off x="13131800" y="1554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mn-lt"/>
              <a:ea typeface="+mn-ea"/>
              <a:cs typeface="+mn-cs"/>
            </a:rPr>
            <a:t>　</a:t>
          </a:r>
          <a:r>
            <a:rPr kumimoji="1" lang="ja-JP" altLang="ja-JP" sz="1150">
              <a:solidFill>
                <a:schemeClr val="dk1"/>
              </a:solidFill>
              <a:effectLst/>
              <a:latin typeface="+mn-lt"/>
              <a:ea typeface="+mn-ea"/>
              <a:cs typeface="+mn-cs"/>
            </a:rPr>
            <a:t>昨年度に比べ０．</a:t>
          </a:r>
          <a:r>
            <a:rPr kumimoji="1" lang="ja-JP" altLang="en-US" sz="1150">
              <a:solidFill>
                <a:schemeClr val="dk1"/>
              </a:solidFill>
              <a:effectLst/>
              <a:latin typeface="+mn-lt"/>
              <a:ea typeface="+mn-ea"/>
              <a:cs typeface="+mn-cs"/>
            </a:rPr>
            <a:t>０３</a:t>
          </a:r>
          <a:r>
            <a:rPr kumimoji="1" lang="ja-JP" altLang="ja-JP" sz="1150">
              <a:solidFill>
                <a:schemeClr val="dk1"/>
              </a:solidFill>
              <a:effectLst/>
              <a:latin typeface="+mn-lt"/>
              <a:ea typeface="+mn-ea"/>
              <a:cs typeface="+mn-cs"/>
            </a:rPr>
            <a:t>人増加し、類似団体平均値との比較でも１．</a:t>
          </a:r>
          <a:r>
            <a:rPr kumimoji="1" lang="ja-JP" altLang="en-US" sz="1150">
              <a:solidFill>
                <a:schemeClr val="dk1"/>
              </a:solidFill>
              <a:effectLst/>
              <a:latin typeface="+mn-lt"/>
              <a:ea typeface="+mn-ea"/>
              <a:cs typeface="+mn-cs"/>
            </a:rPr>
            <a:t>１４</a:t>
          </a:r>
          <a:r>
            <a:rPr kumimoji="1" lang="ja-JP" altLang="ja-JP" sz="1150">
              <a:solidFill>
                <a:schemeClr val="dk1"/>
              </a:solidFill>
              <a:effectLst/>
              <a:latin typeface="+mn-lt"/>
              <a:ea typeface="+mn-ea"/>
              <a:cs typeface="+mn-cs"/>
            </a:rPr>
            <a:t>人高くなっている。今後、さらに定員適正化計画に沿い適正な定員管理に努め、「平成</a:t>
          </a:r>
          <a:r>
            <a:rPr kumimoji="1" lang="ja-JP" altLang="en-US" sz="1150">
              <a:solidFill>
                <a:schemeClr val="dk1"/>
              </a:solidFill>
              <a:effectLst/>
              <a:latin typeface="+mn-lt"/>
              <a:ea typeface="+mn-ea"/>
              <a:cs typeface="+mn-cs"/>
            </a:rPr>
            <a:t>２９</a:t>
          </a:r>
          <a:r>
            <a:rPr kumimoji="1" lang="ja-JP" altLang="ja-JP" sz="1150">
              <a:solidFill>
                <a:schemeClr val="dk1"/>
              </a:solidFill>
              <a:effectLst/>
              <a:latin typeface="+mn-lt"/>
              <a:ea typeface="+mn-ea"/>
              <a:cs typeface="+mn-cs"/>
            </a:rPr>
            <a:t>年度～３８年度の</a:t>
          </a:r>
          <a:r>
            <a:rPr kumimoji="1" lang="ja-JP" altLang="en-US" sz="1150">
              <a:solidFill>
                <a:schemeClr val="dk1"/>
              </a:solidFill>
              <a:effectLst/>
              <a:latin typeface="+mn-lt"/>
              <a:ea typeface="+mn-ea"/>
              <a:cs typeface="+mn-cs"/>
            </a:rPr>
            <a:t>１０年</a:t>
          </a:r>
          <a:r>
            <a:rPr kumimoji="1" lang="ja-JP" altLang="ja-JP" sz="1150">
              <a:solidFill>
                <a:schemeClr val="dk1"/>
              </a:solidFill>
              <a:effectLst/>
              <a:latin typeface="+mn-lt"/>
              <a:ea typeface="+mn-ea"/>
              <a:cs typeface="+mn-cs"/>
            </a:rPr>
            <a:t>間で１２人（９．</a:t>
          </a:r>
          <a:r>
            <a:rPr kumimoji="1" lang="ja-JP" altLang="en-US" sz="1150">
              <a:solidFill>
                <a:schemeClr val="dk1"/>
              </a:solidFill>
              <a:effectLst/>
              <a:latin typeface="+mn-lt"/>
              <a:ea typeface="+mn-ea"/>
              <a:cs typeface="+mn-cs"/>
            </a:rPr>
            <a:t>１</a:t>
          </a:r>
          <a:r>
            <a:rPr kumimoji="1" lang="ja-JP" altLang="ja-JP" sz="1150">
              <a:solidFill>
                <a:schemeClr val="dk1"/>
              </a:solidFill>
              <a:effectLst/>
              <a:latin typeface="+mn-lt"/>
              <a:ea typeface="+mn-ea"/>
              <a:cs typeface="+mn-cs"/>
            </a:rPr>
            <a:t>％）」の削減を図る。</a:t>
          </a:r>
          <a:endParaRPr lang="ja-JP" altLang="ja-JP" sz="115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148336</xdr:rowOff>
    </xdr:from>
    <xdr:to>
      <xdr:col>24</xdr:col>
      <xdr:colOff>558800</xdr:colOff>
      <xdr:row>61</xdr:row>
      <xdr:rowOff>149784</xdr:rowOff>
    </xdr:to>
    <xdr:cxnSp macro="">
      <xdr:nvCxnSpPr>
        <xdr:cNvPr id="313" name="直線コネクタ 312"/>
        <xdr:cNvCxnSpPr/>
      </xdr:nvCxnSpPr>
      <xdr:spPr>
        <a:xfrm>
          <a:off x="16179800" y="1060678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131928</xdr:rowOff>
    </xdr:from>
    <xdr:to>
      <xdr:col>23</xdr:col>
      <xdr:colOff>406400</xdr:colOff>
      <xdr:row>61</xdr:row>
      <xdr:rowOff>148336</xdr:rowOff>
    </xdr:to>
    <xdr:cxnSp macro="">
      <xdr:nvCxnSpPr>
        <xdr:cNvPr id="316" name="直線コネクタ 315"/>
        <xdr:cNvCxnSpPr/>
      </xdr:nvCxnSpPr>
      <xdr:spPr>
        <a:xfrm>
          <a:off x="15290800" y="1059037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109728</xdr:rowOff>
    </xdr:from>
    <xdr:to>
      <xdr:col>22</xdr:col>
      <xdr:colOff>203200</xdr:colOff>
      <xdr:row>61</xdr:row>
      <xdr:rowOff>131928</xdr:rowOff>
    </xdr:to>
    <xdr:cxnSp macro="">
      <xdr:nvCxnSpPr>
        <xdr:cNvPr id="319" name="直線コネクタ 318"/>
        <xdr:cNvCxnSpPr/>
      </xdr:nvCxnSpPr>
      <xdr:spPr>
        <a:xfrm>
          <a:off x="14401800" y="10568178"/>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109728</xdr:rowOff>
    </xdr:from>
    <xdr:to>
      <xdr:col>21</xdr:col>
      <xdr:colOff>0</xdr:colOff>
      <xdr:row>61</xdr:row>
      <xdr:rowOff>113106</xdr:rowOff>
    </xdr:to>
    <xdr:cxnSp macro="">
      <xdr:nvCxnSpPr>
        <xdr:cNvPr id="322" name="直線コネクタ 321"/>
        <xdr:cNvCxnSpPr/>
      </xdr:nvCxnSpPr>
      <xdr:spPr>
        <a:xfrm flipV="1">
          <a:off x="13512800" y="10568178"/>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98984</xdr:rowOff>
    </xdr:from>
    <xdr:to>
      <xdr:col>24</xdr:col>
      <xdr:colOff>609600</xdr:colOff>
      <xdr:row>62</xdr:row>
      <xdr:rowOff>29134</xdr:rowOff>
    </xdr:to>
    <xdr:sp macro="" textlink="">
      <xdr:nvSpPr>
        <xdr:cNvPr id="332" name="円/楕円 331"/>
        <xdr:cNvSpPr/>
      </xdr:nvSpPr>
      <xdr:spPr>
        <a:xfrm>
          <a:off x="16967200" y="10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71061</xdr:rowOff>
    </xdr:from>
    <xdr:ext cx="762000" cy="259045"/>
    <xdr:sp macro="" textlink="">
      <xdr:nvSpPr>
        <xdr:cNvPr id="333" name="定員管理の状況該当値テキスト"/>
        <xdr:cNvSpPr txBox="1"/>
      </xdr:nvSpPr>
      <xdr:spPr>
        <a:xfrm>
          <a:off x="17106900" y="1052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97536</xdr:rowOff>
    </xdr:from>
    <xdr:to>
      <xdr:col>23</xdr:col>
      <xdr:colOff>457200</xdr:colOff>
      <xdr:row>62</xdr:row>
      <xdr:rowOff>27686</xdr:rowOff>
    </xdr:to>
    <xdr:sp macro="" textlink="">
      <xdr:nvSpPr>
        <xdr:cNvPr id="334" name="円/楕円 333"/>
        <xdr:cNvSpPr/>
      </xdr:nvSpPr>
      <xdr:spPr>
        <a:xfrm>
          <a:off x="16129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12463</xdr:rowOff>
    </xdr:from>
    <xdr:ext cx="736600" cy="259045"/>
    <xdr:sp macro="" textlink="">
      <xdr:nvSpPr>
        <xdr:cNvPr id="335" name="テキスト ボックス 334"/>
        <xdr:cNvSpPr txBox="1"/>
      </xdr:nvSpPr>
      <xdr:spPr>
        <a:xfrm>
          <a:off x="15798800" y="1064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81128</xdr:rowOff>
    </xdr:from>
    <xdr:to>
      <xdr:col>22</xdr:col>
      <xdr:colOff>254000</xdr:colOff>
      <xdr:row>62</xdr:row>
      <xdr:rowOff>11278</xdr:rowOff>
    </xdr:to>
    <xdr:sp macro="" textlink="">
      <xdr:nvSpPr>
        <xdr:cNvPr id="336" name="円/楕円 335"/>
        <xdr:cNvSpPr/>
      </xdr:nvSpPr>
      <xdr:spPr>
        <a:xfrm>
          <a:off x="15240000" y="105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167505</xdr:rowOff>
    </xdr:from>
    <xdr:ext cx="762000" cy="259045"/>
    <xdr:sp macro="" textlink="">
      <xdr:nvSpPr>
        <xdr:cNvPr id="337" name="テキスト ボックス 336"/>
        <xdr:cNvSpPr txBox="1"/>
      </xdr:nvSpPr>
      <xdr:spPr>
        <a:xfrm>
          <a:off x="14909800" y="1062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58928</xdr:rowOff>
    </xdr:from>
    <xdr:to>
      <xdr:col>21</xdr:col>
      <xdr:colOff>50800</xdr:colOff>
      <xdr:row>61</xdr:row>
      <xdr:rowOff>160528</xdr:rowOff>
    </xdr:to>
    <xdr:sp macro="" textlink="">
      <xdr:nvSpPr>
        <xdr:cNvPr id="338" name="円/楕円 337"/>
        <xdr:cNvSpPr/>
      </xdr:nvSpPr>
      <xdr:spPr>
        <a:xfrm>
          <a:off x="14351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145305</xdr:rowOff>
    </xdr:from>
    <xdr:ext cx="762000" cy="259045"/>
    <xdr:sp macro="" textlink="">
      <xdr:nvSpPr>
        <xdr:cNvPr id="339" name="テキスト ボックス 338"/>
        <xdr:cNvSpPr txBox="1"/>
      </xdr:nvSpPr>
      <xdr:spPr>
        <a:xfrm>
          <a:off x="14020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62306</xdr:rowOff>
    </xdr:from>
    <xdr:to>
      <xdr:col>19</xdr:col>
      <xdr:colOff>533400</xdr:colOff>
      <xdr:row>61</xdr:row>
      <xdr:rowOff>163906</xdr:rowOff>
    </xdr:to>
    <xdr:sp macro="" textlink="">
      <xdr:nvSpPr>
        <xdr:cNvPr id="340" name="円/楕円 339"/>
        <xdr:cNvSpPr/>
      </xdr:nvSpPr>
      <xdr:spPr>
        <a:xfrm>
          <a:off x="13462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148683</xdr:rowOff>
    </xdr:from>
    <xdr:ext cx="762000" cy="259045"/>
    <xdr:sp macro="" textlink="">
      <xdr:nvSpPr>
        <xdr:cNvPr id="341" name="テキスト ボックス 340"/>
        <xdr:cNvSpPr txBox="1"/>
      </xdr:nvSpPr>
      <xdr:spPr>
        <a:xfrm>
          <a:off x="13131800" y="1060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50">
              <a:solidFill>
                <a:schemeClr val="dk1"/>
              </a:solidFill>
              <a:effectLst/>
              <a:latin typeface="+mn-lt"/>
              <a:ea typeface="+mn-ea"/>
              <a:cs typeface="+mn-cs"/>
            </a:rPr>
            <a:t>地方債の償還ピークが過ぎたことと、これまでの繰上償還による償還金の減少及び新規発行債の抑制により、比率は昨年度に比べ０．</a:t>
          </a:r>
          <a:r>
            <a:rPr kumimoji="1" lang="ja-JP" altLang="en-US" sz="1150">
              <a:solidFill>
                <a:schemeClr val="dk1"/>
              </a:solidFill>
              <a:effectLst/>
              <a:latin typeface="+mn-lt"/>
              <a:ea typeface="+mn-ea"/>
              <a:cs typeface="+mn-cs"/>
            </a:rPr>
            <a:t>１</a:t>
          </a:r>
          <a:r>
            <a:rPr kumimoji="1" lang="ja-JP" altLang="ja-JP" sz="1150">
              <a:solidFill>
                <a:schemeClr val="dk1"/>
              </a:solidFill>
              <a:effectLst/>
              <a:latin typeface="+mn-lt"/>
              <a:ea typeface="+mn-ea"/>
              <a:cs typeface="+mn-cs"/>
            </a:rPr>
            <a:t>ポイント減少し、着実に改善してきている。</a:t>
          </a:r>
          <a:endParaRPr lang="ja-JP" altLang="ja-JP" sz="1150">
            <a:effectLst/>
          </a:endParaRPr>
        </a:p>
        <a:p>
          <a:r>
            <a:rPr kumimoji="1" lang="ja-JP" altLang="ja-JP" sz="1150">
              <a:solidFill>
                <a:schemeClr val="dk1"/>
              </a:solidFill>
              <a:effectLst/>
              <a:latin typeface="+mn-lt"/>
              <a:ea typeface="+mn-ea"/>
              <a:cs typeface="+mn-cs"/>
            </a:rPr>
            <a:t>　しかし、類似団体と比較する</a:t>
          </a:r>
          <a:r>
            <a:rPr kumimoji="1" lang="ja-JP" altLang="en-US" sz="1150">
              <a:solidFill>
                <a:schemeClr val="dk1"/>
              </a:solidFill>
              <a:effectLst/>
              <a:latin typeface="+mn-lt"/>
              <a:ea typeface="+mn-ea"/>
              <a:cs typeface="+mn-cs"/>
            </a:rPr>
            <a:t>７</a:t>
          </a:r>
          <a:r>
            <a:rPr kumimoji="1" lang="ja-JP" altLang="ja-JP" sz="1150">
              <a:solidFill>
                <a:schemeClr val="dk1"/>
              </a:solidFill>
              <a:effectLst/>
              <a:latin typeface="+mn-lt"/>
              <a:ea typeface="+mn-ea"/>
              <a:cs typeface="+mn-cs"/>
            </a:rPr>
            <a:t>．</a:t>
          </a:r>
          <a:r>
            <a:rPr kumimoji="1" lang="ja-JP" altLang="en-US" sz="1150">
              <a:solidFill>
                <a:schemeClr val="dk1"/>
              </a:solidFill>
              <a:effectLst/>
              <a:latin typeface="+mn-lt"/>
              <a:ea typeface="+mn-ea"/>
              <a:cs typeface="+mn-cs"/>
            </a:rPr>
            <a:t>８</a:t>
          </a:r>
          <a:r>
            <a:rPr kumimoji="1" lang="ja-JP" altLang="ja-JP" sz="1150">
              <a:solidFill>
                <a:schemeClr val="dk1"/>
              </a:solidFill>
              <a:effectLst/>
              <a:latin typeface="+mn-lt"/>
              <a:ea typeface="+mn-ea"/>
              <a:cs typeface="+mn-cs"/>
            </a:rPr>
            <a:t>ポイント上回っていることから、今後も、投資的事業の計画的実施による新規発行債の抑制などの実行により、さらに比率の改善を図る。　</a:t>
          </a:r>
          <a:endParaRPr lang="ja-JP" altLang="ja-JP" sz="115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43</xdr:row>
      <xdr:rowOff>71120</xdr:rowOff>
    </xdr:to>
    <xdr:cxnSp macro="">
      <xdr:nvCxnSpPr>
        <xdr:cNvPr id="370" name="直線コネクタ 369"/>
        <xdr:cNvCxnSpPr/>
      </xdr:nvCxnSpPr>
      <xdr:spPr>
        <a:xfrm flipV="1">
          <a:off x="17018000" y="618066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3"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4" name="直線コネクタ 373"/>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63077</xdr:rowOff>
    </xdr:from>
    <xdr:to>
      <xdr:col>24</xdr:col>
      <xdr:colOff>558800</xdr:colOff>
      <xdr:row>43</xdr:row>
      <xdr:rowOff>71120</xdr:rowOff>
    </xdr:to>
    <xdr:cxnSp macro="">
      <xdr:nvCxnSpPr>
        <xdr:cNvPr id="375" name="直線コネクタ 374"/>
        <xdr:cNvCxnSpPr/>
      </xdr:nvCxnSpPr>
      <xdr:spPr>
        <a:xfrm>
          <a:off x="16179800" y="74354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6"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7" name="フローチャート : 判断 376"/>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103294</xdr:rowOff>
    </xdr:to>
    <xdr:cxnSp macro="">
      <xdr:nvCxnSpPr>
        <xdr:cNvPr id="378" name="直線コネクタ 377"/>
        <xdr:cNvCxnSpPr/>
      </xdr:nvCxnSpPr>
      <xdr:spPr>
        <a:xfrm flipV="1">
          <a:off x="15290800" y="74354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159173</xdr:rowOff>
    </xdr:from>
    <xdr:to>
      <xdr:col>23</xdr:col>
      <xdr:colOff>457200</xdr:colOff>
      <xdr:row>40</xdr:row>
      <xdr:rowOff>89323</xdr:rowOff>
    </xdr:to>
    <xdr:sp macro="" textlink="">
      <xdr:nvSpPr>
        <xdr:cNvPr id="379" name="フローチャート : 判断 378"/>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380" name="テキスト ボックス 379"/>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43</xdr:row>
      <xdr:rowOff>167640</xdr:rowOff>
    </xdr:to>
    <xdr:cxnSp macro="">
      <xdr:nvCxnSpPr>
        <xdr:cNvPr id="381" name="直線コネクタ 380"/>
        <xdr:cNvCxnSpPr/>
      </xdr:nvCxnSpPr>
      <xdr:spPr>
        <a:xfrm flipV="1">
          <a:off x="14401800" y="74756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44</xdr:row>
      <xdr:rowOff>84667</xdr:rowOff>
    </xdr:to>
    <xdr:cxnSp macro="">
      <xdr:nvCxnSpPr>
        <xdr:cNvPr id="384" name="直線コネクタ 383"/>
        <xdr:cNvCxnSpPr/>
      </xdr:nvCxnSpPr>
      <xdr:spPr>
        <a:xfrm flipV="1">
          <a:off x="13512800" y="75399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85" name="フローチャート : 判断 384"/>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386" name="テキスト ボックス 385"/>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7" name="フローチャート : 判断 386"/>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8" name="テキスト ボックス 387"/>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20320</xdr:rowOff>
    </xdr:from>
    <xdr:to>
      <xdr:col>24</xdr:col>
      <xdr:colOff>609600</xdr:colOff>
      <xdr:row>43</xdr:row>
      <xdr:rowOff>121920</xdr:rowOff>
    </xdr:to>
    <xdr:sp macro="" textlink="">
      <xdr:nvSpPr>
        <xdr:cNvPr id="394" name="円/楕円 393"/>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87647</xdr:rowOff>
    </xdr:from>
    <xdr:ext cx="762000" cy="259045"/>
    <xdr:sp macro="" textlink="">
      <xdr:nvSpPr>
        <xdr:cNvPr id="395" name="公債費負担の状況該当値テキスト"/>
        <xdr:cNvSpPr txBox="1"/>
      </xdr:nvSpPr>
      <xdr:spPr>
        <a:xfrm>
          <a:off x="17106900" y="728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12277</xdr:rowOff>
    </xdr:from>
    <xdr:to>
      <xdr:col>23</xdr:col>
      <xdr:colOff>457200</xdr:colOff>
      <xdr:row>43</xdr:row>
      <xdr:rowOff>113877</xdr:rowOff>
    </xdr:to>
    <xdr:sp macro="" textlink="">
      <xdr:nvSpPr>
        <xdr:cNvPr id="396" name="円/楕円 395"/>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98654</xdr:rowOff>
    </xdr:from>
    <xdr:ext cx="736600" cy="259045"/>
    <xdr:sp macro="" textlink="">
      <xdr:nvSpPr>
        <xdr:cNvPr id="397" name="テキスト ボックス 396"/>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398" name="円/楕円 397"/>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399" name="テキスト ボックス 398"/>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400" name="円/楕円 399"/>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401" name="テキスト ボックス 400"/>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02" name="円/楕円 401"/>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03" name="テキスト ボックス 402"/>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50">
              <a:solidFill>
                <a:schemeClr val="dk1"/>
              </a:solidFill>
              <a:effectLst/>
              <a:latin typeface="+mn-lt"/>
              <a:ea typeface="+mn-ea"/>
              <a:cs typeface="+mn-cs"/>
            </a:rPr>
            <a:t>将来負担額において、普通会計債の新規発行債の増加により残高が増加しているが、公営企業債（水道・下水道・病院）の償還終了等による残高減少に伴い公営企業への公債費充当の繰入見込額が減少したことや、充当可能基金の増加により、昨年度に比べ比率が減少している。</a:t>
          </a:r>
          <a:endParaRPr lang="ja-JP" altLang="ja-JP" sz="1150">
            <a:effectLst/>
          </a:endParaRPr>
        </a:p>
        <a:p>
          <a:r>
            <a:rPr kumimoji="1" lang="ja-JP" altLang="ja-JP" sz="1150">
              <a:solidFill>
                <a:schemeClr val="dk1"/>
              </a:solidFill>
              <a:effectLst/>
              <a:latin typeface="+mn-lt"/>
              <a:ea typeface="+mn-ea"/>
              <a:cs typeface="+mn-cs"/>
            </a:rPr>
            <a:t>　今後においても行財政の集中改革プラン及び公共施設総合管理計画に沿い、新規発行債の抑制・縮小に努め、将来負担額の抑制を行い比率の改善を図る。</a:t>
          </a:r>
          <a:endParaRPr lang="ja-JP" altLang="ja-JP" sz="115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2" name="直線コネクタ 431"/>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3"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4" name="直線コネクタ 433"/>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78020</xdr:rowOff>
    </xdr:from>
    <xdr:to>
      <xdr:col>24</xdr:col>
      <xdr:colOff>558800</xdr:colOff>
      <xdr:row>15</xdr:row>
      <xdr:rowOff>85259</xdr:rowOff>
    </xdr:to>
    <xdr:cxnSp macro="">
      <xdr:nvCxnSpPr>
        <xdr:cNvPr id="437" name="直線コネクタ 436"/>
        <xdr:cNvCxnSpPr/>
      </xdr:nvCxnSpPr>
      <xdr:spPr>
        <a:xfrm flipV="1">
          <a:off x="16179800" y="264977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85259</xdr:rowOff>
    </xdr:from>
    <xdr:to>
      <xdr:col>23</xdr:col>
      <xdr:colOff>406400</xdr:colOff>
      <xdr:row>15</xdr:row>
      <xdr:rowOff>150410</xdr:rowOff>
    </xdr:to>
    <xdr:cxnSp macro="">
      <xdr:nvCxnSpPr>
        <xdr:cNvPr id="440" name="直線コネクタ 439"/>
        <xdr:cNvCxnSpPr/>
      </xdr:nvCxnSpPr>
      <xdr:spPr>
        <a:xfrm flipV="1">
          <a:off x="15290800" y="265700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41" name="フローチャート : 判断 440"/>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2" name="テキスト ボックス 441"/>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150410</xdr:rowOff>
    </xdr:from>
    <xdr:to>
      <xdr:col>22</xdr:col>
      <xdr:colOff>203200</xdr:colOff>
      <xdr:row>15</xdr:row>
      <xdr:rowOff>169714</xdr:rowOff>
    </xdr:to>
    <xdr:cxnSp macro="">
      <xdr:nvCxnSpPr>
        <xdr:cNvPr id="443" name="直線コネクタ 442"/>
        <xdr:cNvCxnSpPr/>
      </xdr:nvCxnSpPr>
      <xdr:spPr>
        <a:xfrm flipV="1">
          <a:off x="14401800" y="27221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4" name="フローチャート : 判断 443"/>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5" name="テキスト ボックス 444"/>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169714</xdr:rowOff>
    </xdr:from>
    <xdr:to>
      <xdr:col>21</xdr:col>
      <xdr:colOff>0</xdr:colOff>
      <xdr:row>17</xdr:row>
      <xdr:rowOff>101092</xdr:rowOff>
    </xdr:to>
    <xdr:cxnSp macro="">
      <xdr:nvCxnSpPr>
        <xdr:cNvPr id="446" name="直線コネクタ 445"/>
        <xdr:cNvCxnSpPr/>
      </xdr:nvCxnSpPr>
      <xdr:spPr>
        <a:xfrm flipV="1">
          <a:off x="13512800" y="2741464"/>
          <a:ext cx="889000" cy="27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7" name="フローチャート : 判断 446"/>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8" name="テキスト ボックス 447"/>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9" name="フローチャート : 判断 448"/>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50" name="テキスト ボックス 449"/>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27220</xdr:rowOff>
    </xdr:from>
    <xdr:to>
      <xdr:col>24</xdr:col>
      <xdr:colOff>609600</xdr:colOff>
      <xdr:row>15</xdr:row>
      <xdr:rowOff>128820</xdr:rowOff>
    </xdr:to>
    <xdr:sp macro="" textlink="">
      <xdr:nvSpPr>
        <xdr:cNvPr id="456" name="円/楕円 455"/>
        <xdr:cNvSpPr/>
      </xdr:nvSpPr>
      <xdr:spPr>
        <a:xfrm>
          <a:off x="169672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170747</xdr:rowOff>
    </xdr:from>
    <xdr:ext cx="762000" cy="259045"/>
    <xdr:sp macro="" textlink="">
      <xdr:nvSpPr>
        <xdr:cNvPr id="457" name="将来負担の状況該当値テキスト"/>
        <xdr:cNvSpPr txBox="1"/>
      </xdr:nvSpPr>
      <xdr:spPr>
        <a:xfrm>
          <a:off x="17106900" y="257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34459</xdr:rowOff>
    </xdr:from>
    <xdr:to>
      <xdr:col>23</xdr:col>
      <xdr:colOff>457200</xdr:colOff>
      <xdr:row>15</xdr:row>
      <xdr:rowOff>136059</xdr:rowOff>
    </xdr:to>
    <xdr:sp macro="" textlink="">
      <xdr:nvSpPr>
        <xdr:cNvPr id="458" name="円/楕円 457"/>
        <xdr:cNvSpPr/>
      </xdr:nvSpPr>
      <xdr:spPr>
        <a:xfrm>
          <a:off x="16129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120836</xdr:rowOff>
    </xdr:from>
    <xdr:ext cx="736600" cy="259045"/>
    <xdr:sp macro="" textlink="">
      <xdr:nvSpPr>
        <xdr:cNvPr id="459" name="テキスト ボックス 458"/>
        <xdr:cNvSpPr txBox="1"/>
      </xdr:nvSpPr>
      <xdr:spPr>
        <a:xfrm>
          <a:off x="15798800" y="2692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99610</xdr:rowOff>
    </xdr:from>
    <xdr:to>
      <xdr:col>22</xdr:col>
      <xdr:colOff>254000</xdr:colOff>
      <xdr:row>16</xdr:row>
      <xdr:rowOff>29760</xdr:rowOff>
    </xdr:to>
    <xdr:sp macro="" textlink="">
      <xdr:nvSpPr>
        <xdr:cNvPr id="460" name="円/楕円 459"/>
        <xdr:cNvSpPr/>
      </xdr:nvSpPr>
      <xdr:spPr>
        <a:xfrm>
          <a:off x="15240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14537</xdr:rowOff>
    </xdr:from>
    <xdr:ext cx="762000" cy="259045"/>
    <xdr:sp macro="" textlink="">
      <xdr:nvSpPr>
        <xdr:cNvPr id="461" name="テキスト ボックス 460"/>
        <xdr:cNvSpPr txBox="1"/>
      </xdr:nvSpPr>
      <xdr:spPr>
        <a:xfrm>
          <a:off x="14909800" y="27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62" name="円/楕円 461"/>
        <xdr:cNvSpPr/>
      </xdr:nvSpPr>
      <xdr:spPr>
        <a:xfrm>
          <a:off x="14351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63" name="テキスト ボックス 462"/>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50292</xdr:rowOff>
    </xdr:from>
    <xdr:to>
      <xdr:col>19</xdr:col>
      <xdr:colOff>533400</xdr:colOff>
      <xdr:row>17</xdr:row>
      <xdr:rowOff>151892</xdr:rowOff>
    </xdr:to>
    <xdr:sp macro="" textlink="">
      <xdr:nvSpPr>
        <xdr:cNvPr id="464" name="円/楕円 463"/>
        <xdr:cNvSpPr/>
      </xdr:nvSpPr>
      <xdr:spPr>
        <a:xfrm>
          <a:off x="13462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136669</xdr:rowOff>
    </xdr:from>
    <xdr:ext cx="762000" cy="259045"/>
    <xdr:sp macro="" textlink="">
      <xdr:nvSpPr>
        <xdr:cNvPr id="465" name="テキスト ボックス 464"/>
        <xdr:cNvSpPr txBox="1"/>
      </xdr:nvSpPr>
      <xdr:spPr>
        <a:xfrm>
          <a:off x="13131800" y="305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11,855
11,820
202.23
8,767,648
8,537,914
222,774
5,186,806
10,904,751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34.7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類似団体平均値より２．</a:t>
          </a:r>
          <a:r>
            <a:rPr kumimoji="1" lang="ja-JP" altLang="en-US" sz="1200">
              <a:solidFill>
                <a:schemeClr val="dk1"/>
              </a:solidFill>
              <a:effectLst/>
              <a:latin typeface="+mn-lt"/>
              <a:ea typeface="+mn-ea"/>
              <a:cs typeface="+mn-cs"/>
            </a:rPr>
            <a:t>０</a:t>
          </a:r>
          <a:r>
            <a:rPr kumimoji="1" lang="ja-JP" altLang="ja-JP" sz="1200">
              <a:solidFill>
                <a:schemeClr val="dk1"/>
              </a:solidFill>
              <a:effectLst/>
              <a:latin typeface="+mn-lt"/>
              <a:ea typeface="+mn-ea"/>
              <a:cs typeface="+mn-cs"/>
            </a:rPr>
            <a:t>ポイント低い水準となっているが、今後においても集中改革プランと定員適正化計画に揚げた取り組みにより改善を図っていく。具体的には、各種手当の総点検等による給与の適正化と新規採用の抑制による職員数の減により、「平成２</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年度～平成３８年度の１</a:t>
          </a:r>
          <a:r>
            <a:rPr kumimoji="1" lang="ja-JP" altLang="en-US" sz="1200">
              <a:solidFill>
                <a:schemeClr val="dk1"/>
              </a:solidFill>
              <a:effectLst/>
              <a:latin typeface="+mn-lt"/>
              <a:ea typeface="+mn-ea"/>
              <a:cs typeface="+mn-cs"/>
            </a:rPr>
            <a:t>０</a:t>
          </a:r>
          <a:r>
            <a:rPr kumimoji="1" lang="ja-JP" altLang="ja-JP" sz="1200">
              <a:solidFill>
                <a:schemeClr val="dk1"/>
              </a:solidFill>
              <a:effectLst/>
              <a:latin typeface="+mn-lt"/>
              <a:ea typeface="+mn-ea"/>
              <a:cs typeface="+mn-cs"/>
            </a:rPr>
            <a:t>年間で１２人（９．</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％）」の削減を行い、人件費の削減に努める。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72136</xdr:rowOff>
    </xdr:from>
    <xdr:to>
      <xdr:col>7</xdr:col>
      <xdr:colOff>15875</xdr:colOff>
      <xdr:row>36</xdr:row>
      <xdr:rowOff>90424</xdr:rowOff>
    </xdr:to>
    <xdr:cxnSp macro="">
      <xdr:nvCxnSpPr>
        <xdr:cNvPr id="64" name="直線コネクタ 63"/>
        <xdr:cNvCxnSpPr/>
      </xdr:nvCxnSpPr>
      <xdr:spPr>
        <a:xfrm>
          <a:off x="3987800" y="6244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72136</xdr:rowOff>
    </xdr:to>
    <xdr:cxnSp macro="">
      <xdr:nvCxnSpPr>
        <xdr:cNvPr id="67" name="直線コネクタ 66"/>
        <xdr:cNvCxnSpPr/>
      </xdr:nvCxnSpPr>
      <xdr:spPr>
        <a:xfrm>
          <a:off x="3098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26416</xdr:rowOff>
    </xdr:to>
    <xdr:cxnSp macro="">
      <xdr:nvCxnSpPr>
        <xdr:cNvPr id="70" name="直線コネクタ 69"/>
        <xdr:cNvCxnSpPr/>
      </xdr:nvCxnSpPr>
      <xdr:spPr>
        <a:xfrm>
          <a:off x="2209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104140</xdr:rowOff>
    </xdr:to>
    <xdr:cxnSp macro="">
      <xdr:nvCxnSpPr>
        <xdr:cNvPr id="73" name="直線コネクタ 72"/>
        <xdr:cNvCxnSpPr/>
      </xdr:nvCxnSpPr>
      <xdr:spPr>
        <a:xfrm flipV="1">
          <a:off x="1320800" y="618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39624</xdr:rowOff>
    </xdr:from>
    <xdr:to>
      <xdr:col>7</xdr:col>
      <xdr:colOff>66675</xdr:colOff>
      <xdr:row>36</xdr:row>
      <xdr:rowOff>141224</xdr:rowOff>
    </xdr:to>
    <xdr:sp macro="" textlink="">
      <xdr:nvSpPr>
        <xdr:cNvPr id="83" name="円/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21336</xdr:rowOff>
    </xdr:from>
    <xdr:to>
      <xdr:col>5</xdr:col>
      <xdr:colOff>600075</xdr:colOff>
      <xdr:row>36</xdr:row>
      <xdr:rowOff>122936</xdr:rowOff>
    </xdr:to>
    <xdr:sp macro="" textlink="">
      <xdr:nvSpPr>
        <xdr:cNvPr id="85" name="円/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7" name="円/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89" name="円/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類似団体平均値より</a:t>
          </a:r>
          <a:r>
            <a:rPr kumimoji="1" lang="ja-JP" altLang="en-US" sz="1200">
              <a:solidFill>
                <a:schemeClr val="dk1"/>
              </a:solidFill>
              <a:effectLst/>
              <a:latin typeface="+mn-lt"/>
              <a:ea typeface="+mn-ea"/>
              <a:cs typeface="+mn-cs"/>
            </a:rPr>
            <a:t>０</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ポイント低い水準となっているが、依然として電算システム経費、地域創生経費や各施設の維持管理経費等が増加傾向にある。今後は、集中改革プランに揚げた経費削減に向けての事務事業の更なる見直し、重複する施設の管理の見直しなどの取り組みにより、物件費全体の縮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88900</xdr:rowOff>
    </xdr:to>
    <xdr:cxnSp macro="">
      <xdr:nvCxnSpPr>
        <xdr:cNvPr id="125" name="直線コネクタ 124"/>
        <xdr:cNvCxnSpPr/>
      </xdr:nvCxnSpPr>
      <xdr:spPr>
        <a:xfrm>
          <a:off x="15671800" y="2786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43180</xdr:rowOff>
    </xdr:to>
    <xdr:cxnSp macro="">
      <xdr:nvCxnSpPr>
        <xdr:cNvPr id="128" name="直線コネクタ 127"/>
        <xdr:cNvCxnSpPr/>
      </xdr:nvCxnSpPr>
      <xdr:spPr>
        <a:xfrm>
          <a:off x="14782800" y="278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16</xdr:row>
      <xdr:rowOff>43180</xdr:rowOff>
    </xdr:to>
    <xdr:cxnSp macro="">
      <xdr:nvCxnSpPr>
        <xdr:cNvPr id="131" name="直線コネクタ 130"/>
        <xdr:cNvCxnSpPr/>
      </xdr:nvCxnSpPr>
      <xdr:spPr>
        <a:xfrm>
          <a:off x="13893800" y="269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123190</xdr:rowOff>
    </xdr:to>
    <xdr:cxnSp macro="">
      <xdr:nvCxnSpPr>
        <xdr:cNvPr id="134" name="直線コネクタ 133"/>
        <xdr:cNvCxnSpPr/>
      </xdr:nvCxnSpPr>
      <xdr:spPr>
        <a:xfrm>
          <a:off x="13004800" y="268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6" name="円/楕円 145"/>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7" name="テキスト ボックス 146"/>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48" name="円/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49" name="テキスト ボックス 148"/>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2" name="円/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類似団体平均値より２．</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ポイント低い水準となっているが、障害者自立支援給付費及び児童福祉費（保育所運営委託費）に係る経費が増加傾向となっている。</a:t>
          </a:r>
          <a:endParaRPr lang="ja-JP" altLang="ja-JP" sz="1200">
            <a:effectLst/>
          </a:endParaRPr>
        </a:p>
        <a:p>
          <a:r>
            <a:rPr kumimoji="1" lang="ja-JP" altLang="ja-JP" sz="1200">
              <a:solidFill>
                <a:schemeClr val="dk1"/>
              </a:solidFill>
              <a:effectLst/>
              <a:latin typeface="+mn-lt"/>
              <a:ea typeface="+mn-ea"/>
              <a:cs typeface="+mn-cs"/>
            </a:rPr>
            <a:t>　今後も集中改革プランの確実な実行により、財源を確保していく必要がある。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94343</xdr:rowOff>
    </xdr:to>
    <xdr:cxnSp macro="">
      <xdr:nvCxnSpPr>
        <xdr:cNvPr id="188" name="直線コネクタ 187"/>
        <xdr:cNvCxnSpPr/>
      </xdr:nvCxnSpPr>
      <xdr:spPr>
        <a:xfrm>
          <a:off x="3987800" y="9287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1" name="直線コネクタ 190"/>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12700</xdr:rowOff>
    </xdr:to>
    <xdr:cxnSp macro="">
      <xdr:nvCxnSpPr>
        <xdr:cNvPr id="194" name="直線コネクタ 193"/>
        <xdr:cNvCxnSpPr/>
      </xdr:nvCxnSpPr>
      <xdr:spPr>
        <a:xfrm>
          <a:off x="2209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12700</xdr:rowOff>
    </xdr:to>
    <xdr:cxnSp macro="">
      <xdr:nvCxnSpPr>
        <xdr:cNvPr id="197" name="直線コネクタ 196"/>
        <xdr:cNvCxnSpPr/>
      </xdr:nvCxnSpPr>
      <xdr:spPr>
        <a:xfrm flipV="1">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7" name="円/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9" name="円/楕円 208"/>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0" name="テキスト ボックス 209"/>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1" name="円/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3" name="円/楕円 212"/>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4" name="テキスト ボックス 213"/>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5" name="円/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その他に係る経常収支比率は繰出金であり、類似団体平均値より６．</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ポイント低い水準となっている。</a:t>
          </a:r>
          <a:endParaRPr lang="ja-JP" altLang="ja-JP" sz="1200">
            <a:effectLst/>
          </a:endParaRPr>
        </a:p>
        <a:p>
          <a:r>
            <a:rPr kumimoji="1" lang="ja-JP" altLang="ja-JP" sz="1200">
              <a:solidFill>
                <a:schemeClr val="dk1"/>
              </a:solidFill>
              <a:effectLst/>
              <a:latin typeface="+mn-lt"/>
              <a:ea typeface="+mn-ea"/>
              <a:cs typeface="+mn-cs"/>
            </a:rPr>
            <a:t>　今後、特に介護保険事業や後期高齢者医療事業の繰出金が増加してくものと推測される。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98425</xdr:rowOff>
    </xdr:from>
    <xdr:to>
      <xdr:col>24</xdr:col>
      <xdr:colOff>31750</xdr:colOff>
      <xdr:row>56</xdr:row>
      <xdr:rowOff>104140</xdr:rowOff>
    </xdr:to>
    <xdr:cxnSp macro="">
      <xdr:nvCxnSpPr>
        <xdr:cNvPr id="244" name="直線コネクタ 243"/>
        <xdr:cNvCxnSpPr/>
      </xdr:nvCxnSpPr>
      <xdr:spPr>
        <a:xfrm>
          <a:off x="15671800" y="96996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86995</xdr:rowOff>
    </xdr:from>
    <xdr:to>
      <xdr:col>22</xdr:col>
      <xdr:colOff>565150</xdr:colOff>
      <xdr:row>56</xdr:row>
      <xdr:rowOff>98425</xdr:rowOff>
    </xdr:to>
    <xdr:cxnSp macro="">
      <xdr:nvCxnSpPr>
        <xdr:cNvPr id="247" name="直線コネクタ 246"/>
        <xdr:cNvCxnSpPr/>
      </xdr:nvCxnSpPr>
      <xdr:spPr>
        <a:xfrm>
          <a:off x="14782800" y="9688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86995</xdr:rowOff>
    </xdr:to>
    <xdr:cxnSp macro="">
      <xdr:nvCxnSpPr>
        <xdr:cNvPr id="250" name="直線コネクタ 249"/>
        <xdr:cNvCxnSpPr/>
      </xdr:nvCxnSpPr>
      <xdr:spPr>
        <a:xfrm>
          <a:off x="13893800" y="9659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58420</xdr:rowOff>
    </xdr:to>
    <xdr:cxnSp macro="">
      <xdr:nvCxnSpPr>
        <xdr:cNvPr id="253" name="直線コネクタ 252"/>
        <xdr:cNvCxnSpPr/>
      </xdr:nvCxnSpPr>
      <xdr:spPr>
        <a:xfrm>
          <a:off x="13004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3" name="円/楕円 262"/>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4"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47625</xdr:rowOff>
    </xdr:from>
    <xdr:to>
      <xdr:col>22</xdr:col>
      <xdr:colOff>615950</xdr:colOff>
      <xdr:row>56</xdr:row>
      <xdr:rowOff>149225</xdr:rowOff>
    </xdr:to>
    <xdr:sp macro="" textlink="">
      <xdr:nvSpPr>
        <xdr:cNvPr id="265" name="円/楕円 264"/>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159402</xdr:rowOff>
    </xdr:from>
    <xdr:ext cx="736600" cy="259045"/>
    <xdr:sp macro="" textlink="">
      <xdr:nvSpPr>
        <xdr:cNvPr id="266" name="テキスト ボックス 265"/>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36195</xdr:rowOff>
    </xdr:from>
    <xdr:to>
      <xdr:col>21</xdr:col>
      <xdr:colOff>412750</xdr:colOff>
      <xdr:row>56</xdr:row>
      <xdr:rowOff>137795</xdr:rowOff>
    </xdr:to>
    <xdr:sp macro="" textlink="">
      <xdr:nvSpPr>
        <xdr:cNvPr id="267" name="円/楕円 266"/>
        <xdr:cNvSpPr/>
      </xdr:nvSpPr>
      <xdr:spPr>
        <a:xfrm>
          <a:off x="14732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147972</xdr:rowOff>
    </xdr:from>
    <xdr:ext cx="762000" cy="259045"/>
    <xdr:sp macro="" textlink="">
      <xdr:nvSpPr>
        <xdr:cNvPr id="268" name="テキスト ボックス 267"/>
        <xdr:cNvSpPr txBox="1"/>
      </xdr:nvSpPr>
      <xdr:spPr>
        <a:xfrm>
          <a:off x="14401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69" name="円/楕円 268"/>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0" name="テキスト ボックス 269"/>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1" name="円/楕円 270"/>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2" name="テキスト ボックス 271"/>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特に一部事務組合（ごみ・し尿処理施設）への負担金と企業会計（病院・上下水道）への補助金が大きく、類似団体平均値を１</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ポイントも上回る要因になっている。今後に</a:t>
          </a:r>
          <a:r>
            <a:rPr kumimoji="1" lang="ja-JP" altLang="en-US" sz="1200">
              <a:solidFill>
                <a:schemeClr val="dk1"/>
              </a:solidFill>
              <a:effectLst/>
              <a:latin typeface="+mn-lt"/>
              <a:ea typeface="+mn-ea"/>
              <a:cs typeface="+mn-cs"/>
            </a:rPr>
            <a:t>お</a:t>
          </a:r>
          <a:r>
            <a:rPr kumimoji="1" lang="ja-JP" altLang="ja-JP" sz="1200">
              <a:solidFill>
                <a:schemeClr val="dk1"/>
              </a:solidFill>
              <a:effectLst/>
              <a:latin typeface="+mn-lt"/>
              <a:ea typeface="+mn-ea"/>
              <a:cs typeface="+mn-cs"/>
            </a:rPr>
            <a:t>いては、集中改革プランに掲げた補助金の適正化と整理統合などの取り組みにより、補助金全体の縮減を図っていく。</a:t>
          </a:r>
          <a:endParaRPr lang="ja-JP" altLang="ja-JP" sz="1200">
            <a:effectLst/>
          </a:endParaRPr>
        </a:p>
        <a:p>
          <a:r>
            <a:rPr kumimoji="1" lang="ja-JP" altLang="ja-JP" sz="1200">
              <a:solidFill>
                <a:schemeClr val="dk1"/>
              </a:solidFill>
              <a:effectLst/>
              <a:latin typeface="+mn-lt"/>
              <a:ea typeface="+mn-ea"/>
              <a:cs typeface="+mn-cs"/>
            </a:rPr>
            <a:t>　また、企業会計に</a:t>
          </a:r>
          <a:r>
            <a:rPr kumimoji="1" lang="ja-JP" altLang="en-US" sz="1200">
              <a:solidFill>
                <a:schemeClr val="dk1"/>
              </a:solidFill>
              <a:effectLst/>
              <a:latin typeface="+mn-lt"/>
              <a:ea typeface="+mn-ea"/>
              <a:cs typeface="+mn-cs"/>
            </a:rPr>
            <a:t>つい</a:t>
          </a:r>
          <a:r>
            <a:rPr kumimoji="1" lang="ja-JP" altLang="ja-JP" sz="1200">
              <a:solidFill>
                <a:schemeClr val="dk1"/>
              </a:solidFill>
              <a:effectLst/>
              <a:latin typeface="+mn-lt"/>
              <a:ea typeface="+mn-ea"/>
              <a:cs typeface="+mn-cs"/>
            </a:rPr>
            <a:t>ては、</a:t>
          </a:r>
          <a:r>
            <a:rPr kumimoji="1" lang="ja-JP" altLang="en-US" sz="1200">
              <a:solidFill>
                <a:schemeClr val="dk1"/>
              </a:solidFill>
              <a:effectLst/>
              <a:latin typeface="+mn-lt"/>
              <a:ea typeface="+mn-ea"/>
              <a:cs typeface="+mn-cs"/>
            </a:rPr>
            <a:t>経営戦略や</a:t>
          </a:r>
          <a:r>
            <a:rPr kumimoji="1" lang="ja-JP" altLang="ja-JP" sz="1200">
              <a:solidFill>
                <a:schemeClr val="dk1"/>
              </a:solidFill>
              <a:effectLst/>
              <a:latin typeface="+mn-lt"/>
              <a:ea typeface="+mn-ea"/>
              <a:cs typeface="+mn-cs"/>
            </a:rPr>
            <a:t>企業債発行時に作成する「収支計画」</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に基づき、経営の安定化に努めることにより普通会計の負担を軽減していくように努める。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90424</xdr:rowOff>
    </xdr:from>
    <xdr:to>
      <xdr:col>24</xdr:col>
      <xdr:colOff>31750</xdr:colOff>
      <xdr:row>40</xdr:row>
      <xdr:rowOff>127000</xdr:rowOff>
    </xdr:to>
    <xdr:cxnSp macro="">
      <xdr:nvCxnSpPr>
        <xdr:cNvPr id="302" name="直線コネクタ 301"/>
        <xdr:cNvCxnSpPr/>
      </xdr:nvCxnSpPr>
      <xdr:spPr>
        <a:xfrm flipV="1">
          <a:off x="15671800" y="69484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76708</xdr:rowOff>
    </xdr:from>
    <xdr:to>
      <xdr:col>22</xdr:col>
      <xdr:colOff>565150</xdr:colOff>
      <xdr:row>40</xdr:row>
      <xdr:rowOff>127000</xdr:rowOff>
    </xdr:to>
    <xdr:cxnSp macro="">
      <xdr:nvCxnSpPr>
        <xdr:cNvPr id="305" name="直線コネクタ 304"/>
        <xdr:cNvCxnSpPr/>
      </xdr:nvCxnSpPr>
      <xdr:spPr>
        <a:xfrm>
          <a:off x="14782800" y="69347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76708</xdr:rowOff>
    </xdr:from>
    <xdr:to>
      <xdr:col>21</xdr:col>
      <xdr:colOff>361950</xdr:colOff>
      <xdr:row>40</xdr:row>
      <xdr:rowOff>163576</xdr:rowOff>
    </xdr:to>
    <xdr:cxnSp macro="">
      <xdr:nvCxnSpPr>
        <xdr:cNvPr id="308" name="直線コネクタ 307"/>
        <xdr:cNvCxnSpPr/>
      </xdr:nvCxnSpPr>
      <xdr:spPr>
        <a:xfrm flipV="1">
          <a:off x="13893800" y="69347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117856</xdr:rowOff>
    </xdr:from>
    <xdr:to>
      <xdr:col>20</xdr:col>
      <xdr:colOff>158750</xdr:colOff>
      <xdr:row>40</xdr:row>
      <xdr:rowOff>163576</xdr:rowOff>
    </xdr:to>
    <xdr:cxnSp macro="">
      <xdr:nvCxnSpPr>
        <xdr:cNvPr id="311" name="直線コネクタ 310"/>
        <xdr:cNvCxnSpPr/>
      </xdr:nvCxnSpPr>
      <xdr:spPr>
        <a:xfrm>
          <a:off x="13004800" y="69758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39624</xdr:rowOff>
    </xdr:from>
    <xdr:to>
      <xdr:col>24</xdr:col>
      <xdr:colOff>82550</xdr:colOff>
      <xdr:row>40</xdr:row>
      <xdr:rowOff>141224</xdr:rowOff>
    </xdr:to>
    <xdr:sp macro="" textlink="">
      <xdr:nvSpPr>
        <xdr:cNvPr id="321" name="円/楕円 320"/>
        <xdr:cNvSpPr/>
      </xdr:nvSpPr>
      <xdr:spPr>
        <a:xfrm>
          <a:off x="164592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119651</xdr:rowOff>
    </xdr:from>
    <xdr:ext cx="762000" cy="259045"/>
    <xdr:sp macro="" textlink="">
      <xdr:nvSpPr>
        <xdr:cNvPr id="322" name="補助費等該当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76200</xdr:rowOff>
    </xdr:from>
    <xdr:to>
      <xdr:col>22</xdr:col>
      <xdr:colOff>615950</xdr:colOff>
      <xdr:row>41</xdr:row>
      <xdr:rowOff>6350</xdr:rowOff>
    </xdr:to>
    <xdr:sp macro="" textlink="">
      <xdr:nvSpPr>
        <xdr:cNvPr id="323" name="円/楕円 322"/>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162577</xdr:rowOff>
    </xdr:from>
    <xdr:ext cx="736600" cy="259045"/>
    <xdr:sp macro="" textlink="">
      <xdr:nvSpPr>
        <xdr:cNvPr id="324" name="テキスト ボックス 323"/>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25908</xdr:rowOff>
    </xdr:from>
    <xdr:to>
      <xdr:col>21</xdr:col>
      <xdr:colOff>412750</xdr:colOff>
      <xdr:row>40</xdr:row>
      <xdr:rowOff>127508</xdr:rowOff>
    </xdr:to>
    <xdr:sp macro="" textlink="">
      <xdr:nvSpPr>
        <xdr:cNvPr id="325" name="円/楕円 324"/>
        <xdr:cNvSpPr/>
      </xdr:nvSpPr>
      <xdr:spPr>
        <a:xfrm>
          <a:off x="14732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112285</xdr:rowOff>
    </xdr:from>
    <xdr:ext cx="762000" cy="259045"/>
    <xdr:sp macro="" textlink="">
      <xdr:nvSpPr>
        <xdr:cNvPr id="326" name="テキスト ボックス 325"/>
        <xdr:cNvSpPr txBox="1"/>
      </xdr:nvSpPr>
      <xdr:spPr>
        <a:xfrm>
          <a:off x="14401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112776</xdr:rowOff>
    </xdr:from>
    <xdr:to>
      <xdr:col>20</xdr:col>
      <xdr:colOff>209550</xdr:colOff>
      <xdr:row>41</xdr:row>
      <xdr:rowOff>42926</xdr:rowOff>
    </xdr:to>
    <xdr:sp macro="" textlink="">
      <xdr:nvSpPr>
        <xdr:cNvPr id="327" name="円/楕円 326"/>
        <xdr:cNvSpPr/>
      </xdr:nvSpPr>
      <xdr:spPr>
        <a:xfrm>
          <a:off x="13843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27703</xdr:rowOff>
    </xdr:from>
    <xdr:ext cx="762000" cy="259045"/>
    <xdr:sp macro="" textlink="">
      <xdr:nvSpPr>
        <xdr:cNvPr id="328" name="テキスト ボックス 327"/>
        <xdr:cNvSpPr txBox="1"/>
      </xdr:nvSpPr>
      <xdr:spPr>
        <a:xfrm>
          <a:off x="13512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67056</xdr:rowOff>
    </xdr:from>
    <xdr:to>
      <xdr:col>19</xdr:col>
      <xdr:colOff>6350</xdr:colOff>
      <xdr:row>40</xdr:row>
      <xdr:rowOff>168656</xdr:rowOff>
    </xdr:to>
    <xdr:sp macro="" textlink="">
      <xdr:nvSpPr>
        <xdr:cNvPr id="329" name="円/楕円 328"/>
        <xdr:cNvSpPr/>
      </xdr:nvSpPr>
      <xdr:spPr>
        <a:xfrm>
          <a:off x="12954000" y="69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153433</xdr:rowOff>
    </xdr:from>
    <xdr:ext cx="762000" cy="259045"/>
    <xdr:sp macro="" textlink="">
      <xdr:nvSpPr>
        <xdr:cNvPr id="330" name="テキスト ボックス 329"/>
        <xdr:cNvSpPr txBox="1"/>
      </xdr:nvSpPr>
      <xdr:spPr>
        <a:xfrm>
          <a:off x="12623800" y="701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平成５年度以降の庁舎・ホール・広場の建設事業を始めとして、町営住宅・農村公園・</a:t>
          </a:r>
          <a:r>
            <a:rPr kumimoji="1" lang="en-US" altLang="ja-JP" sz="1200">
              <a:solidFill>
                <a:schemeClr val="dk1"/>
              </a:solidFill>
              <a:effectLst/>
              <a:latin typeface="+mn-lt"/>
              <a:ea typeface="+mn-ea"/>
              <a:cs typeface="+mn-cs"/>
            </a:rPr>
            <a:t>CATV</a:t>
          </a:r>
          <a:r>
            <a:rPr kumimoji="1" lang="ja-JP" altLang="ja-JP" sz="1200">
              <a:solidFill>
                <a:schemeClr val="dk1"/>
              </a:solidFill>
              <a:effectLst/>
              <a:latin typeface="+mn-lt"/>
              <a:ea typeface="+mn-ea"/>
              <a:cs typeface="+mn-cs"/>
            </a:rPr>
            <a:t>整備など大規模事業が続いたため、類似団体平均値を</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ポイント上回っている。しかし、公債費負担適正化計画に沿った繰上償還の実施、新規発行債の抑制を行ってきたことにより徐々にではあるが減少して</a:t>
          </a:r>
          <a:r>
            <a:rPr kumimoji="1" lang="ja-JP" altLang="en-US" sz="1200">
              <a:solidFill>
                <a:schemeClr val="dk1"/>
              </a:solidFill>
              <a:effectLst/>
              <a:latin typeface="+mn-lt"/>
              <a:ea typeface="+mn-ea"/>
              <a:cs typeface="+mn-cs"/>
            </a:rPr>
            <a:t>きている。</a:t>
          </a:r>
          <a:r>
            <a:rPr kumimoji="1" lang="ja-JP" altLang="ja-JP" sz="1200">
              <a:solidFill>
                <a:schemeClr val="dk1"/>
              </a:solidFill>
              <a:effectLst/>
              <a:latin typeface="+mn-lt"/>
              <a:ea typeface="+mn-ea"/>
              <a:cs typeface="+mn-cs"/>
            </a:rPr>
            <a:t>引き続き、新規発行債の抑制に努め、公債費に係る経常収支比率を現在の類似団体平均値の水準へ近づける。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99568</xdr:rowOff>
    </xdr:to>
    <xdr:cxnSp macro="">
      <xdr:nvCxnSpPr>
        <xdr:cNvPr id="360" name="直線コネクタ 359"/>
        <xdr:cNvCxnSpPr/>
      </xdr:nvCxnSpPr>
      <xdr:spPr>
        <a:xfrm>
          <a:off x="3987800" y="134406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127000</xdr:rowOff>
    </xdr:to>
    <xdr:cxnSp macro="">
      <xdr:nvCxnSpPr>
        <xdr:cNvPr id="363" name="直線コネクタ 362"/>
        <xdr:cNvCxnSpPr/>
      </xdr:nvCxnSpPr>
      <xdr:spPr>
        <a:xfrm flipV="1">
          <a:off x="3098800" y="134406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78</xdr:row>
      <xdr:rowOff>127000</xdr:rowOff>
    </xdr:to>
    <xdr:cxnSp macro="">
      <xdr:nvCxnSpPr>
        <xdr:cNvPr id="366" name="直線コネクタ 365"/>
        <xdr:cNvCxnSpPr/>
      </xdr:nvCxnSpPr>
      <xdr:spPr>
        <a:xfrm>
          <a:off x="2209800" y="13495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78</xdr:row>
      <xdr:rowOff>140715</xdr:rowOff>
    </xdr:to>
    <xdr:cxnSp macro="">
      <xdr:nvCxnSpPr>
        <xdr:cNvPr id="369" name="直線コネクタ 368"/>
        <xdr:cNvCxnSpPr/>
      </xdr:nvCxnSpPr>
      <xdr:spPr>
        <a:xfrm flipV="1">
          <a:off x="1320800" y="134955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79" name="円/楕円 378"/>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0"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81" name="円/楕円 380"/>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82" name="テキスト ボックス 38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83" name="円/楕円 382"/>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84" name="テキスト ボックス 383"/>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85" name="円/楕円 384"/>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86" name="テキスト ボックス 385"/>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387" name="円/楕円 386"/>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4842</xdr:rowOff>
    </xdr:from>
    <xdr:ext cx="762000" cy="259045"/>
    <xdr:sp macro="" textlink="">
      <xdr:nvSpPr>
        <xdr:cNvPr id="388" name="テキスト ボックス 387"/>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公債費以外の合計での比較では、類似団体平均値より</a:t>
          </a:r>
          <a:r>
            <a:rPr kumimoji="1" lang="ja-JP" altLang="en-US" sz="1200">
              <a:solidFill>
                <a:schemeClr val="dk1"/>
              </a:solidFill>
              <a:effectLst/>
              <a:latin typeface="+mn-lt"/>
              <a:ea typeface="+mn-ea"/>
              <a:cs typeface="+mn-cs"/>
            </a:rPr>
            <a:t>０</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ポイント上回っており、特にその中でも「補助費等」の比率が大きい。</a:t>
          </a:r>
          <a:endParaRPr lang="ja-JP" altLang="ja-JP" sz="1200">
            <a:effectLst/>
          </a:endParaRPr>
        </a:p>
        <a:p>
          <a:r>
            <a:rPr kumimoji="1" lang="ja-JP" altLang="ja-JP" sz="1200">
              <a:solidFill>
                <a:schemeClr val="dk1"/>
              </a:solidFill>
              <a:effectLst/>
              <a:latin typeface="+mn-lt"/>
              <a:ea typeface="+mn-ea"/>
              <a:cs typeface="+mn-cs"/>
            </a:rPr>
            <a:t>　公債費を除く歳出全体の中で、集中改革プランに沿った削減を行うこととしている。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117856</xdr:rowOff>
    </xdr:from>
    <xdr:to>
      <xdr:col>24</xdr:col>
      <xdr:colOff>31750</xdr:colOff>
      <xdr:row>76</xdr:row>
      <xdr:rowOff>149861</xdr:rowOff>
    </xdr:to>
    <xdr:cxnSp macro="">
      <xdr:nvCxnSpPr>
        <xdr:cNvPr id="419" name="直線コネクタ 418"/>
        <xdr:cNvCxnSpPr/>
      </xdr:nvCxnSpPr>
      <xdr:spPr>
        <a:xfrm>
          <a:off x="15671800" y="131480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xdr:rowOff>
    </xdr:from>
    <xdr:to>
      <xdr:col>22</xdr:col>
      <xdr:colOff>565150</xdr:colOff>
      <xdr:row>76</xdr:row>
      <xdr:rowOff>117856</xdr:rowOff>
    </xdr:to>
    <xdr:cxnSp macro="">
      <xdr:nvCxnSpPr>
        <xdr:cNvPr id="422" name="直線コネクタ 421"/>
        <xdr:cNvCxnSpPr/>
      </xdr:nvCxnSpPr>
      <xdr:spPr>
        <a:xfrm>
          <a:off x="14782800" y="130383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165863</xdr:rowOff>
    </xdr:from>
    <xdr:to>
      <xdr:col>21</xdr:col>
      <xdr:colOff>361950</xdr:colOff>
      <xdr:row>76</xdr:row>
      <xdr:rowOff>8128</xdr:rowOff>
    </xdr:to>
    <xdr:cxnSp macro="">
      <xdr:nvCxnSpPr>
        <xdr:cNvPr id="425" name="直線コネクタ 424"/>
        <xdr:cNvCxnSpPr/>
      </xdr:nvCxnSpPr>
      <xdr:spPr>
        <a:xfrm>
          <a:off x="13893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165863</xdr:rowOff>
    </xdr:from>
    <xdr:to>
      <xdr:col>20</xdr:col>
      <xdr:colOff>158750</xdr:colOff>
      <xdr:row>76</xdr:row>
      <xdr:rowOff>44704</xdr:rowOff>
    </xdr:to>
    <xdr:cxnSp macro="">
      <xdr:nvCxnSpPr>
        <xdr:cNvPr id="428" name="直線コネクタ 427"/>
        <xdr:cNvCxnSpPr/>
      </xdr:nvCxnSpPr>
      <xdr:spPr>
        <a:xfrm flipV="1">
          <a:off x="13004800" y="130246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38" name="円/楕円 437"/>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39"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67056</xdr:rowOff>
    </xdr:from>
    <xdr:to>
      <xdr:col>22</xdr:col>
      <xdr:colOff>615950</xdr:colOff>
      <xdr:row>76</xdr:row>
      <xdr:rowOff>168656</xdr:rowOff>
    </xdr:to>
    <xdr:sp macro="" textlink="">
      <xdr:nvSpPr>
        <xdr:cNvPr id="440" name="円/楕円 439"/>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153433</xdr:rowOff>
    </xdr:from>
    <xdr:ext cx="736600" cy="259045"/>
    <xdr:sp macro="" textlink="">
      <xdr:nvSpPr>
        <xdr:cNvPr id="441" name="テキスト ボックス 440"/>
        <xdr:cNvSpPr txBox="1"/>
      </xdr:nvSpPr>
      <xdr:spPr>
        <a:xfrm>
          <a:off x="15290800" y="131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128778</xdr:rowOff>
    </xdr:from>
    <xdr:to>
      <xdr:col>21</xdr:col>
      <xdr:colOff>412750</xdr:colOff>
      <xdr:row>76</xdr:row>
      <xdr:rowOff>58928</xdr:rowOff>
    </xdr:to>
    <xdr:sp macro="" textlink="">
      <xdr:nvSpPr>
        <xdr:cNvPr id="442" name="円/楕円 441"/>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69105</xdr:rowOff>
    </xdr:from>
    <xdr:ext cx="762000" cy="259045"/>
    <xdr:sp macro="" textlink="">
      <xdr:nvSpPr>
        <xdr:cNvPr id="443" name="テキスト ボックス 442"/>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115062</xdr:rowOff>
    </xdr:from>
    <xdr:to>
      <xdr:col>20</xdr:col>
      <xdr:colOff>209550</xdr:colOff>
      <xdr:row>76</xdr:row>
      <xdr:rowOff>45213</xdr:rowOff>
    </xdr:to>
    <xdr:sp macro="" textlink="">
      <xdr:nvSpPr>
        <xdr:cNvPr id="444" name="円/楕円 443"/>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29990</xdr:rowOff>
    </xdr:from>
    <xdr:ext cx="762000" cy="259045"/>
    <xdr:sp macro="" textlink="">
      <xdr:nvSpPr>
        <xdr:cNvPr id="445" name="テキスト ボックス 444"/>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6" name="円/楕円 445"/>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47" name="テキスト ボックス 446"/>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兵庫県神河町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75771</xdr:rowOff>
    </xdr:from>
    <xdr:to>
      <xdr:col>4</xdr:col>
      <xdr:colOff>1117600</xdr:colOff>
      <xdr:row>17</xdr:row>
      <xdr:rowOff>98044</xdr:rowOff>
    </xdr:to>
    <xdr:cxnSp macro="">
      <xdr:nvCxnSpPr>
        <xdr:cNvPr id="50" name="直線コネクタ 49"/>
        <xdr:cNvCxnSpPr/>
      </xdr:nvCxnSpPr>
      <xdr:spPr bwMode="auto">
        <a:xfrm flipV="1">
          <a:off x="5003800" y="3038046"/>
          <a:ext cx="647700" cy="2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98044</xdr:rowOff>
    </xdr:from>
    <xdr:to>
      <xdr:col>4</xdr:col>
      <xdr:colOff>469900</xdr:colOff>
      <xdr:row>17</xdr:row>
      <xdr:rowOff>118869</xdr:rowOff>
    </xdr:to>
    <xdr:cxnSp macro="">
      <xdr:nvCxnSpPr>
        <xdr:cNvPr id="53" name="直線コネクタ 52"/>
        <xdr:cNvCxnSpPr/>
      </xdr:nvCxnSpPr>
      <xdr:spPr bwMode="auto">
        <a:xfrm flipV="1">
          <a:off x="4305300" y="3060319"/>
          <a:ext cx="698500" cy="2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118869</xdr:rowOff>
    </xdr:from>
    <xdr:to>
      <xdr:col>3</xdr:col>
      <xdr:colOff>904875</xdr:colOff>
      <xdr:row>17</xdr:row>
      <xdr:rowOff>168590</xdr:rowOff>
    </xdr:to>
    <xdr:cxnSp macro="">
      <xdr:nvCxnSpPr>
        <xdr:cNvPr id="56" name="直線コネクタ 55"/>
        <xdr:cNvCxnSpPr/>
      </xdr:nvCxnSpPr>
      <xdr:spPr bwMode="auto">
        <a:xfrm flipV="1">
          <a:off x="3606800" y="3081144"/>
          <a:ext cx="698500" cy="4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107790</xdr:rowOff>
    </xdr:from>
    <xdr:to>
      <xdr:col>3</xdr:col>
      <xdr:colOff>206375</xdr:colOff>
      <xdr:row>17</xdr:row>
      <xdr:rowOff>168590</xdr:rowOff>
    </xdr:to>
    <xdr:cxnSp macro="">
      <xdr:nvCxnSpPr>
        <xdr:cNvPr id="59" name="直線コネクタ 58"/>
        <xdr:cNvCxnSpPr/>
      </xdr:nvCxnSpPr>
      <xdr:spPr bwMode="auto">
        <a:xfrm>
          <a:off x="2908300" y="3070065"/>
          <a:ext cx="698500" cy="60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24971</xdr:rowOff>
    </xdr:from>
    <xdr:to>
      <xdr:col>5</xdr:col>
      <xdr:colOff>34925</xdr:colOff>
      <xdr:row>17</xdr:row>
      <xdr:rowOff>126571</xdr:rowOff>
    </xdr:to>
    <xdr:sp macro="" textlink="">
      <xdr:nvSpPr>
        <xdr:cNvPr id="69" name="円/楕円 68"/>
        <xdr:cNvSpPr/>
      </xdr:nvSpPr>
      <xdr:spPr bwMode="auto">
        <a:xfrm>
          <a:off x="5600700" y="298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41498</xdr:rowOff>
    </xdr:from>
    <xdr:ext cx="762000" cy="259045"/>
    <xdr:sp macro="" textlink="">
      <xdr:nvSpPr>
        <xdr:cNvPr id="70" name="人口1人当たり決算額の推移該当値テキスト130"/>
        <xdr:cNvSpPr txBox="1"/>
      </xdr:nvSpPr>
      <xdr:spPr>
        <a:xfrm>
          <a:off x="5740400" y="283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47244</xdr:rowOff>
    </xdr:from>
    <xdr:to>
      <xdr:col>4</xdr:col>
      <xdr:colOff>520700</xdr:colOff>
      <xdr:row>17</xdr:row>
      <xdr:rowOff>148844</xdr:rowOff>
    </xdr:to>
    <xdr:sp macro="" textlink="">
      <xdr:nvSpPr>
        <xdr:cNvPr id="71" name="円/楕円 70"/>
        <xdr:cNvSpPr/>
      </xdr:nvSpPr>
      <xdr:spPr bwMode="auto">
        <a:xfrm>
          <a:off x="4953000" y="3009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159021</xdr:rowOff>
    </xdr:from>
    <xdr:ext cx="736600" cy="259045"/>
    <xdr:sp macro="" textlink="">
      <xdr:nvSpPr>
        <xdr:cNvPr id="72" name="テキスト ボックス 71"/>
        <xdr:cNvSpPr txBox="1"/>
      </xdr:nvSpPr>
      <xdr:spPr>
        <a:xfrm>
          <a:off x="4622800" y="27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68069</xdr:rowOff>
    </xdr:from>
    <xdr:to>
      <xdr:col>3</xdr:col>
      <xdr:colOff>955675</xdr:colOff>
      <xdr:row>17</xdr:row>
      <xdr:rowOff>169669</xdr:rowOff>
    </xdr:to>
    <xdr:sp macro="" textlink="">
      <xdr:nvSpPr>
        <xdr:cNvPr id="73" name="円/楕円 72"/>
        <xdr:cNvSpPr/>
      </xdr:nvSpPr>
      <xdr:spPr bwMode="auto">
        <a:xfrm>
          <a:off x="4254500" y="303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8396</xdr:rowOff>
    </xdr:from>
    <xdr:ext cx="762000" cy="259045"/>
    <xdr:sp macro="" textlink="">
      <xdr:nvSpPr>
        <xdr:cNvPr id="74" name="テキスト ボックス 73"/>
        <xdr:cNvSpPr txBox="1"/>
      </xdr:nvSpPr>
      <xdr:spPr>
        <a:xfrm>
          <a:off x="3924300" y="279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117790</xdr:rowOff>
    </xdr:from>
    <xdr:to>
      <xdr:col>3</xdr:col>
      <xdr:colOff>257175</xdr:colOff>
      <xdr:row>18</xdr:row>
      <xdr:rowOff>47940</xdr:rowOff>
    </xdr:to>
    <xdr:sp macro="" textlink="">
      <xdr:nvSpPr>
        <xdr:cNvPr id="75" name="円/楕円 74"/>
        <xdr:cNvSpPr/>
      </xdr:nvSpPr>
      <xdr:spPr bwMode="auto">
        <a:xfrm>
          <a:off x="3556000" y="308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32717</xdr:rowOff>
    </xdr:from>
    <xdr:ext cx="762000" cy="259045"/>
    <xdr:sp macro="" textlink="">
      <xdr:nvSpPr>
        <xdr:cNvPr id="76" name="テキスト ボックス 75"/>
        <xdr:cNvSpPr txBox="1"/>
      </xdr:nvSpPr>
      <xdr:spPr>
        <a:xfrm>
          <a:off x="3225800" y="31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105,792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56990</xdr:rowOff>
    </xdr:from>
    <xdr:to>
      <xdr:col>2</xdr:col>
      <xdr:colOff>692150</xdr:colOff>
      <xdr:row>17</xdr:row>
      <xdr:rowOff>158590</xdr:rowOff>
    </xdr:to>
    <xdr:sp macro="" textlink="">
      <xdr:nvSpPr>
        <xdr:cNvPr id="77" name="円/楕円 76"/>
        <xdr:cNvSpPr/>
      </xdr:nvSpPr>
      <xdr:spPr bwMode="auto">
        <a:xfrm>
          <a:off x="2857500" y="301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168767</xdr:rowOff>
    </xdr:from>
    <xdr:ext cx="762000" cy="259045"/>
    <xdr:sp macro="" textlink="">
      <xdr:nvSpPr>
        <xdr:cNvPr id="78" name="テキスト ボックス 77"/>
        <xdr:cNvSpPr txBox="1"/>
      </xdr:nvSpPr>
      <xdr:spPr>
        <a:xfrm>
          <a:off x="2527300" y="278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260159</xdr:rowOff>
    </xdr:from>
    <xdr:to>
      <xdr:col>4</xdr:col>
      <xdr:colOff>1117600</xdr:colOff>
      <xdr:row>33</xdr:row>
      <xdr:rowOff>333083</xdr:rowOff>
    </xdr:to>
    <xdr:cxnSp macro="">
      <xdr:nvCxnSpPr>
        <xdr:cNvPr id="110" name="直線コネクタ 109"/>
        <xdr:cNvCxnSpPr/>
      </xdr:nvCxnSpPr>
      <xdr:spPr bwMode="auto">
        <a:xfrm flipV="1">
          <a:off x="5003800" y="6184709"/>
          <a:ext cx="647700" cy="72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298976</xdr:rowOff>
    </xdr:from>
    <xdr:to>
      <xdr:col>4</xdr:col>
      <xdr:colOff>469900</xdr:colOff>
      <xdr:row>33</xdr:row>
      <xdr:rowOff>333083</xdr:rowOff>
    </xdr:to>
    <xdr:cxnSp macro="">
      <xdr:nvCxnSpPr>
        <xdr:cNvPr id="113" name="直線コネクタ 112"/>
        <xdr:cNvCxnSpPr/>
      </xdr:nvCxnSpPr>
      <xdr:spPr bwMode="auto">
        <a:xfrm>
          <a:off x="4305300" y="6223526"/>
          <a:ext cx="698500" cy="3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297238</xdr:rowOff>
    </xdr:from>
    <xdr:to>
      <xdr:col>3</xdr:col>
      <xdr:colOff>904875</xdr:colOff>
      <xdr:row>33</xdr:row>
      <xdr:rowOff>298976</xdr:rowOff>
    </xdr:to>
    <xdr:cxnSp macro="">
      <xdr:nvCxnSpPr>
        <xdr:cNvPr id="116" name="直線コネクタ 115"/>
        <xdr:cNvCxnSpPr/>
      </xdr:nvCxnSpPr>
      <xdr:spPr bwMode="auto">
        <a:xfrm>
          <a:off x="3606800" y="6221788"/>
          <a:ext cx="698500" cy="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235471</xdr:rowOff>
    </xdr:from>
    <xdr:to>
      <xdr:col>3</xdr:col>
      <xdr:colOff>206375</xdr:colOff>
      <xdr:row>33</xdr:row>
      <xdr:rowOff>297238</xdr:rowOff>
    </xdr:to>
    <xdr:cxnSp macro="">
      <xdr:nvCxnSpPr>
        <xdr:cNvPr id="119" name="直線コネクタ 118"/>
        <xdr:cNvCxnSpPr/>
      </xdr:nvCxnSpPr>
      <xdr:spPr bwMode="auto">
        <a:xfrm>
          <a:off x="2908300" y="6160021"/>
          <a:ext cx="698500" cy="61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209359</xdr:rowOff>
    </xdr:from>
    <xdr:to>
      <xdr:col>5</xdr:col>
      <xdr:colOff>34925</xdr:colOff>
      <xdr:row>33</xdr:row>
      <xdr:rowOff>310959</xdr:rowOff>
    </xdr:to>
    <xdr:sp macro="" textlink="">
      <xdr:nvSpPr>
        <xdr:cNvPr id="129" name="円/楕円 128"/>
        <xdr:cNvSpPr/>
      </xdr:nvSpPr>
      <xdr:spPr bwMode="auto">
        <a:xfrm>
          <a:off x="5600700" y="613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156036</xdr:rowOff>
    </xdr:from>
    <xdr:ext cx="762000" cy="259045"/>
    <xdr:sp macro="" textlink="">
      <xdr:nvSpPr>
        <xdr:cNvPr id="130" name="人口1人当たり決算額の推移該当値テキスト445"/>
        <xdr:cNvSpPr txBox="1"/>
      </xdr:nvSpPr>
      <xdr:spPr>
        <a:xfrm>
          <a:off x="5740400" y="608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56,675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282283</xdr:rowOff>
    </xdr:from>
    <xdr:to>
      <xdr:col>4</xdr:col>
      <xdr:colOff>520700</xdr:colOff>
      <xdr:row>34</xdr:row>
      <xdr:rowOff>40983</xdr:rowOff>
    </xdr:to>
    <xdr:sp macro="" textlink="">
      <xdr:nvSpPr>
        <xdr:cNvPr id="131" name="円/楕円 130"/>
        <xdr:cNvSpPr/>
      </xdr:nvSpPr>
      <xdr:spPr bwMode="auto">
        <a:xfrm>
          <a:off x="4953000" y="6206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51160</xdr:rowOff>
    </xdr:from>
    <xdr:ext cx="736600" cy="259045"/>
    <xdr:sp macro="" textlink="">
      <xdr:nvSpPr>
        <xdr:cNvPr id="132" name="テキスト ボックス 131"/>
        <xdr:cNvSpPr txBox="1"/>
      </xdr:nvSpPr>
      <xdr:spPr>
        <a:xfrm>
          <a:off x="4622800" y="5975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53,485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248176</xdr:rowOff>
    </xdr:from>
    <xdr:to>
      <xdr:col>3</xdr:col>
      <xdr:colOff>955675</xdr:colOff>
      <xdr:row>34</xdr:row>
      <xdr:rowOff>6876</xdr:rowOff>
    </xdr:to>
    <xdr:sp macro="" textlink="">
      <xdr:nvSpPr>
        <xdr:cNvPr id="133" name="円/楕円 132"/>
        <xdr:cNvSpPr/>
      </xdr:nvSpPr>
      <xdr:spPr bwMode="auto">
        <a:xfrm>
          <a:off x="4254500" y="6172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17053</xdr:rowOff>
    </xdr:from>
    <xdr:ext cx="762000" cy="259045"/>
    <xdr:sp macro="" textlink="">
      <xdr:nvSpPr>
        <xdr:cNvPr id="134" name="テキスト ボックス 133"/>
        <xdr:cNvSpPr txBox="1"/>
      </xdr:nvSpPr>
      <xdr:spPr>
        <a:xfrm>
          <a:off x="3924300" y="594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54,977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246438</xdr:rowOff>
    </xdr:from>
    <xdr:to>
      <xdr:col>3</xdr:col>
      <xdr:colOff>257175</xdr:colOff>
      <xdr:row>34</xdr:row>
      <xdr:rowOff>5138</xdr:rowOff>
    </xdr:to>
    <xdr:sp macro="" textlink="">
      <xdr:nvSpPr>
        <xdr:cNvPr id="135" name="円/楕円 134"/>
        <xdr:cNvSpPr/>
      </xdr:nvSpPr>
      <xdr:spPr bwMode="auto">
        <a:xfrm>
          <a:off x="3556000" y="617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15315</xdr:rowOff>
    </xdr:from>
    <xdr:ext cx="762000" cy="259045"/>
    <xdr:sp macro="" textlink="">
      <xdr:nvSpPr>
        <xdr:cNvPr id="136" name="テキスト ボックス 135"/>
        <xdr:cNvSpPr txBox="1"/>
      </xdr:nvSpPr>
      <xdr:spPr>
        <a:xfrm>
          <a:off x="3225800" y="59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55,053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184671</xdr:rowOff>
    </xdr:from>
    <xdr:to>
      <xdr:col>2</xdr:col>
      <xdr:colOff>692150</xdr:colOff>
      <xdr:row>33</xdr:row>
      <xdr:rowOff>286271</xdr:rowOff>
    </xdr:to>
    <xdr:sp macro="" textlink="">
      <xdr:nvSpPr>
        <xdr:cNvPr id="137" name="円/楕円 136"/>
        <xdr:cNvSpPr/>
      </xdr:nvSpPr>
      <xdr:spPr bwMode="auto">
        <a:xfrm>
          <a:off x="2857500" y="610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124998</xdr:rowOff>
    </xdr:from>
    <xdr:ext cx="762000" cy="259045"/>
    <xdr:sp macro="" textlink="">
      <xdr:nvSpPr>
        <xdr:cNvPr id="138" name="テキスト ボックス 137"/>
        <xdr:cNvSpPr txBox="1"/>
      </xdr:nvSpPr>
      <xdr:spPr>
        <a:xfrm>
          <a:off x="2527300" y="587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11,855
11,820
202.23
8,767,648
8,537,914
222,774
5,186,806
10,904,751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125771</xdr:rowOff>
    </xdr:from>
    <xdr:to>
      <xdr:col>6</xdr:col>
      <xdr:colOff>511175</xdr:colOff>
      <xdr:row>36</xdr:row>
      <xdr:rowOff>137559</xdr:rowOff>
    </xdr:to>
    <xdr:cxnSp macro="">
      <xdr:nvCxnSpPr>
        <xdr:cNvPr id="61" name="直線コネクタ 60"/>
        <xdr:cNvCxnSpPr/>
      </xdr:nvCxnSpPr>
      <xdr:spPr>
        <a:xfrm flipV="1">
          <a:off x="3797300" y="6297971"/>
          <a:ext cx="8382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137559</xdr:rowOff>
    </xdr:from>
    <xdr:to>
      <xdr:col>5</xdr:col>
      <xdr:colOff>358775</xdr:colOff>
      <xdr:row>36</xdr:row>
      <xdr:rowOff>162895</xdr:rowOff>
    </xdr:to>
    <xdr:cxnSp macro="">
      <xdr:nvCxnSpPr>
        <xdr:cNvPr id="64" name="直線コネクタ 63"/>
        <xdr:cNvCxnSpPr/>
      </xdr:nvCxnSpPr>
      <xdr:spPr>
        <a:xfrm flipV="1">
          <a:off x="2908300" y="6309759"/>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162895</xdr:rowOff>
    </xdr:from>
    <xdr:to>
      <xdr:col>4</xdr:col>
      <xdr:colOff>155575</xdr:colOff>
      <xdr:row>37</xdr:row>
      <xdr:rowOff>9505</xdr:rowOff>
    </xdr:to>
    <xdr:cxnSp macro="">
      <xdr:nvCxnSpPr>
        <xdr:cNvPr id="67" name="直線コネクタ 66"/>
        <xdr:cNvCxnSpPr/>
      </xdr:nvCxnSpPr>
      <xdr:spPr>
        <a:xfrm flipV="1">
          <a:off x="2019300" y="6335095"/>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111552</xdr:rowOff>
    </xdr:from>
    <xdr:to>
      <xdr:col>2</xdr:col>
      <xdr:colOff>638175</xdr:colOff>
      <xdr:row>37</xdr:row>
      <xdr:rowOff>9505</xdr:rowOff>
    </xdr:to>
    <xdr:cxnSp macro="">
      <xdr:nvCxnSpPr>
        <xdr:cNvPr id="70" name="直線コネクタ 69"/>
        <xdr:cNvCxnSpPr/>
      </xdr:nvCxnSpPr>
      <xdr:spPr>
        <a:xfrm>
          <a:off x="1130300" y="6283752"/>
          <a:ext cx="8890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74971</xdr:rowOff>
    </xdr:from>
    <xdr:to>
      <xdr:col>6</xdr:col>
      <xdr:colOff>561975</xdr:colOff>
      <xdr:row>37</xdr:row>
      <xdr:rowOff>5121</xdr:rowOff>
    </xdr:to>
    <xdr:sp macro="" textlink="">
      <xdr:nvSpPr>
        <xdr:cNvPr id="80" name="円/楕円 79"/>
        <xdr:cNvSpPr/>
      </xdr:nvSpPr>
      <xdr:spPr>
        <a:xfrm>
          <a:off x="4584700" y="62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97848</xdr:rowOff>
    </xdr:from>
    <xdr:ext cx="599010" cy="259045"/>
    <xdr:sp macro="" textlink="">
      <xdr:nvSpPr>
        <xdr:cNvPr id="81" name="人件費該当値テキスト"/>
        <xdr:cNvSpPr txBox="1"/>
      </xdr:nvSpPr>
      <xdr:spPr>
        <a:xfrm>
          <a:off x="4686300" y="609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86759</xdr:rowOff>
    </xdr:from>
    <xdr:to>
      <xdr:col>5</xdr:col>
      <xdr:colOff>409575</xdr:colOff>
      <xdr:row>37</xdr:row>
      <xdr:rowOff>16909</xdr:rowOff>
    </xdr:to>
    <xdr:sp macro="" textlink="">
      <xdr:nvSpPr>
        <xdr:cNvPr id="82" name="円/楕円 81"/>
        <xdr:cNvSpPr/>
      </xdr:nvSpPr>
      <xdr:spPr>
        <a:xfrm>
          <a:off x="3746500" y="62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33436</xdr:rowOff>
    </xdr:from>
    <xdr:ext cx="599010" cy="259045"/>
    <xdr:sp macro="" textlink="">
      <xdr:nvSpPr>
        <xdr:cNvPr id="83" name="テキスト ボックス 82"/>
        <xdr:cNvSpPr txBox="1"/>
      </xdr:nvSpPr>
      <xdr:spPr>
        <a:xfrm>
          <a:off x="3497794" y="60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105,281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112095</xdr:rowOff>
    </xdr:from>
    <xdr:to>
      <xdr:col>4</xdr:col>
      <xdr:colOff>206375</xdr:colOff>
      <xdr:row>37</xdr:row>
      <xdr:rowOff>42245</xdr:rowOff>
    </xdr:to>
    <xdr:sp macro="" textlink="">
      <xdr:nvSpPr>
        <xdr:cNvPr id="84" name="円/楕円 83"/>
        <xdr:cNvSpPr/>
      </xdr:nvSpPr>
      <xdr:spPr>
        <a:xfrm>
          <a:off x="2857500" y="62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58772</xdr:rowOff>
    </xdr:from>
    <xdr:ext cx="599010" cy="259045"/>
    <xdr:sp macro="" textlink="">
      <xdr:nvSpPr>
        <xdr:cNvPr id="85" name="テキスト ボックス 84"/>
        <xdr:cNvSpPr txBox="1"/>
      </xdr:nvSpPr>
      <xdr:spPr>
        <a:xfrm>
          <a:off x="2608794" y="605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130155</xdr:rowOff>
    </xdr:from>
    <xdr:to>
      <xdr:col>3</xdr:col>
      <xdr:colOff>3175</xdr:colOff>
      <xdr:row>37</xdr:row>
      <xdr:rowOff>60305</xdr:rowOff>
    </xdr:to>
    <xdr:sp macro="" textlink="">
      <xdr:nvSpPr>
        <xdr:cNvPr id="86" name="円/楕円 85"/>
        <xdr:cNvSpPr/>
      </xdr:nvSpPr>
      <xdr:spPr>
        <a:xfrm>
          <a:off x="1968500" y="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76832</xdr:rowOff>
    </xdr:from>
    <xdr:ext cx="534377" cy="259045"/>
    <xdr:sp macro="" textlink="">
      <xdr:nvSpPr>
        <xdr:cNvPr id="87" name="テキスト ボックス 86"/>
        <xdr:cNvSpPr txBox="1"/>
      </xdr:nvSpPr>
      <xdr:spPr>
        <a:xfrm>
          <a:off x="1752111" y="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60752</xdr:rowOff>
    </xdr:from>
    <xdr:to>
      <xdr:col>1</xdr:col>
      <xdr:colOff>485775</xdr:colOff>
      <xdr:row>36</xdr:row>
      <xdr:rowOff>162352</xdr:rowOff>
    </xdr:to>
    <xdr:sp macro="" textlink="">
      <xdr:nvSpPr>
        <xdr:cNvPr id="88" name="円/楕円 87"/>
        <xdr:cNvSpPr/>
      </xdr:nvSpPr>
      <xdr:spPr>
        <a:xfrm>
          <a:off x="1079500" y="6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7429</xdr:rowOff>
    </xdr:from>
    <xdr:ext cx="599010" cy="259045"/>
    <xdr:sp macro="" textlink="">
      <xdr:nvSpPr>
        <xdr:cNvPr id="89" name="テキスト ボックス 88"/>
        <xdr:cNvSpPr txBox="1"/>
      </xdr:nvSpPr>
      <xdr:spPr>
        <a:xfrm>
          <a:off x="830794" y="600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103129</xdr:rowOff>
    </xdr:from>
    <xdr:to>
      <xdr:col>6</xdr:col>
      <xdr:colOff>511175</xdr:colOff>
      <xdr:row>55</xdr:row>
      <xdr:rowOff>119373</xdr:rowOff>
    </xdr:to>
    <xdr:cxnSp macro="">
      <xdr:nvCxnSpPr>
        <xdr:cNvPr id="116" name="直線コネクタ 115"/>
        <xdr:cNvCxnSpPr/>
      </xdr:nvCxnSpPr>
      <xdr:spPr>
        <a:xfrm flipV="1">
          <a:off x="3797300" y="9532879"/>
          <a:ext cx="8382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119373</xdr:rowOff>
    </xdr:from>
    <xdr:to>
      <xdr:col>5</xdr:col>
      <xdr:colOff>358775</xdr:colOff>
      <xdr:row>56</xdr:row>
      <xdr:rowOff>27115</xdr:rowOff>
    </xdr:to>
    <xdr:cxnSp macro="">
      <xdr:nvCxnSpPr>
        <xdr:cNvPr id="119" name="直線コネクタ 118"/>
        <xdr:cNvCxnSpPr/>
      </xdr:nvCxnSpPr>
      <xdr:spPr>
        <a:xfrm flipV="1">
          <a:off x="2908300" y="9549123"/>
          <a:ext cx="889000" cy="7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27115</xdr:rowOff>
    </xdr:from>
    <xdr:to>
      <xdr:col>4</xdr:col>
      <xdr:colOff>155575</xdr:colOff>
      <xdr:row>56</xdr:row>
      <xdr:rowOff>72995</xdr:rowOff>
    </xdr:to>
    <xdr:cxnSp macro="">
      <xdr:nvCxnSpPr>
        <xdr:cNvPr id="122" name="直線コネクタ 121"/>
        <xdr:cNvCxnSpPr/>
      </xdr:nvCxnSpPr>
      <xdr:spPr>
        <a:xfrm flipV="1">
          <a:off x="2019300" y="9628315"/>
          <a:ext cx="889000" cy="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72995</xdr:rowOff>
    </xdr:from>
    <xdr:to>
      <xdr:col>2</xdr:col>
      <xdr:colOff>638175</xdr:colOff>
      <xdr:row>56</xdr:row>
      <xdr:rowOff>79578</xdr:rowOff>
    </xdr:to>
    <xdr:cxnSp macro="">
      <xdr:nvCxnSpPr>
        <xdr:cNvPr id="125" name="直線コネクタ 124"/>
        <xdr:cNvCxnSpPr/>
      </xdr:nvCxnSpPr>
      <xdr:spPr>
        <a:xfrm flipV="1">
          <a:off x="1130300" y="9674195"/>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52329</xdr:rowOff>
    </xdr:from>
    <xdr:to>
      <xdr:col>6</xdr:col>
      <xdr:colOff>561975</xdr:colOff>
      <xdr:row>55</xdr:row>
      <xdr:rowOff>153929</xdr:rowOff>
    </xdr:to>
    <xdr:sp macro="" textlink="">
      <xdr:nvSpPr>
        <xdr:cNvPr id="135" name="円/楕円 134"/>
        <xdr:cNvSpPr/>
      </xdr:nvSpPr>
      <xdr:spPr>
        <a:xfrm>
          <a:off x="4584700" y="94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75206</xdr:rowOff>
    </xdr:from>
    <xdr:ext cx="599010" cy="259045"/>
    <xdr:sp macro="" textlink="">
      <xdr:nvSpPr>
        <xdr:cNvPr id="136" name="物件費該当値テキスト"/>
        <xdr:cNvSpPr txBox="1"/>
      </xdr:nvSpPr>
      <xdr:spPr>
        <a:xfrm>
          <a:off x="4686300" y="933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120,499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68573</xdr:rowOff>
    </xdr:from>
    <xdr:to>
      <xdr:col>5</xdr:col>
      <xdr:colOff>409575</xdr:colOff>
      <xdr:row>55</xdr:row>
      <xdr:rowOff>170173</xdr:rowOff>
    </xdr:to>
    <xdr:sp macro="" textlink="">
      <xdr:nvSpPr>
        <xdr:cNvPr id="137" name="円/楕円 136"/>
        <xdr:cNvSpPr/>
      </xdr:nvSpPr>
      <xdr:spPr>
        <a:xfrm>
          <a:off x="3746500" y="94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15250</xdr:rowOff>
    </xdr:from>
    <xdr:ext cx="599010" cy="259045"/>
    <xdr:sp macro="" textlink="">
      <xdr:nvSpPr>
        <xdr:cNvPr id="138" name="テキスト ボックス 137"/>
        <xdr:cNvSpPr txBox="1"/>
      </xdr:nvSpPr>
      <xdr:spPr>
        <a:xfrm>
          <a:off x="3497794" y="927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147765</xdr:rowOff>
    </xdr:from>
    <xdr:to>
      <xdr:col>4</xdr:col>
      <xdr:colOff>206375</xdr:colOff>
      <xdr:row>56</xdr:row>
      <xdr:rowOff>77915</xdr:rowOff>
    </xdr:to>
    <xdr:sp macro="" textlink="">
      <xdr:nvSpPr>
        <xdr:cNvPr id="139" name="円/楕円 138"/>
        <xdr:cNvSpPr/>
      </xdr:nvSpPr>
      <xdr:spPr>
        <a:xfrm>
          <a:off x="2857500" y="95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94442</xdr:rowOff>
    </xdr:from>
    <xdr:ext cx="534377" cy="259045"/>
    <xdr:sp macro="" textlink="">
      <xdr:nvSpPr>
        <xdr:cNvPr id="140" name="テキスト ボックス 139"/>
        <xdr:cNvSpPr txBox="1"/>
      </xdr:nvSpPr>
      <xdr:spPr>
        <a:xfrm>
          <a:off x="2641111" y="93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22195</xdr:rowOff>
    </xdr:from>
    <xdr:to>
      <xdr:col>3</xdr:col>
      <xdr:colOff>3175</xdr:colOff>
      <xdr:row>56</xdr:row>
      <xdr:rowOff>123795</xdr:rowOff>
    </xdr:to>
    <xdr:sp macro="" textlink="">
      <xdr:nvSpPr>
        <xdr:cNvPr id="141" name="円/楕円 140"/>
        <xdr:cNvSpPr/>
      </xdr:nvSpPr>
      <xdr:spPr>
        <a:xfrm>
          <a:off x="1968500" y="96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140322</xdr:rowOff>
    </xdr:from>
    <xdr:ext cx="534377" cy="259045"/>
    <xdr:sp macro="" textlink="">
      <xdr:nvSpPr>
        <xdr:cNvPr id="142" name="テキスト ボックス 141"/>
        <xdr:cNvSpPr txBox="1"/>
      </xdr:nvSpPr>
      <xdr:spPr>
        <a:xfrm>
          <a:off x="1752111" y="939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28778</xdr:rowOff>
    </xdr:from>
    <xdr:to>
      <xdr:col>1</xdr:col>
      <xdr:colOff>485775</xdr:colOff>
      <xdr:row>56</xdr:row>
      <xdr:rowOff>130378</xdr:rowOff>
    </xdr:to>
    <xdr:sp macro="" textlink="">
      <xdr:nvSpPr>
        <xdr:cNvPr id="143" name="円/楕円 142"/>
        <xdr:cNvSpPr/>
      </xdr:nvSpPr>
      <xdr:spPr>
        <a:xfrm>
          <a:off x="10795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146905</xdr:rowOff>
    </xdr:from>
    <xdr:ext cx="534377" cy="259045"/>
    <xdr:sp macro="" textlink="">
      <xdr:nvSpPr>
        <xdr:cNvPr id="144" name="テキスト ボックス 143"/>
        <xdr:cNvSpPr txBox="1"/>
      </xdr:nvSpPr>
      <xdr:spPr>
        <a:xfrm>
          <a:off x="863111" y="94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95489</xdr:rowOff>
    </xdr:from>
    <xdr:to>
      <xdr:col>6</xdr:col>
      <xdr:colOff>511175</xdr:colOff>
      <xdr:row>78</xdr:row>
      <xdr:rowOff>103718</xdr:rowOff>
    </xdr:to>
    <xdr:cxnSp macro="">
      <xdr:nvCxnSpPr>
        <xdr:cNvPr id="171" name="直線コネクタ 170"/>
        <xdr:cNvCxnSpPr/>
      </xdr:nvCxnSpPr>
      <xdr:spPr>
        <a:xfrm flipV="1">
          <a:off x="3797300" y="13468589"/>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103718</xdr:rowOff>
    </xdr:from>
    <xdr:to>
      <xdr:col>5</xdr:col>
      <xdr:colOff>358775</xdr:colOff>
      <xdr:row>78</xdr:row>
      <xdr:rowOff>109936</xdr:rowOff>
    </xdr:to>
    <xdr:cxnSp macro="">
      <xdr:nvCxnSpPr>
        <xdr:cNvPr id="174" name="直線コネクタ 173"/>
        <xdr:cNvCxnSpPr/>
      </xdr:nvCxnSpPr>
      <xdr:spPr>
        <a:xfrm flipV="1">
          <a:off x="2908300" y="13476818"/>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109936</xdr:rowOff>
    </xdr:from>
    <xdr:to>
      <xdr:col>4</xdr:col>
      <xdr:colOff>155575</xdr:colOff>
      <xdr:row>78</xdr:row>
      <xdr:rowOff>111674</xdr:rowOff>
    </xdr:to>
    <xdr:cxnSp macro="">
      <xdr:nvCxnSpPr>
        <xdr:cNvPr id="177" name="直線コネクタ 176"/>
        <xdr:cNvCxnSpPr/>
      </xdr:nvCxnSpPr>
      <xdr:spPr>
        <a:xfrm flipV="1">
          <a:off x="2019300" y="1348303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111674</xdr:rowOff>
    </xdr:from>
    <xdr:to>
      <xdr:col>2</xdr:col>
      <xdr:colOff>638175</xdr:colOff>
      <xdr:row>78</xdr:row>
      <xdr:rowOff>121230</xdr:rowOff>
    </xdr:to>
    <xdr:cxnSp macro="">
      <xdr:nvCxnSpPr>
        <xdr:cNvPr id="180" name="直線コネクタ 179"/>
        <xdr:cNvCxnSpPr/>
      </xdr:nvCxnSpPr>
      <xdr:spPr>
        <a:xfrm flipV="1">
          <a:off x="1130300" y="13484774"/>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44689</xdr:rowOff>
    </xdr:from>
    <xdr:to>
      <xdr:col>6</xdr:col>
      <xdr:colOff>561975</xdr:colOff>
      <xdr:row>78</xdr:row>
      <xdr:rowOff>146289</xdr:rowOff>
    </xdr:to>
    <xdr:sp macro="" textlink="">
      <xdr:nvSpPr>
        <xdr:cNvPr id="190" name="円/楕円 189"/>
        <xdr:cNvSpPr/>
      </xdr:nvSpPr>
      <xdr:spPr>
        <a:xfrm>
          <a:off x="4584700" y="134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131066</xdr:rowOff>
    </xdr:from>
    <xdr:ext cx="378565" cy="259045"/>
    <xdr:sp macro="" textlink="">
      <xdr:nvSpPr>
        <xdr:cNvPr id="191" name="維持補修費該当値テキスト"/>
        <xdr:cNvSpPr txBox="1"/>
      </xdr:nvSpPr>
      <xdr:spPr>
        <a:xfrm>
          <a:off x="4686300" y="13332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52918</xdr:rowOff>
    </xdr:from>
    <xdr:to>
      <xdr:col>5</xdr:col>
      <xdr:colOff>409575</xdr:colOff>
      <xdr:row>78</xdr:row>
      <xdr:rowOff>154518</xdr:rowOff>
    </xdr:to>
    <xdr:sp macro="" textlink="">
      <xdr:nvSpPr>
        <xdr:cNvPr id="192" name="円/楕円 191"/>
        <xdr:cNvSpPr/>
      </xdr:nvSpPr>
      <xdr:spPr>
        <a:xfrm>
          <a:off x="3746500" y="134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145645</xdr:rowOff>
    </xdr:from>
    <xdr:ext cx="378565" cy="259045"/>
    <xdr:sp macro="" textlink="">
      <xdr:nvSpPr>
        <xdr:cNvPr id="193" name="テキスト ボックス 192"/>
        <xdr:cNvSpPr txBox="1"/>
      </xdr:nvSpPr>
      <xdr:spPr>
        <a:xfrm>
          <a:off x="3608017" y="1351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59136</xdr:rowOff>
    </xdr:from>
    <xdr:to>
      <xdr:col>4</xdr:col>
      <xdr:colOff>206375</xdr:colOff>
      <xdr:row>78</xdr:row>
      <xdr:rowOff>160736</xdr:rowOff>
    </xdr:to>
    <xdr:sp macro="" textlink="">
      <xdr:nvSpPr>
        <xdr:cNvPr id="194" name="円/楕円 193"/>
        <xdr:cNvSpPr/>
      </xdr:nvSpPr>
      <xdr:spPr>
        <a:xfrm>
          <a:off x="2857500" y="134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151863</xdr:rowOff>
    </xdr:from>
    <xdr:ext cx="378565" cy="259045"/>
    <xdr:sp macro="" textlink="">
      <xdr:nvSpPr>
        <xdr:cNvPr id="195" name="テキスト ボックス 194"/>
        <xdr:cNvSpPr txBox="1"/>
      </xdr:nvSpPr>
      <xdr:spPr>
        <a:xfrm>
          <a:off x="2719017" y="13524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60874</xdr:rowOff>
    </xdr:from>
    <xdr:to>
      <xdr:col>3</xdr:col>
      <xdr:colOff>3175</xdr:colOff>
      <xdr:row>78</xdr:row>
      <xdr:rowOff>162474</xdr:rowOff>
    </xdr:to>
    <xdr:sp macro="" textlink="">
      <xdr:nvSpPr>
        <xdr:cNvPr id="196" name="円/楕円 195"/>
        <xdr:cNvSpPr/>
      </xdr:nvSpPr>
      <xdr:spPr>
        <a:xfrm>
          <a:off x="1968500" y="134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153601</xdr:rowOff>
    </xdr:from>
    <xdr:ext cx="378565" cy="259045"/>
    <xdr:sp macro="" textlink="">
      <xdr:nvSpPr>
        <xdr:cNvPr id="197" name="テキスト ボックス 196"/>
        <xdr:cNvSpPr txBox="1"/>
      </xdr:nvSpPr>
      <xdr:spPr>
        <a:xfrm>
          <a:off x="1830017" y="1352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70430</xdr:rowOff>
    </xdr:from>
    <xdr:to>
      <xdr:col>1</xdr:col>
      <xdr:colOff>485775</xdr:colOff>
      <xdr:row>79</xdr:row>
      <xdr:rowOff>580</xdr:rowOff>
    </xdr:to>
    <xdr:sp macro="" textlink="">
      <xdr:nvSpPr>
        <xdr:cNvPr id="198" name="円/楕円 197"/>
        <xdr:cNvSpPr/>
      </xdr:nvSpPr>
      <xdr:spPr>
        <a:xfrm>
          <a:off x="1079500" y="134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163157</xdr:rowOff>
    </xdr:from>
    <xdr:ext cx="378565" cy="259045"/>
    <xdr:sp macro="" textlink="">
      <xdr:nvSpPr>
        <xdr:cNvPr id="199" name="テキスト ボックス 198"/>
        <xdr:cNvSpPr txBox="1"/>
      </xdr:nvSpPr>
      <xdr:spPr>
        <a:xfrm>
          <a:off x="941017" y="1353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117184</xdr:rowOff>
    </xdr:from>
    <xdr:to>
      <xdr:col>6</xdr:col>
      <xdr:colOff>511175</xdr:colOff>
      <xdr:row>96</xdr:row>
      <xdr:rowOff>36421</xdr:rowOff>
    </xdr:to>
    <xdr:cxnSp macro="">
      <xdr:nvCxnSpPr>
        <xdr:cNvPr id="231" name="直線コネクタ 230"/>
        <xdr:cNvCxnSpPr/>
      </xdr:nvCxnSpPr>
      <xdr:spPr>
        <a:xfrm flipV="1">
          <a:off x="3797300" y="16404934"/>
          <a:ext cx="838200" cy="9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23473</xdr:rowOff>
    </xdr:from>
    <xdr:to>
      <xdr:col>5</xdr:col>
      <xdr:colOff>358775</xdr:colOff>
      <xdr:row>96</xdr:row>
      <xdr:rowOff>36421</xdr:rowOff>
    </xdr:to>
    <xdr:cxnSp macro="">
      <xdr:nvCxnSpPr>
        <xdr:cNvPr id="234" name="直線コネクタ 233"/>
        <xdr:cNvCxnSpPr/>
      </xdr:nvCxnSpPr>
      <xdr:spPr>
        <a:xfrm>
          <a:off x="2908300" y="16482673"/>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23473</xdr:rowOff>
    </xdr:from>
    <xdr:to>
      <xdr:col>4</xdr:col>
      <xdr:colOff>155575</xdr:colOff>
      <xdr:row>96</xdr:row>
      <xdr:rowOff>78386</xdr:rowOff>
    </xdr:to>
    <xdr:cxnSp macro="">
      <xdr:nvCxnSpPr>
        <xdr:cNvPr id="237" name="直線コネクタ 236"/>
        <xdr:cNvCxnSpPr/>
      </xdr:nvCxnSpPr>
      <xdr:spPr>
        <a:xfrm flipV="1">
          <a:off x="2019300" y="16482673"/>
          <a:ext cx="889000" cy="5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78386</xdr:rowOff>
    </xdr:from>
    <xdr:to>
      <xdr:col>2</xdr:col>
      <xdr:colOff>638175</xdr:colOff>
      <xdr:row>96</xdr:row>
      <xdr:rowOff>93963</xdr:rowOff>
    </xdr:to>
    <xdr:cxnSp macro="">
      <xdr:nvCxnSpPr>
        <xdr:cNvPr id="240" name="直線コネクタ 239"/>
        <xdr:cNvCxnSpPr/>
      </xdr:nvCxnSpPr>
      <xdr:spPr>
        <a:xfrm flipV="1">
          <a:off x="1130300" y="16537586"/>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66384</xdr:rowOff>
    </xdr:from>
    <xdr:to>
      <xdr:col>6</xdr:col>
      <xdr:colOff>561975</xdr:colOff>
      <xdr:row>95</xdr:row>
      <xdr:rowOff>167984</xdr:rowOff>
    </xdr:to>
    <xdr:sp macro="" textlink="">
      <xdr:nvSpPr>
        <xdr:cNvPr id="250" name="円/楕円 249"/>
        <xdr:cNvSpPr/>
      </xdr:nvSpPr>
      <xdr:spPr>
        <a:xfrm>
          <a:off x="4584700" y="163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44811</xdr:rowOff>
    </xdr:from>
    <xdr:ext cx="534377" cy="259045"/>
    <xdr:sp macro="" textlink="">
      <xdr:nvSpPr>
        <xdr:cNvPr id="251" name="扶助費該当値テキスト"/>
        <xdr:cNvSpPr txBox="1"/>
      </xdr:nvSpPr>
      <xdr:spPr>
        <a:xfrm>
          <a:off x="4686300" y="163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60,879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157071</xdr:rowOff>
    </xdr:from>
    <xdr:to>
      <xdr:col>5</xdr:col>
      <xdr:colOff>409575</xdr:colOff>
      <xdr:row>96</xdr:row>
      <xdr:rowOff>87221</xdr:rowOff>
    </xdr:to>
    <xdr:sp macro="" textlink="">
      <xdr:nvSpPr>
        <xdr:cNvPr id="252" name="円/楕円 251"/>
        <xdr:cNvSpPr/>
      </xdr:nvSpPr>
      <xdr:spPr>
        <a:xfrm>
          <a:off x="3746500" y="164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78348</xdr:rowOff>
    </xdr:from>
    <xdr:ext cx="534377" cy="259045"/>
    <xdr:sp macro="" textlink="">
      <xdr:nvSpPr>
        <xdr:cNvPr id="253" name="テキスト ボックス 252"/>
        <xdr:cNvSpPr txBox="1"/>
      </xdr:nvSpPr>
      <xdr:spPr>
        <a:xfrm>
          <a:off x="3530111" y="165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144123</xdr:rowOff>
    </xdr:from>
    <xdr:to>
      <xdr:col>4</xdr:col>
      <xdr:colOff>206375</xdr:colOff>
      <xdr:row>96</xdr:row>
      <xdr:rowOff>74273</xdr:rowOff>
    </xdr:to>
    <xdr:sp macro="" textlink="">
      <xdr:nvSpPr>
        <xdr:cNvPr id="254" name="円/楕円 253"/>
        <xdr:cNvSpPr/>
      </xdr:nvSpPr>
      <xdr:spPr>
        <a:xfrm>
          <a:off x="2857500" y="164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65400</xdr:rowOff>
    </xdr:from>
    <xdr:ext cx="534377" cy="259045"/>
    <xdr:sp macro="" textlink="">
      <xdr:nvSpPr>
        <xdr:cNvPr id="255" name="テキスト ボックス 254"/>
        <xdr:cNvSpPr txBox="1"/>
      </xdr:nvSpPr>
      <xdr:spPr>
        <a:xfrm>
          <a:off x="2641111" y="165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27586</xdr:rowOff>
    </xdr:from>
    <xdr:to>
      <xdr:col>3</xdr:col>
      <xdr:colOff>3175</xdr:colOff>
      <xdr:row>96</xdr:row>
      <xdr:rowOff>129186</xdr:rowOff>
    </xdr:to>
    <xdr:sp macro="" textlink="">
      <xdr:nvSpPr>
        <xdr:cNvPr id="256" name="円/楕円 255"/>
        <xdr:cNvSpPr/>
      </xdr:nvSpPr>
      <xdr:spPr>
        <a:xfrm>
          <a:off x="1968500" y="164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120313</xdr:rowOff>
    </xdr:from>
    <xdr:ext cx="534377" cy="259045"/>
    <xdr:sp macro="" textlink="">
      <xdr:nvSpPr>
        <xdr:cNvPr id="257" name="テキスト ボックス 256"/>
        <xdr:cNvSpPr txBox="1"/>
      </xdr:nvSpPr>
      <xdr:spPr>
        <a:xfrm>
          <a:off x="1752111" y="16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43163</xdr:rowOff>
    </xdr:from>
    <xdr:to>
      <xdr:col>1</xdr:col>
      <xdr:colOff>485775</xdr:colOff>
      <xdr:row>96</xdr:row>
      <xdr:rowOff>144763</xdr:rowOff>
    </xdr:to>
    <xdr:sp macro="" textlink="">
      <xdr:nvSpPr>
        <xdr:cNvPr id="258" name="円/楕円 257"/>
        <xdr:cNvSpPr/>
      </xdr:nvSpPr>
      <xdr:spPr>
        <a:xfrm>
          <a:off x="1079500" y="165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135890</xdr:rowOff>
    </xdr:from>
    <xdr:ext cx="534377" cy="259045"/>
    <xdr:sp macro="" textlink="">
      <xdr:nvSpPr>
        <xdr:cNvPr id="259" name="テキスト ボックス 258"/>
        <xdr:cNvSpPr txBox="1"/>
      </xdr:nvSpPr>
      <xdr:spPr>
        <a:xfrm>
          <a:off x="863111" y="165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165427</xdr:rowOff>
    </xdr:from>
    <xdr:to>
      <xdr:col>15</xdr:col>
      <xdr:colOff>180975</xdr:colOff>
      <xdr:row>33</xdr:row>
      <xdr:rowOff>63263</xdr:rowOff>
    </xdr:to>
    <xdr:cxnSp macro="">
      <xdr:nvCxnSpPr>
        <xdr:cNvPr id="290" name="直線コネクタ 289"/>
        <xdr:cNvCxnSpPr/>
      </xdr:nvCxnSpPr>
      <xdr:spPr>
        <a:xfrm>
          <a:off x="9639300" y="5651827"/>
          <a:ext cx="838200" cy="6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165427</xdr:rowOff>
    </xdr:from>
    <xdr:to>
      <xdr:col>14</xdr:col>
      <xdr:colOff>28575</xdr:colOff>
      <xdr:row>33</xdr:row>
      <xdr:rowOff>116820</xdr:rowOff>
    </xdr:to>
    <xdr:cxnSp macro="">
      <xdr:nvCxnSpPr>
        <xdr:cNvPr id="293" name="直線コネクタ 292"/>
        <xdr:cNvCxnSpPr/>
      </xdr:nvCxnSpPr>
      <xdr:spPr>
        <a:xfrm flipV="1">
          <a:off x="8750300" y="5651827"/>
          <a:ext cx="889000" cy="1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84993</xdr:rowOff>
    </xdr:from>
    <xdr:to>
      <xdr:col>12</xdr:col>
      <xdr:colOff>511175</xdr:colOff>
      <xdr:row>33</xdr:row>
      <xdr:rowOff>116820</xdr:rowOff>
    </xdr:to>
    <xdr:cxnSp macro="">
      <xdr:nvCxnSpPr>
        <xdr:cNvPr id="296" name="直線コネクタ 295"/>
        <xdr:cNvCxnSpPr/>
      </xdr:nvCxnSpPr>
      <xdr:spPr>
        <a:xfrm>
          <a:off x="7861300" y="5742843"/>
          <a:ext cx="889000" cy="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84993</xdr:rowOff>
    </xdr:from>
    <xdr:to>
      <xdr:col>11</xdr:col>
      <xdr:colOff>307975</xdr:colOff>
      <xdr:row>33</xdr:row>
      <xdr:rowOff>127042</xdr:rowOff>
    </xdr:to>
    <xdr:cxnSp macro="">
      <xdr:nvCxnSpPr>
        <xdr:cNvPr id="299" name="直線コネクタ 298"/>
        <xdr:cNvCxnSpPr/>
      </xdr:nvCxnSpPr>
      <xdr:spPr>
        <a:xfrm flipV="1">
          <a:off x="6972300" y="5742843"/>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12463</xdr:rowOff>
    </xdr:from>
    <xdr:to>
      <xdr:col>15</xdr:col>
      <xdr:colOff>231775</xdr:colOff>
      <xdr:row>33</xdr:row>
      <xdr:rowOff>114063</xdr:rowOff>
    </xdr:to>
    <xdr:sp macro="" textlink="">
      <xdr:nvSpPr>
        <xdr:cNvPr id="309" name="円/楕円 308"/>
        <xdr:cNvSpPr/>
      </xdr:nvSpPr>
      <xdr:spPr>
        <a:xfrm>
          <a:off x="10426700" y="56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35340</xdr:rowOff>
    </xdr:from>
    <xdr:ext cx="599010" cy="259045"/>
    <xdr:sp macro="" textlink="">
      <xdr:nvSpPr>
        <xdr:cNvPr id="310" name="補助費等該当値テキスト"/>
        <xdr:cNvSpPr txBox="1"/>
      </xdr:nvSpPr>
      <xdr:spPr>
        <a:xfrm>
          <a:off x="10528300" y="552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162,953</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114627</xdr:rowOff>
    </xdr:from>
    <xdr:to>
      <xdr:col>14</xdr:col>
      <xdr:colOff>79375</xdr:colOff>
      <xdr:row>33</xdr:row>
      <xdr:rowOff>44777</xdr:rowOff>
    </xdr:to>
    <xdr:sp macro="" textlink="">
      <xdr:nvSpPr>
        <xdr:cNvPr id="311" name="円/楕円 310"/>
        <xdr:cNvSpPr/>
      </xdr:nvSpPr>
      <xdr:spPr>
        <a:xfrm>
          <a:off x="9588500" y="56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61304</xdr:rowOff>
    </xdr:from>
    <xdr:ext cx="599010" cy="259045"/>
    <xdr:sp macro="" textlink="">
      <xdr:nvSpPr>
        <xdr:cNvPr id="312" name="テキスト ボックス 311"/>
        <xdr:cNvSpPr txBox="1"/>
      </xdr:nvSpPr>
      <xdr:spPr>
        <a:xfrm>
          <a:off x="9339794" y="537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173,561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66020</xdr:rowOff>
    </xdr:from>
    <xdr:to>
      <xdr:col>12</xdr:col>
      <xdr:colOff>561975</xdr:colOff>
      <xdr:row>33</xdr:row>
      <xdr:rowOff>167620</xdr:rowOff>
    </xdr:to>
    <xdr:sp macro="" textlink="">
      <xdr:nvSpPr>
        <xdr:cNvPr id="313" name="円/楕円 312"/>
        <xdr:cNvSpPr/>
      </xdr:nvSpPr>
      <xdr:spPr>
        <a:xfrm>
          <a:off x="8699500" y="57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12697</xdr:rowOff>
    </xdr:from>
    <xdr:ext cx="599010" cy="259045"/>
    <xdr:sp macro="" textlink="">
      <xdr:nvSpPr>
        <xdr:cNvPr id="314" name="テキスト ボックス 313"/>
        <xdr:cNvSpPr txBox="1"/>
      </xdr:nvSpPr>
      <xdr:spPr>
        <a:xfrm>
          <a:off x="8450794" y="549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154,753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34193</xdr:rowOff>
    </xdr:from>
    <xdr:to>
      <xdr:col>11</xdr:col>
      <xdr:colOff>358775</xdr:colOff>
      <xdr:row>33</xdr:row>
      <xdr:rowOff>135793</xdr:rowOff>
    </xdr:to>
    <xdr:sp macro="" textlink="">
      <xdr:nvSpPr>
        <xdr:cNvPr id="315" name="円/楕円 314"/>
        <xdr:cNvSpPr/>
      </xdr:nvSpPr>
      <xdr:spPr>
        <a:xfrm>
          <a:off x="7810500" y="5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152320</xdr:rowOff>
    </xdr:from>
    <xdr:ext cx="599010" cy="259045"/>
    <xdr:sp macro="" textlink="">
      <xdr:nvSpPr>
        <xdr:cNvPr id="316" name="テキスト ボックス 315"/>
        <xdr:cNvSpPr txBox="1"/>
      </xdr:nvSpPr>
      <xdr:spPr>
        <a:xfrm>
          <a:off x="7561794" y="546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159,626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76242</xdr:rowOff>
    </xdr:from>
    <xdr:to>
      <xdr:col>10</xdr:col>
      <xdr:colOff>155575</xdr:colOff>
      <xdr:row>34</xdr:row>
      <xdr:rowOff>6392</xdr:rowOff>
    </xdr:to>
    <xdr:sp macro="" textlink="">
      <xdr:nvSpPr>
        <xdr:cNvPr id="317" name="円/楕円 316"/>
        <xdr:cNvSpPr/>
      </xdr:nvSpPr>
      <xdr:spPr>
        <a:xfrm>
          <a:off x="6921500" y="57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22919</xdr:rowOff>
    </xdr:from>
    <xdr:ext cx="599010" cy="259045"/>
    <xdr:sp macro="" textlink="">
      <xdr:nvSpPr>
        <xdr:cNvPr id="318" name="テキスト ボックス 317"/>
        <xdr:cNvSpPr txBox="1"/>
      </xdr:nvSpPr>
      <xdr:spPr>
        <a:xfrm>
          <a:off x="6672794" y="550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4098</xdr:rowOff>
    </xdr:from>
    <xdr:to>
      <xdr:col>15</xdr:col>
      <xdr:colOff>180975</xdr:colOff>
      <xdr:row>58</xdr:row>
      <xdr:rowOff>32876</xdr:rowOff>
    </xdr:to>
    <xdr:cxnSp macro="">
      <xdr:nvCxnSpPr>
        <xdr:cNvPr id="347" name="直線コネクタ 346"/>
        <xdr:cNvCxnSpPr/>
      </xdr:nvCxnSpPr>
      <xdr:spPr>
        <a:xfrm flipV="1">
          <a:off x="9639300" y="9948198"/>
          <a:ext cx="8382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32876</xdr:rowOff>
    </xdr:from>
    <xdr:to>
      <xdr:col>14</xdr:col>
      <xdr:colOff>28575</xdr:colOff>
      <xdr:row>58</xdr:row>
      <xdr:rowOff>39278</xdr:rowOff>
    </xdr:to>
    <xdr:cxnSp macro="">
      <xdr:nvCxnSpPr>
        <xdr:cNvPr id="350" name="直線コネクタ 349"/>
        <xdr:cNvCxnSpPr/>
      </xdr:nvCxnSpPr>
      <xdr:spPr>
        <a:xfrm flipV="1">
          <a:off x="8750300" y="9976976"/>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39278</xdr:rowOff>
    </xdr:from>
    <xdr:to>
      <xdr:col>12</xdr:col>
      <xdr:colOff>511175</xdr:colOff>
      <xdr:row>58</xdr:row>
      <xdr:rowOff>132076</xdr:rowOff>
    </xdr:to>
    <xdr:cxnSp macro="">
      <xdr:nvCxnSpPr>
        <xdr:cNvPr id="353" name="直線コネクタ 352"/>
        <xdr:cNvCxnSpPr/>
      </xdr:nvCxnSpPr>
      <xdr:spPr>
        <a:xfrm flipV="1">
          <a:off x="7861300" y="9983378"/>
          <a:ext cx="889000" cy="9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103081</xdr:rowOff>
    </xdr:from>
    <xdr:to>
      <xdr:col>11</xdr:col>
      <xdr:colOff>307975</xdr:colOff>
      <xdr:row>58</xdr:row>
      <xdr:rowOff>132076</xdr:rowOff>
    </xdr:to>
    <xdr:cxnSp macro="">
      <xdr:nvCxnSpPr>
        <xdr:cNvPr id="356" name="直線コネクタ 355"/>
        <xdr:cNvCxnSpPr/>
      </xdr:nvCxnSpPr>
      <xdr:spPr>
        <a:xfrm>
          <a:off x="6972300" y="9875731"/>
          <a:ext cx="889000" cy="2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124748</xdr:rowOff>
    </xdr:from>
    <xdr:to>
      <xdr:col>15</xdr:col>
      <xdr:colOff>231775</xdr:colOff>
      <xdr:row>58</xdr:row>
      <xdr:rowOff>54898</xdr:rowOff>
    </xdr:to>
    <xdr:sp macro="" textlink="">
      <xdr:nvSpPr>
        <xdr:cNvPr id="366" name="円/楕円 365"/>
        <xdr:cNvSpPr/>
      </xdr:nvSpPr>
      <xdr:spPr>
        <a:xfrm>
          <a:off x="10426700" y="98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147625</xdr:rowOff>
    </xdr:from>
    <xdr:ext cx="599010" cy="259045"/>
    <xdr:sp macro="" textlink="">
      <xdr:nvSpPr>
        <xdr:cNvPr id="367" name="普通建設事業費該当値テキスト"/>
        <xdr:cNvSpPr txBox="1"/>
      </xdr:nvSpPr>
      <xdr:spPr>
        <a:xfrm>
          <a:off x="10528300" y="974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153526</xdr:rowOff>
    </xdr:from>
    <xdr:to>
      <xdr:col>14</xdr:col>
      <xdr:colOff>79375</xdr:colOff>
      <xdr:row>58</xdr:row>
      <xdr:rowOff>83676</xdr:rowOff>
    </xdr:to>
    <xdr:sp macro="" textlink="">
      <xdr:nvSpPr>
        <xdr:cNvPr id="368" name="円/楕円 367"/>
        <xdr:cNvSpPr/>
      </xdr:nvSpPr>
      <xdr:spPr>
        <a:xfrm>
          <a:off x="9588500" y="99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100203</xdr:rowOff>
    </xdr:from>
    <xdr:ext cx="534377" cy="259045"/>
    <xdr:sp macro="" textlink="">
      <xdr:nvSpPr>
        <xdr:cNvPr id="369" name="テキスト ボックス 368"/>
        <xdr:cNvSpPr txBox="1"/>
      </xdr:nvSpPr>
      <xdr:spPr>
        <a:xfrm>
          <a:off x="9372111" y="970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159928</xdr:rowOff>
    </xdr:from>
    <xdr:to>
      <xdr:col>12</xdr:col>
      <xdr:colOff>561975</xdr:colOff>
      <xdr:row>58</xdr:row>
      <xdr:rowOff>90078</xdr:rowOff>
    </xdr:to>
    <xdr:sp macro="" textlink="">
      <xdr:nvSpPr>
        <xdr:cNvPr id="370" name="円/楕円 369"/>
        <xdr:cNvSpPr/>
      </xdr:nvSpPr>
      <xdr:spPr>
        <a:xfrm>
          <a:off x="8699500" y="99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106605</xdr:rowOff>
    </xdr:from>
    <xdr:ext cx="534377" cy="259045"/>
    <xdr:sp macro="" textlink="">
      <xdr:nvSpPr>
        <xdr:cNvPr id="371" name="テキスト ボックス 370"/>
        <xdr:cNvSpPr txBox="1"/>
      </xdr:nvSpPr>
      <xdr:spPr>
        <a:xfrm>
          <a:off x="8483111" y="97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81276</xdr:rowOff>
    </xdr:from>
    <xdr:to>
      <xdr:col>11</xdr:col>
      <xdr:colOff>358775</xdr:colOff>
      <xdr:row>59</xdr:row>
      <xdr:rowOff>11426</xdr:rowOff>
    </xdr:to>
    <xdr:sp macro="" textlink="">
      <xdr:nvSpPr>
        <xdr:cNvPr id="372" name="円/楕円 371"/>
        <xdr:cNvSpPr/>
      </xdr:nvSpPr>
      <xdr:spPr>
        <a:xfrm>
          <a:off x="7810500" y="1002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2553</xdr:rowOff>
    </xdr:from>
    <xdr:ext cx="534377" cy="259045"/>
    <xdr:sp macro="" textlink="">
      <xdr:nvSpPr>
        <xdr:cNvPr id="373" name="テキスト ボックス 372"/>
        <xdr:cNvSpPr txBox="1"/>
      </xdr:nvSpPr>
      <xdr:spPr>
        <a:xfrm>
          <a:off x="7594111" y="1011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52281</xdr:rowOff>
    </xdr:from>
    <xdr:to>
      <xdr:col>10</xdr:col>
      <xdr:colOff>155575</xdr:colOff>
      <xdr:row>57</xdr:row>
      <xdr:rowOff>153881</xdr:rowOff>
    </xdr:to>
    <xdr:sp macro="" textlink="">
      <xdr:nvSpPr>
        <xdr:cNvPr id="374" name="円/楕円 373"/>
        <xdr:cNvSpPr/>
      </xdr:nvSpPr>
      <xdr:spPr>
        <a:xfrm>
          <a:off x="6921500" y="9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170408</xdr:rowOff>
    </xdr:from>
    <xdr:ext cx="599010" cy="259045"/>
    <xdr:sp macro="" textlink="">
      <xdr:nvSpPr>
        <xdr:cNvPr id="375" name="テキスト ボックス 374"/>
        <xdr:cNvSpPr txBox="1"/>
      </xdr:nvSpPr>
      <xdr:spPr>
        <a:xfrm>
          <a:off x="6672794" y="960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29332</xdr:rowOff>
    </xdr:from>
    <xdr:to>
      <xdr:col>15</xdr:col>
      <xdr:colOff>180975</xdr:colOff>
      <xdr:row>75</xdr:row>
      <xdr:rowOff>53249</xdr:rowOff>
    </xdr:to>
    <xdr:cxnSp macro="">
      <xdr:nvCxnSpPr>
        <xdr:cNvPr id="400" name="直線コネクタ 399"/>
        <xdr:cNvCxnSpPr/>
      </xdr:nvCxnSpPr>
      <xdr:spPr>
        <a:xfrm>
          <a:off x="9639300" y="12888082"/>
          <a:ext cx="838200" cy="2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29332</xdr:rowOff>
    </xdr:from>
    <xdr:to>
      <xdr:col>14</xdr:col>
      <xdr:colOff>28575</xdr:colOff>
      <xdr:row>76</xdr:row>
      <xdr:rowOff>115274</xdr:rowOff>
    </xdr:to>
    <xdr:cxnSp macro="">
      <xdr:nvCxnSpPr>
        <xdr:cNvPr id="403" name="直線コネクタ 402"/>
        <xdr:cNvCxnSpPr/>
      </xdr:nvCxnSpPr>
      <xdr:spPr>
        <a:xfrm flipV="1">
          <a:off x="8750300" y="12888082"/>
          <a:ext cx="889000" cy="2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2449</xdr:rowOff>
    </xdr:from>
    <xdr:to>
      <xdr:col>15</xdr:col>
      <xdr:colOff>231775</xdr:colOff>
      <xdr:row>75</xdr:row>
      <xdr:rowOff>104049</xdr:rowOff>
    </xdr:to>
    <xdr:sp macro="" textlink="">
      <xdr:nvSpPr>
        <xdr:cNvPr id="413" name="円/楕円 412"/>
        <xdr:cNvSpPr/>
      </xdr:nvSpPr>
      <xdr:spPr>
        <a:xfrm>
          <a:off x="10426700" y="128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25326</xdr:rowOff>
    </xdr:from>
    <xdr:ext cx="534377" cy="259045"/>
    <xdr:sp macro="" textlink="">
      <xdr:nvSpPr>
        <xdr:cNvPr id="414" name="普通建設事業費 （ うち新規整備　）該当値テキスト"/>
        <xdr:cNvSpPr txBox="1"/>
      </xdr:nvSpPr>
      <xdr:spPr>
        <a:xfrm>
          <a:off x="10528300" y="127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85,127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149982</xdr:rowOff>
    </xdr:from>
    <xdr:to>
      <xdr:col>14</xdr:col>
      <xdr:colOff>79375</xdr:colOff>
      <xdr:row>75</xdr:row>
      <xdr:rowOff>80132</xdr:rowOff>
    </xdr:to>
    <xdr:sp macro="" textlink="">
      <xdr:nvSpPr>
        <xdr:cNvPr id="415" name="円/楕円 414"/>
        <xdr:cNvSpPr/>
      </xdr:nvSpPr>
      <xdr:spPr>
        <a:xfrm>
          <a:off x="9588500" y="128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96659</xdr:rowOff>
    </xdr:from>
    <xdr:ext cx="534377" cy="259045"/>
    <xdr:sp macro="" textlink="">
      <xdr:nvSpPr>
        <xdr:cNvPr id="416" name="テキスト ボックス 415"/>
        <xdr:cNvSpPr txBox="1"/>
      </xdr:nvSpPr>
      <xdr:spPr>
        <a:xfrm>
          <a:off x="9372111" y="1261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64474</xdr:rowOff>
    </xdr:from>
    <xdr:to>
      <xdr:col>12</xdr:col>
      <xdr:colOff>561975</xdr:colOff>
      <xdr:row>76</xdr:row>
      <xdr:rowOff>166074</xdr:rowOff>
    </xdr:to>
    <xdr:sp macro="" textlink="">
      <xdr:nvSpPr>
        <xdr:cNvPr id="417" name="円/楕円 416"/>
        <xdr:cNvSpPr/>
      </xdr:nvSpPr>
      <xdr:spPr>
        <a:xfrm>
          <a:off x="8699500" y="130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11151</xdr:rowOff>
    </xdr:from>
    <xdr:ext cx="534377" cy="259045"/>
    <xdr:sp macro="" textlink="">
      <xdr:nvSpPr>
        <xdr:cNvPr id="418" name="テキスト ボックス 417"/>
        <xdr:cNvSpPr txBox="1"/>
      </xdr:nvSpPr>
      <xdr:spPr>
        <a:xfrm>
          <a:off x="8483111" y="128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105088</xdr:rowOff>
    </xdr:from>
    <xdr:to>
      <xdr:col>15</xdr:col>
      <xdr:colOff>180975</xdr:colOff>
      <xdr:row>98</xdr:row>
      <xdr:rowOff>139350</xdr:rowOff>
    </xdr:to>
    <xdr:cxnSp macro="">
      <xdr:nvCxnSpPr>
        <xdr:cNvPr id="445" name="直線コネクタ 444"/>
        <xdr:cNvCxnSpPr/>
      </xdr:nvCxnSpPr>
      <xdr:spPr>
        <a:xfrm flipV="1">
          <a:off x="9639300" y="16907188"/>
          <a:ext cx="8382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49826</xdr:rowOff>
    </xdr:from>
    <xdr:to>
      <xdr:col>14</xdr:col>
      <xdr:colOff>28575</xdr:colOff>
      <xdr:row>98</xdr:row>
      <xdr:rowOff>139350</xdr:rowOff>
    </xdr:to>
    <xdr:cxnSp macro="">
      <xdr:nvCxnSpPr>
        <xdr:cNvPr id="448" name="直線コネクタ 447"/>
        <xdr:cNvCxnSpPr/>
      </xdr:nvCxnSpPr>
      <xdr:spPr>
        <a:xfrm>
          <a:off x="8750300" y="16851926"/>
          <a:ext cx="889000" cy="8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54288</xdr:rowOff>
    </xdr:from>
    <xdr:to>
      <xdr:col>15</xdr:col>
      <xdr:colOff>231775</xdr:colOff>
      <xdr:row>98</xdr:row>
      <xdr:rowOff>155888</xdr:rowOff>
    </xdr:to>
    <xdr:sp macro="" textlink="">
      <xdr:nvSpPr>
        <xdr:cNvPr id="458" name="円/楕円 457"/>
        <xdr:cNvSpPr/>
      </xdr:nvSpPr>
      <xdr:spPr>
        <a:xfrm>
          <a:off x="10426700" y="168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140665</xdr:rowOff>
    </xdr:from>
    <xdr:ext cx="534377" cy="259045"/>
    <xdr:sp macro="" textlink="">
      <xdr:nvSpPr>
        <xdr:cNvPr id="459" name="普通建設事業費 （ うち更新整備　）該当値テキスト"/>
        <xdr:cNvSpPr txBox="1"/>
      </xdr:nvSpPr>
      <xdr:spPr>
        <a:xfrm>
          <a:off x="10528300" y="167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88550</xdr:rowOff>
    </xdr:from>
    <xdr:to>
      <xdr:col>14</xdr:col>
      <xdr:colOff>79375</xdr:colOff>
      <xdr:row>99</xdr:row>
      <xdr:rowOff>18700</xdr:rowOff>
    </xdr:to>
    <xdr:sp macro="" textlink="">
      <xdr:nvSpPr>
        <xdr:cNvPr id="460" name="円/楕円 459"/>
        <xdr:cNvSpPr/>
      </xdr:nvSpPr>
      <xdr:spPr>
        <a:xfrm>
          <a:off x="9588500" y="168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9827</xdr:rowOff>
    </xdr:from>
    <xdr:ext cx="378565" cy="259045"/>
    <xdr:sp macro="" textlink="">
      <xdr:nvSpPr>
        <xdr:cNvPr id="461" name="テキスト ボックス 460"/>
        <xdr:cNvSpPr txBox="1"/>
      </xdr:nvSpPr>
      <xdr:spPr>
        <a:xfrm>
          <a:off x="9450017" y="1698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170476</xdr:rowOff>
    </xdr:from>
    <xdr:to>
      <xdr:col>12</xdr:col>
      <xdr:colOff>561975</xdr:colOff>
      <xdr:row>98</xdr:row>
      <xdr:rowOff>100626</xdr:rowOff>
    </xdr:to>
    <xdr:sp macro="" textlink="">
      <xdr:nvSpPr>
        <xdr:cNvPr id="462" name="円/楕円 461"/>
        <xdr:cNvSpPr/>
      </xdr:nvSpPr>
      <xdr:spPr>
        <a:xfrm>
          <a:off x="8699500" y="168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91753</xdr:rowOff>
    </xdr:from>
    <xdr:ext cx="534377" cy="259045"/>
    <xdr:sp macro="" textlink="">
      <xdr:nvSpPr>
        <xdr:cNvPr id="463" name="テキスト ボックス 462"/>
        <xdr:cNvSpPr txBox="1"/>
      </xdr:nvSpPr>
      <xdr:spPr>
        <a:xfrm>
          <a:off x="8483111" y="168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30353</xdr:rowOff>
    </xdr:from>
    <xdr:to>
      <xdr:col>23</xdr:col>
      <xdr:colOff>517525</xdr:colOff>
      <xdr:row>39</xdr:row>
      <xdr:rowOff>44450</xdr:rowOff>
    </xdr:to>
    <xdr:cxnSp macro="">
      <xdr:nvCxnSpPr>
        <xdr:cNvPr id="492" name="直線コネクタ 491"/>
        <xdr:cNvCxnSpPr/>
      </xdr:nvCxnSpPr>
      <xdr:spPr>
        <a:xfrm>
          <a:off x="15481300" y="6716903"/>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10217</xdr:rowOff>
    </xdr:from>
    <xdr:to>
      <xdr:col>22</xdr:col>
      <xdr:colOff>365125</xdr:colOff>
      <xdr:row>39</xdr:row>
      <xdr:rowOff>30353</xdr:rowOff>
    </xdr:to>
    <xdr:cxnSp macro="">
      <xdr:nvCxnSpPr>
        <xdr:cNvPr id="495" name="直線コネクタ 494"/>
        <xdr:cNvCxnSpPr/>
      </xdr:nvCxnSpPr>
      <xdr:spPr>
        <a:xfrm>
          <a:off x="14592300" y="6525317"/>
          <a:ext cx="889000" cy="19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10217</xdr:rowOff>
    </xdr:from>
    <xdr:to>
      <xdr:col>21</xdr:col>
      <xdr:colOff>161925</xdr:colOff>
      <xdr:row>38</xdr:row>
      <xdr:rowOff>118478</xdr:rowOff>
    </xdr:to>
    <xdr:cxnSp macro="">
      <xdr:nvCxnSpPr>
        <xdr:cNvPr id="498" name="直線コネクタ 497"/>
        <xdr:cNvCxnSpPr/>
      </xdr:nvCxnSpPr>
      <xdr:spPr>
        <a:xfrm flipV="1">
          <a:off x="13703300" y="6525317"/>
          <a:ext cx="889000" cy="10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168444</xdr:rowOff>
    </xdr:from>
    <xdr:ext cx="469744" cy="259045"/>
    <xdr:sp macro="" textlink="">
      <xdr:nvSpPr>
        <xdr:cNvPr id="500" name="テキスト ボックス 499"/>
        <xdr:cNvSpPr txBox="1"/>
      </xdr:nvSpPr>
      <xdr:spPr>
        <a:xfrm>
          <a:off x="14357427"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65577</xdr:rowOff>
    </xdr:from>
    <xdr:to>
      <xdr:col>19</xdr:col>
      <xdr:colOff>644525</xdr:colOff>
      <xdr:row>38</xdr:row>
      <xdr:rowOff>118478</xdr:rowOff>
    </xdr:to>
    <xdr:cxnSp macro="">
      <xdr:nvCxnSpPr>
        <xdr:cNvPr id="501" name="直線コネクタ 500"/>
        <xdr:cNvCxnSpPr/>
      </xdr:nvCxnSpPr>
      <xdr:spPr>
        <a:xfrm>
          <a:off x="12814300" y="6580677"/>
          <a:ext cx="889000" cy="5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151003</xdr:rowOff>
    </xdr:from>
    <xdr:to>
      <xdr:col>22</xdr:col>
      <xdr:colOff>415925</xdr:colOff>
      <xdr:row>39</xdr:row>
      <xdr:rowOff>81153</xdr:rowOff>
    </xdr:to>
    <xdr:sp macro="" textlink="">
      <xdr:nvSpPr>
        <xdr:cNvPr id="513" name="円/楕円 512"/>
        <xdr:cNvSpPr/>
      </xdr:nvSpPr>
      <xdr:spPr>
        <a:xfrm>
          <a:off x="15430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72280</xdr:rowOff>
    </xdr:from>
    <xdr:ext cx="378565" cy="259045"/>
    <xdr:sp macro="" textlink="">
      <xdr:nvSpPr>
        <xdr:cNvPr id="514" name="テキスト ボックス 513"/>
        <xdr:cNvSpPr txBox="1"/>
      </xdr:nvSpPr>
      <xdr:spPr>
        <a:xfrm>
          <a:off x="15292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130867</xdr:rowOff>
    </xdr:from>
    <xdr:to>
      <xdr:col>21</xdr:col>
      <xdr:colOff>212725</xdr:colOff>
      <xdr:row>38</xdr:row>
      <xdr:rowOff>61017</xdr:rowOff>
    </xdr:to>
    <xdr:sp macro="" textlink="">
      <xdr:nvSpPr>
        <xdr:cNvPr id="515" name="円/楕円 514"/>
        <xdr:cNvSpPr/>
      </xdr:nvSpPr>
      <xdr:spPr>
        <a:xfrm>
          <a:off x="14541500" y="64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77544</xdr:rowOff>
    </xdr:from>
    <xdr:ext cx="534377" cy="259045"/>
    <xdr:sp macro="" textlink="">
      <xdr:nvSpPr>
        <xdr:cNvPr id="516" name="テキスト ボックス 515"/>
        <xdr:cNvSpPr txBox="1"/>
      </xdr:nvSpPr>
      <xdr:spPr>
        <a:xfrm>
          <a:off x="14325111" y="62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67678</xdr:rowOff>
    </xdr:from>
    <xdr:to>
      <xdr:col>20</xdr:col>
      <xdr:colOff>9525</xdr:colOff>
      <xdr:row>38</xdr:row>
      <xdr:rowOff>169278</xdr:rowOff>
    </xdr:to>
    <xdr:sp macro="" textlink="">
      <xdr:nvSpPr>
        <xdr:cNvPr id="517" name="円/楕円 516"/>
        <xdr:cNvSpPr/>
      </xdr:nvSpPr>
      <xdr:spPr>
        <a:xfrm>
          <a:off x="13652500" y="65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160405</xdr:rowOff>
    </xdr:from>
    <xdr:ext cx="469744" cy="259045"/>
    <xdr:sp macro="" textlink="">
      <xdr:nvSpPr>
        <xdr:cNvPr id="518" name="テキスト ボックス 517"/>
        <xdr:cNvSpPr txBox="1"/>
      </xdr:nvSpPr>
      <xdr:spPr>
        <a:xfrm>
          <a:off x="13468427" y="6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14777</xdr:rowOff>
    </xdr:from>
    <xdr:to>
      <xdr:col>18</xdr:col>
      <xdr:colOff>492125</xdr:colOff>
      <xdr:row>38</xdr:row>
      <xdr:rowOff>116377</xdr:rowOff>
    </xdr:to>
    <xdr:sp macro="" textlink="">
      <xdr:nvSpPr>
        <xdr:cNvPr id="519" name="円/楕円 518"/>
        <xdr:cNvSpPr/>
      </xdr:nvSpPr>
      <xdr:spPr>
        <a:xfrm>
          <a:off x="12763500" y="65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107504</xdr:rowOff>
    </xdr:from>
    <xdr:ext cx="469744" cy="259045"/>
    <xdr:sp macro="" textlink="">
      <xdr:nvSpPr>
        <xdr:cNvPr id="520" name="テキスト ボックス 519"/>
        <xdr:cNvSpPr txBox="1"/>
      </xdr:nvSpPr>
      <xdr:spPr>
        <a:xfrm>
          <a:off x="12579427" y="66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32007</xdr:rowOff>
    </xdr:from>
    <xdr:to>
      <xdr:col>23</xdr:col>
      <xdr:colOff>517525</xdr:colOff>
      <xdr:row>75</xdr:row>
      <xdr:rowOff>43993</xdr:rowOff>
    </xdr:to>
    <xdr:cxnSp macro="">
      <xdr:nvCxnSpPr>
        <xdr:cNvPr id="598" name="直線コネクタ 597"/>
        <xdr:cNvCxnSpPr/>
      </xdr:nvCxnSpPr>
      <xdr:spPr>
        <a:xfrm flipV="1">
          <a:off x="15481300" y="12890757"/>
          <a:ext cx="8382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10106</xdr:rowOff>
    </xdr:from>
    <xdr:to>
      <xdr:col>22</xdr:col>
      <xdr:colOff>365125</xdr:colOff>
      <xdr:row>75</xdr:row>
      <xdr:rowOff>43993</xdr:rowOff>
    </xdr:to>
    <xdr:cxnSp macro="">
      <xdr:nvCxnSpPr>
        <xdr:cNvPr id="601" name="直線コネクタ 600"/>
        <xdr:cNvCxnSpPr/>
      </xdr:nvCxnSpPr>
      <xdr:spPr>
        <a:xfrm>
          <a:off x="14592300" y="12868856"/>
          <a:ext cx="889000" cy="3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10106</xdr:rowOff>
    </xdr:from>
    <xdr:to>
      <xdr:col>21</xdr:col>
      <xdr:colOff>161925</xdr:colOff>
      <xdr:row>75</xdr:row>
      <xdr:rowOff>22778</xdr:rowOff>
    </xdr:to>
    <xdr:cxnSp macro="">
      <xdr:nvCxnSpPr>
        <xdr:cNvPr id="604" name="直線コネクタ 603"/>
        <xdr:cNvCxnSpPr/>
      </xdr:nvCxnSpPr>
      <xdr:spPr>
        <a:xfrm flipV="1">
          <a:off x="13703300" y="12868856"/>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103253</xdr:rowOff>
    </xdr:from>
    <xdr:to>
      <xdr:col>19</xdr:col>
      <xdr:colOff>644525</xdr:colOff>
      <xdr:row>75</xdr:row>
      <xdr:rowOff>22778</xdr:rowOff>
    </xdr:to>
    <xdr:cxnSp macro="">
      <xdr:nvCxnSpPr>
        <xdr:cNvPr id="607" name="直線コネクタ 606"/>
        <xdr:cNvCxnSpPr/>
      </xdr:nvCxnSpPr>
      <xdr:spPr>
        <a:xfrm>
          <a:off x="12814300" y="12790553"/>
          <a:ext cx="889000" cy="9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152657</xdr:rowOff>
    </xdr:from>
    <xdr:to>
      <xdr:col>23</xdr:col>
      <xdr:colOff>568325</xdr:colOff>
      <xdr:row>75</xdr:row>
      <xdr:rowOff>82807</xdr:rowOff>
    </xdr:to>
    <xdr:sp macro="" textlink="">
      <xdr:nvSpPr>
        <xdr:cNvPr id="617" name="円/楕円 616"/>
        <xdr:cNvSpPr/>
      </xdr:nvSpPr>
      <xdr:spPr>
        <a:xfrm>
          <a:off x="16268700" y="128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4084</xdr:rowOff>
    </xdr:from>
    <xdr:ext cx="534377" cy="259045"/>
    <xdr:sp macro="" textlink="">
      <xdr:nvSpPr>
        <xdr:cNvPr id="618" name="公債費該当値テキスト"/>
        <xdr:cNvSpPr txBox="1"/>
      </xdr:nvSpPr>
      <xdr:spPr>
        <a:xfrm>
          <a:off x="16370300" y="126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91,633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164643</xdr:rowOff>
    </xdr:from>
    <xdr:to>
      <xdr:col>22</xdr:col>
      <xdr:colOff>415925</xdr:colOff>
      <xdr:row>75</xdr:row>
      <xdr:rowOff>94793</xdr:rowOff>
    </xdr:to>
    <xdr:sp macro="" textlink="">
      <xdr:nvSpPr>
        <xdr:cNvPr id="619" name="円/楕円 618"/>
        <xdr:cNvSpPr/>
      </xdr:nvSpPr>
      <xdr:spPr>
        <a:xfrm>
          <a:off x="15430500" y="128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111320</xdr:rowOff>
    </xdr:from>
    <xdr:ext cx="534377" cy="259045"/>
    <xdr:sp macro="" textlink="">
      <xdr:nvSpPr>
        <xdr:cNvPr id="620" name="テキスト ボックス 619"/>
        <xdr:cNvSpPr txBox="1"/>
      </xdr:nvSpPr>
      <xdr:spPr>
        <a:xfrm>
          <a:off x="15214111" y="126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90,060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130756</xdr:rowOff>
    </xdr:from>
    <xdr:to>
      <xdr:col>21</xdr:col>
      <xdr:colOff>212725</xdr:colOff>
      <xdr:row>75</xdr:row>
      <xdr:rowOff>60906</xdr:rowOff>
    </xdr:to>
    <xdr:sp macro="" textlink="">
      <xdr:nvSpPr>
        <xdr:cNvPr id="621" name="円/楕円 620"/>
        <xdr:cNvSpPr/>
      </xdr:nvSpPr>
      <xdr:spPr>
        <a:xfrm>
          <a:off x="14541500" y="128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77433</xdr:rowOff>
    </xdr:from>
    <xdr:ext cx="534377" cy="259045"/>
    <xdr:sp macro="" textlink="">
      <xdr:nvSpPr>
        <xdr:cNvPr id="622" name="テキスト ボックス 621"/>
        <xdr:cNvSpPr txBox="1"/>
      </xdr:nvSpPr>
      <xdr:spPr>
        <a:xfrm>
          <a:off x="14325111" y="1259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143428</xdr:rowOff>
    </xdr:from>
    <xdr:to>
      <xdr:col>20</xdr:col>
      <xdr:colOff>9525</xdr:colOff>
      <xdr:row>75</xdr:row>
      <xdr:rowOff>73578</xdr:rowOff>
    </xdr:to>
    <xdr:sp macro="" textlink="">
      <xdr:nvSpPr>
        <xdr:cNvPr id="623" name="円/楕円 622"/>
        <xdr:cNvSpPr/>
      </xdr:nvSpPr>
      <xdr:spPr>
        <a:xfrm>
          <a:off x="13652500" y="128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90105</xdr:rowOff>
    </xdr:from>
    <xdr:ext cx="534377" cy="259045"/>
    <xdr:sp macro="" textlink="">
      <xdr:nvSpPr>
        <xdr:cNvPr id="624" name="テキスト ボックス 623"/>
        <xdr:cNvSpPr txBox="1"/>
      </xdr:nvSpPr>
      <xdr:spPr>
        <a:xfrm>
          <a:off x="13436111" y="1260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52453</xdr:rowOff>
    </xdr:from>
    <xdr:to>
      <xdr:col>18</xdr:col>
      <xdr:colOff>492125</xdr:colOff>
      <xdr:row>74</xdr:row>
      <xdr:rowOff>154053</xdr:rowOff>
    </xdr:to>
    <xdr:sp macro="" textlink="">
      <xdr:nvSpPr>
        <xdr:cNvPr id="625" name="円/楕円 624"/>
        <xdr:cNvSpPr/>
      </xdr:nvSpPr>
      <xdr:spPr>
        <a:xfrm>
          <a:off x="12763500" y="127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170580</xdr:rowOff>
    </xdr:from>
    <xdr:ext cx="599010" cy="259045"/>
    <xdr:sp macro="" textlink="">
      <xdr:nvSpPr>
        <xdr:cNvPr id="626" name="テキスト ボックス 625"/>
        <xdr:cNvSpPr txBox="1"/>
      </xdr:nvSpPr>
      <xdr:spPr>
        <a:xfrm>
          <a:off x="12514794" y="1251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5511</xdr:rowOff>
    </xdr:from>
    <xdr:to>
      <xdr:col>23</xdr:col>
      <xdr:colOff>517525</xdr:colOff>
      <xdr:row>97</xdr:row>
      <xdr:rowOff>69120</xdr:rowOff>
    </xdr:to>
    <xdr:cxnSp macro="">
      <xdr:nvCxnSpPr>
        <xdr:cNvPr id="655" name="直線コネクタ 654"/>
        <xdr:cNvCxnSpPr/>
      </xdr:nvCxnSpPr>
      <xdr:spPr>
        <a:xfrm>
          <a:off x="15481300" y="15778911"/>
          <a:ext cx="838200" cy="9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27209</xdr:rowOff>
    </xdr:from>
    <xdr:to>
      <xdr:col>22</xdr:col>
      <xdr:colOff>365125</xdr:colOff>
      <xdr:row>92</xdr:row>
      <xdr:rowOff>5511</xdr:rowOff>
    </xdr:to>
    <xdr:cxnSp macro="">
      <xdr:nvCxnSpPr>
        <xdr:cNvPr id="658" name="直線コネクタ 657"/>
        <xdr:cNvCxnSpPr/>
      </xdr:nvCxnSpPr>
      <xdr:spPr>
        <a:xfrm>
          <a:off x="14592300" y="15629159"/>
          <a:ext cx="889000" cy="14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105808</xdr:rowOff>
    </xdr:from>
    <xdr:ext cx="534377" cy="259045"/>
    <xdr:sp macro="" textlink="">
      <xdr:nvSpPr>
        <xdr:cNvPr id="660" name="テキスト ボックス 659"/>
        <xdr:cNvSpPr txBox="1"/>
      </xdr:nvSpPr>
      <xdr:spPr>
        <a:xfrm>
          <a:off x="1521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27209</xdr:rowOff>
    </xdr:from>
    <xdr:to>
      <xdr:col>21</xdr:col>
      <xdr:colOff>161925</xdr:colOff>
      <xdr:row>94</xdr:row>
      <xdr:rowOff>11170</xdr:rowOff>
    </xdr:to>
    <xdr:cxnSp macro="">
      <xdr:nvCxnSpPr>
        <xdr:cNvPr id="661" name="直線コネクタ 660"/>
        <xdr:cNvCxnSpPr/>
      </xdr:nvCxnSpPr>
      <xdr:spPr>
        <a:xfrm flipV="1">
          <a:off x="13703300" y="15629159"/>
          <a:ext cx="889000" cy="4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11170</xdr:rowOff>
    </xdr:from>
    <xdr:to>
      <xdr:col>19</xdr:col>
      <xdr:colOff>644525</xdr:colOff>
      <xdr:row>95</xdr:row>
      <xdr:rowOff>109925</xdr:rowOff>
    </xdr:to>
    <xdr:cxnSp macro="">
      <xdr:nvCxnSpPr>
        <xdr:cNvPr id="664" name="直線コネクタ 663"/>
        <xdr:cNvCxnSpPr/>
      </xdr:nvCxnSpPr>
      <xdr:spPr>
        <a:xfrm flipV="1">
          <a:off x="12814300" y="16127470"/>
          <a:ext cx="8890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74661</xdr:rowOff>
    </xdr:from>
    <xdr:ext cx="534377" cy="259045"/>
    <xdr:sp macro="" textlink="">
      <xdr:nvSpPr>
        <xdr:cNvPr id="666" name="テキスト ボックス 665"/>
        <xdr:cNvSpPr txBox="1"/>
      </xdr:nvSpPr>
      <xdr:spPr>
        <a:xfrm>
          <a:off x="13436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69175</xdr:rowOff>
    </xdr:from>
    <xdr:ext cx="534377" cy="259045"/>
    <xdr:sp macro="" textlink="">
      <xdr:nvSpPr>
        <xdr:cNvPr id="668" name="テキスト ボックス 667"/>
        <xdr:cNvSpPr txBox="1"/>
      </xdr:nvSpPr>
      <xdr:spPr>
        <a:xfrm>
          <a:off x="12547111" y="165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18320</xdr:rowOff>
    </xdr:from>
    <xdr:to>
      <xdr:col>23</xdr:col>
      <xdr:colOff>568325</xdr:colOff>
      <xdr:row>97</xdr:row>
      <xdr:rowOff>119920</xdr:rowOff>
    </xdr:to>
    <xdr:sp macro="" textlink="">
      <xdr:nvSpPr>
        <xdr:cNvPr id="674" name="円/楕円 673"/>
        <xdr:cNvSpPr/>
      </xdr:nvSpPr>
      <xdr:spPr>
        <a:xfrm>
          <a:off x="16268700" y="166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168197</xdr:rowOff>
    </xdr:from>
    <xdr:ext cx="534377" cy="259045"/>
    <xdr:sp macro="" textlink="">
      <xdr:nvSpPr>
        <xdr:cNvPr id="675" name="積立金該当値テキスト"/>
        <xdr:cNvSpPr txBox="1"/>
      </xdr:nvSpPr>
      <xdr:spPr>
        <a:xfrm>
          <a:off x="16370300" y="166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126161</xdr:rowOff>
    </xdr:from>
    <xdr:to>
      <xdr:col>22</xdr:col>
      <xdr:colOff>415925</xdr:colOff>
      <xdr:row>92</xdr:row>
      <xdr:rowOff>56311</xdr:rowOff>
    </xdr:to>
    <xdr:sp macro="" textlink="">
      <xdr:nvSpPr>
        <xdr:cNvPr id="676" name="円/楕円 675"/>
        <xdr:cNvSpPr/>
      </xdr:nvSpPr>
      <xdr:spPr>
        <a:xfrm>
          <a:off x="15430500" y="157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72838</xdr:rowOff>
    </xdr:from>
    <xdr:ext cx="534377" cy="259045"/>
    <xdr:sp macro="" textlink="">
      <xdr:nvSpPr>
        <xdr:cNvPr id="677" name="テキスト ボックス 676"/>
        <xdr:cNvSpPr txBox="1"/>
      </xdr:nvSpPr>
      <xdr:spPr>
        <a:xfrm>
          <a:off x="15214111" y="155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65,044</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147859</xdr:rowOff>
    </xdr:from>
    <xdr:to>
      <xdr:col>21</xdr:col>
      <xdr:colOff>212725</xdr:colOff>
      <xdr:row>91</xdr:row>
      <xdr:rowOff>78009</xdr:rowOff>
    </xdr:to>
    <xdr:sp macro="" textlink="">
      <xdr:nvSpPr>
        <xdr:cNvPr id="678" name="円/楕円 677"/>
        <xdr:cNvSpPr/>
      </xdr:nvSpPr>
      <xdr:spPr>
        <a:xfrm>
          <a:off x="14541500" y="1557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69136</xdr:rowOff>
    </xdr:from>
    <xdr:ext cx="534377" cy="259045"/>
    <xdr:sp macro="" textlink="">
      <xdr:nvSpPr>
        <xdr:cNvPr id="679" name="テキスト ボックス 678"/>
        <xdr:cNvSpPr txBox="1"/>
      </xdr:nvSpPr>
      <xdr:spPr>
        <a:xfrm>
          <a:off x="14325111" y="156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72,905</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131820</xdr:rowOff>
    </xdr:from>
    <xdr:to>
      <xdr:col>20</xdr:col>
      <xdr:colOff>9525</xdr:colOff>
      <xdr:row>94</xdr:row>
      <xdr:rowOff>61970</xdr:rowOff>
    </xdr:to>
    <xdr:sp macro="" textlink="">
      <xdr:nvSpPr>
        <xdr:cNvPr id="680" name="円/楕円 679"/>
        <xdr:cNvSpPr/>
      </xdr:nvSpPr>
      <xdr:spPr>
        <a:xfrm>
          <a:off x="13652500" y="160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78497</xdr:rowOff>
    </xdr:from>
    <xdr:ext cx="534377" cy="259045"/>
    <xdr:sp macro="" textlink="">
      <xdr:nvSpPr>
        <xdr:cNvPr id="681" name="テキスト ボックス 680"/>
        <xdr:cNvSpPr txBox="1"/>
      </xdr:nvSpPr>
      <xdr:spPr>
        <a:xfrm>
          <a:off x="13436111" y="1585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59125</xdr:rowOff>
    </xdr:from>
    <xdr:to>
      <xdr:col>18</xdr:col>
      <xdr:colOff>492125</xdr:colOff>
      <xdr:row>95</xdr:row>
      <xdr:rowOff>160725</xdr:rowOff>
    </xdr:to>
    <xdr:sp macro="" textlink="">
      <xdr:nvSpPr>
        <xdr:cNvPr id="682" name="円/楕円 681"/>
        <xdr:cNvSpPr/>
      </xdr:nvSpPr>
      <xdr:spPr>
        <a:xfrm>
          <a:off x="12763500" y="163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5802</xdr:rowOff>
    </xdr:from>
    <xdr:ext cx="534377" cy="259045"/>
    <xdr:sp macro="" textlink="">
      <xdr:nvSpPr>
        <xdr:cNvPr id="683" name="テキスト ボックス 682"/>
        <xdr:cNvSpPr txBox="1"/>
      </xdr:nvSpPr>
      <xdr:spPr>
        <a:xfrm>
          <a:off x="12547111" y="161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1905</xdr:rowOff>
    </xdr:from>
    <xdr:to>
      <xdr:col>32</xdr:col>
      <xdr:colOff>187325</xdr:colOff>
      <xdr:row>33</xdr:row>
      <xdr:rowOff>13081</xdr:rowOff>
    </xdr:to>
    <xdr:cxnSp macro="">
      <xdr:nvCxnSpPr>
        <xdr:cNvPr id="712" name="直線コネクタ 711"/>
        <xdr:cNvCxnSpPr/>
      </xdr:nvCxnSpPr>
      <xdr:spPr>
        <a:xfrm flipV="1">
          <a:off x="21323300" y="5659755"/>
          <a:ext cx="8382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139082</xdr:rowOff>
    </xdr:from>
    <xdr:ext cx="469744" cy="259045"/>
    <xdr:sp macro="" textlink="">
      <xdr:nvSpPr>
        <xdr:cNvPr id="713" name="投資及び出資金平均値テキスト"/>
        <xdr:cNvSpPr txBox="1"/>
      </xdr:nvSpPr>
      <xdr:spPr>
        <a:xfrm>
          <a:off x="22212300" y="64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13081</xdr:rowOff>
    </xdr:from>
    <xdr:to>
      <xdr:col>31</xdr:col>
      <xdr:colOff>34925</xdr:colOff>
      <xdr:row>33</xdr:row>
      <xdr:rowOff>22098</xdr:rowOff>
    </xdr:to>
    <xdr:cxnSp macro="">
      <xdr:nvCxnSpPr>
        <xdr:cNvPr id="715" name="直線コネクタ 714"/>
        <xdr:cNvCxnSpPr/>
      </xdr:nvCxnSpPr>
      <xdr:spPr>
        <a:xfrm flipV="1">
          <a:off x="20434300" y="5670931"/>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123842</xdr:rowOff>
    </xdr:from>
    <xdr:ext cx="469744" cy="259045"/>
    <xdr:sp macro="" textlink="">
      <xdr:nvSpPr>
        <xdr:cNvPr id="717" name="テキスト ボックス 716"/>
        <xdr:cNvSpPr txBox="1"/>
      </xdr:nvSpPr>
      <xdr:spPr>
        <a:xfrm>
          <a:off x="210884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22098</xdr:rowOff>
    </xdr:from>
    <xdr:to>
      <xdr:col>29</xdr:col>
      <xdr:colOff>517525</xdr:colOff>
      <xdr:row>39</xdr:row>
      <xdr:rowOff>44450</xdr:rowOff>
    </xdr:to>
    <xdr:cxnSp macro="">
      <xdr:nvCxnSpPr>
        <xdr:cNvPr id="718" name="直線コネクタ 717"/>
        <xdr:cNvCxnSpPr/>
      </xdr:nvCxnSpPr>
      <xdr:spPr>
        <a:xfrm flipV="1">
          <a:off x="19545300" y="5679948"/>
          <a:ext cx="889000" cy="105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103649</xdr:rowOff>
    </xdr:from>
    <xdr:ext cx="469744" cy="259045"/>
    <xdr:sp macro="" textlink="">
      <xdr:nvSpPr>
        <xdr:cNvPr id="720" name="テキスト ボックス 719"/>
        <xdr:cNvSpPr txBox="1"/>
      </xdr:nvSpPr>
      <xdr:spPr>
        <a:xfrm>
          <a:off x="201994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122555</xdr:rowOff>
    </xdr:from>
    <xdr:to>
      <xdr:col>32</xdr:col>
      <xdr:colOff>238125</xdr:colOff>
      <xdr:row>33</xdr:row>
      <xdr:rowOff>52705</xdr:rowOff>
    </xdr:to>
    <xdr:sp macro="" textlink="">
      <xdr:nvSpPr>
        <xdr:cNvPr id="731" name="円/楕円 730"/>
        <xdr:cNvSpPr/>
      </xdr:nvSpPr>
      <xdr:spPr>
        <a:xfrm>
          <a:off x="22110700" y="56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145432</xdr:rowOff>
    </xdr:from>
    <xdr:ext cx="469744" cy="259045"/>
    <xdr:sp macro="" textlink="">
      <xdr:nvSpPr>
        <xdr:cNvPr id="732" name="投資及び出資金該当値テキスト"/>
        <xdr:cNvSpPr txBox="1"/>
      </xdr:nvSpPr>
      <xdr:spPr>
        <a:xfrm>
          <a:off x="22212300" y="54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8,435</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133731</xdr:rowOff>
    </xdr:from>
    <xdr:to>
      <xdr:col>31</xdr:col>
      <xdr:colOff>85725</xdr:colOff>
      <xdr:row>33</xdr:row>
      <xdr:rowOff>63881</xdr:rowOff>
    </xdr:to>
    <xdr:sp macro="" textlink="">
      <xdr:nvSpPr>
        <xdr:cNvPr id="733" name="円/楕円 732"/>
        <xdr:cNvSpPr/>
      </xdr:nvSpPr>
      <xdr:spPr>
        <a:xfrm>
          <a:off x="21272500" y="56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80408</xdr:rowOff>
    </xdr:from>
    <xdr:ext cx="469744" cy="259045"/>
    <xdr:sp macro="" textlink="">
      <xdr:nvSpPr>
        <xdr:cNvPr id="734" name="テキスト ボックス 733"/>
        <xdr:cNvSpPr txBox="1"/>
      </xdr:nvSpPr>
      <xdr:spPr>
        <a:xfrm>
          <a:off x="21088427" y="53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142748</xdr:rowOff>
    </xdr:from>
    <xdr:to>
      <xdr:col>29</xdr:col>
      <xdr:colOff>568325</xdr:colOff>
      <xdr:row>33</xdr:row>
      <xdr:rowOff>72898</xdr:rowOff>
    </xdr:to>
    <xdr:sp macro="" textlink="">
      <xdr:nvSpPr>
        <xdr:cNvPr id="735" name="円/楕円 734"/>
        <xdr:cNvSpPr/>
      </xdr:nvSpPr>
      <xdr:spPr>
        <a:xfrm>
          <a:off x="20383500" y="5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89425</xdr:rowOff>
    </xdr:from>
    <xdr:ext cx="469744" cy="259045"/>
    <xdr:sp macro="" textlink="">
      <xdr:nvSpPr>
        <xdr:cNvPr id="736" name="テキスト ボックス 735"/>
        <xdr:cNvSpPr txBox="1"/>
      </xdr:nvSpPr>
      <xdr:spPr>
        <a:xfrm>
          <a:off x="20199427" y="54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85652</xdr:rowOff>
    </xdr:from>
    <xdr:to>
      <xdr:col>32</xdr:col>
      <xdr:colOff>187325</xdr:colOff>
      <xdr:row>59</xdr:row>
      <xdr:rowOff>92347</xdr:rowOff>
    </xdr:to>
    <xdr:cxnSp macro="">
      <xdr:nvCxnSpPr>
        <xdr:cNvPr id="771" name="直線コネクタ 770"/>
        <xdr:cNvCxnSpPr/>
      </xdr:nvCxnSpPr>
      <xdr:spPr>
        <a:xfrm flipV="1">
          <a:off x="21323300" y="10201202"/>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92347</xdr:rowOff>
    </xdr:from>
    <xdr:to>
      <xdr:col>31</xdr:col>
      <xdr:colOff>34925</xdr:colOff>
      <xdr:row>59</xdr:row>
      <xdr:rowOff>92380</xdr:rowOff>
    </xdr:to>
    <xdr:cxnSp macro="">
      <xdr:nvCxnSpPr>
        <xdr:cNvPr id="774" name="直線コネクタ 773"/>
        <xdr:cNvCxnSpPr/>
      </xdr:nvCxnSpPr>
      <xdr:spPr>
        <a:xfrm flipV="1">
          <a:off x="20434300" y="1020789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86175</xdr:rowOff>
    </xdr:from>
    <xdr:to>
      <xdr:col>29</xdr:col>
      <xdr:colOff>517525</xdr:colOff>
      <xdr:row>59</xdr:row>
      <xdr:rowOff>92380</xdr:rowOff>
    </xdr:to>
    <xdr:cxnSp macro="">
      <xdr:nvCxnSpPr>
        <xdr:cNvPr id="777" name="直線コネクタ 776"/>
        <xdr:cNvCxnSpPr/>
      </xdr:nvCxnSpPr>
      <xdr:spPr>
        <a:xfrm>
          <a:off x="19545300" y="1020172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86175</xdr:rowOff>
    </xdr:from>
    <xdr:to>
      <xdr:col>28</xdr:col>
      <xdr:colOff>314325</xdr:colOff>
      <xdr:row>59</xdr:row>
      <xdr:rowOff>86273</xdr:rowOff>
    </xdr:to>
    <xdr:cxnSp macro="">
      <xdr:nvCxnSpPr>
        <xdr:cNvPr id="780" name="直線コネクタ 779"/>
        <xdr:cNvCxnSpPr/>
      </xdr:nvCxnSpPr>
      <xdr:spPr>
        <a:xfrm flipV="1">
          <a:off x="18656300" y="10201725"/>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34852</xdr:rowOff>
    </xdr:from>
    <xdr:to>
      <xdr:col>32</xdr:col>
      <xdr:colOff>238125</xdr:colOff>
      <xdr:row>59</xdr:row>
      <xdr:rowOff>136452</xdr:rowOff>
    </xdr:to>
    <xdr:sp macro="" textlink="">
      <xdr:nvSpPr>
        <xdr:cNvPr id="790" name="円/楕円 789"/>
        <xdr:cNvSpPr/>
      </xdr:nvSpPr>
      <xdr:spPr>
        <a:xfrm>
          <a:off x="22110700" y="101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130028</xdr:rowOff>
    </xdr:from>
    <xdr:ext cx="378565" cy="259045"/>
    <xdr:sp macro="" textlink="">
      <xdr:nvSpPr>
        <xdr:cNvPr id="791" name="貸付金該当値テキスト"/>
        <xdr:cNvSpPr txBox="1"/>
      </xdr:nvSpPr>
      <xdr:spPr>
        <a:xfrm>
          <a:off x="22212300" y="1007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41547</xdr:rowOff>
    </xdr:from>
    <xdr:to>
      <xdr:col>31</xdr:col>
      <xdr:colOff>85725</xdr:colOff>
      <xdr:row>59</xdr:row>
      <xdr:rowOff>143147</xdr:rowOff>
    </xdr:to>
    <xdr:sp macro="" textlink="">
      <xdr:nvSpPr>
        <xdr:cNvPr id="792" name="円/楕円 791"/>
        <xdr:cNvSpPr/>
      </xdr:nvSpPr>
      <xdr:spPr>
        <a:xfrm>
          <a:off x="21272500" y="101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134274</xdr:rowOff>
    </xdr:from>
    <xdr:ext cx="378565" cy="259045"/>
    <xdr:sp macro="" textlink="">
      <xdr:nvSpPr>
        <xdr:cNvPr id="793" name="テキスト ボックス 792"/>
        <xdr:cNvSpPr txBox="1"/>
      </xdr:nvSpPr>
      <xdr:spPr>
        <a:xfrm>
          <a:off x="21134017" y="1024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41580</xdr:rowOff>
    </xdr:from>
    <xdr:to>
      <xdr:col>29</xdr:col>
      <xdr:colOff>568325</xdr:colOff>
      <xdr:row>59</xdr:row>
      <xdr:rowOff>143180</xdr:rowOff>
    </xdr:to>
    <xdr:sp macro="" textlink="">
      <xdr:nvSpPr>
        <xdr:cNvPr id="794" name="円/楕円 793"/>
        <xdr:cNvSpPr/>
      </xdr:nvSpPr>
      <xdr:spPr>
        <a:xfrm>
          <a:off x="20383500" y="101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134307</xdr:rowOff>
    </xdr:from>
    <xdr:ext cx="378565" cy="259045"/>
    <xdr:sp macro="" textlink="">
      <xdr:nvSpPr>
        <xdr:cNvPr id="795" name="テキスト ボックス 794"/>
        <xdr:cNvSpPr txBox="1"/>
      </xdr:nvSpPr>
      <xdr:spPr>
        <a:xfrm>
          <a:off x="20245017" y="1024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35375</xdr:rowOff>
    </xdr:from>
    <xdr:to>
      <xdr:col>28</xdr:col>
      <xdr:colOff>365125</xdr:colOff>
      <xdr:row>59</xdr:row>
      <xdr:rowOff>136975</xdr:rowOff>
    </xdr:to>
    <xdr:sp macro="" textlink="">
      <xdr:nvSpPr>
        <xdr:cNvPr id="796" name="円/楕円 795"/>
        <xdr:cNvSpPr/>
      </xdr:nvSpPr>
      <xdr:spPr>
        <a:xfrm>
          <a:off x="19494500" y="101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128102</xdr:rowOff>
    </xdr:from>
    <xdr:ext cx="378565" cy="259045"/>
    <xdr:sp macro="" textlink="">
      <xdr:nvSpPr>
        <xdr:cNvPr id="797" name="テキスト ボックス 796"/>
        <xdr:cNvSpPr txBox="1"/>
      </xdr:nvSpPr>
      <xdr:spPr>
        <a:xfrm>
          <a:off x="19356017" y="10243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35473</xdr:rowOff>
    </xdr:from>
    <xdr:to>
      <xdr:col>27</xdr:col>
      <xdr:colOff>161925</xdr:colOff>
      <xdr:row>59</xdr:row>
      <xdr:rowOff>137073</xdr:rowOff>
    </xdr:to>
    <xdr:sp macro="" textlink="">
      <xdr:nvSpPr>
        <xdr:cNvPr id="798" name="円/楕円 797"/>
        <xdr:cNvSpPr/>
      </xdr:nvSpPr>
      <xdr:spPr>
        <a:xfrm>
          <a:off x="18605500" y="1015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128200</xdr:rowOff>
    </xdr:from>
    <xdr:ext cx="378565" cy="259045"/>
    <xdr:sp macro="" textlink="">
      <xdr:nvSpPr>
        <xdr:cNvPr id="799" name="テキスト ボックス 798"/>
        <xdr:cNvSpPr txBox="1"/>
      </xdr:nvSpPr>
      <xdr:spPr>
        <a:xfrm>
          <a:off x="18467017" y="1024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84767</xdr:rowOff>
    </xdr:from>
    <xdr:to>
      <xdr:col>32</xdr:col>
      <xdr:colOff>187325</xdr:colOff>
      <xdr:row>77</xdr:row>
      <xdr:rowOff>86627</xdr:rowOff>
    </xdr:to>
    <xdr:cxnSp macro="">
      <xdr:nvCxnSpPr>
        <xdr:cNvPr id="828" name="直線コネクタ 827"/>
        <xdr:cNvCxnSpPr/>
      </xdr:nvCxnSpPr>
      <xdr:spPr>
        <a:xfrm flipV="1">
          <a:off x="21323300" y="13286417"/>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86627</xdr:rowOff>
    </xdr:from>
    <xdr:to>
      <xdr:col>31</xdr:col>
      <xdr:colOff>34925</xdr:colOff>
      <xdr:row>77</xdr:row>
      <xdr:rowOff>94940</xdr:rowOff>
    </xdr:to>
    <xdr:cxnSp macro="">
      <xdr:nvCxnSpPr>
        <xdr:cNvPr id="831" name="直線コネクタ 830"/>
        <xdr:cNvCxnSpPr/>
      </xdr:nvCxnSpPr>
      <xdr:spPr>
        <a:xfrm flipV="1">
          <a:off x="20434300" y="13288277"/>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94940</xdr:rowOff>
    </xdr:from>
    <xdr:to>
      <xdr:col>29</xdr:col>
      <xdr:colOff>517525</xdr:colOff>
      <xdr:row>77</xdr:row>
      <xdr:rowOff>130305</xdr:rowOff>
    </xdr:to>
    <xdr:cxnSp macro="">
      <xdr:nvCxnSpPr>
        <xdr:cNvPr id="834" name="直線コネクタ 833"/>
        <xdr:cNvCxnSpPr/>
      </xdr:nvCxnSpPr>
      <xdr:spPr>
        <a:xfrm flipV="1">
          <a:off x="19545300" y="13296590"/>
          <a:ext cx="8890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123340</xdr:rowOff>
    </xdr:from>
    <xdr:to>
      <xdr:col>28</xdr:col>
      <xdr:colOff>314325</xdr:colOff>
      <xdr:row>77</xdr:row>
      <xdr:rowOff>130305</xdr:rowOff>
    </xdr:to>
    <xdr:cxnSp macro="">
      <xdr:nvCxnSpPr>
        <xdr:cNvPr id="837" name="直線コネクタ 836"/>
        <xdr:cNvCxnSpPr/>
      </xdr:nvCxnSpPr>
      <xdr:spPr>
        <a:xfrm>
          <a:off x="18656300" y="13324990"/>
          <a:ext cx="8890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33967</xdr:rowOff>
    </xdr:from>
    <xdr:to>
      <xdr:col>32</xdr:col>
      <xdr:colOff>238125</xdr:colOff>
      <xdr:row>77</xdr:row>
      <xdr:rowOff>135567</xdr:rowOff>
    </xdr:to>
    <xdr:sp macro="" textlink="">
      <xdr:nvSpPr>
        <xdr:cNvPr id="847" name="円/楕円 846"/>
        <xdr:cNvSpPr/>
      </xdr:nvSpPr>
      <xdr:spPr>
        <a:xfrm>
          <a:off x="22110700" y="132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12394</xdr:rowOff>
    </xdr:from>
    <xdr:ext cx="534377" cy="259045"/>
    <xdr:sp macro="" textlink="">
      <xdr:nvSpPr>
        <xdr:cNvPr id="848" name="繰出金該当値テキスト"/>
        <xdr:cNvSpPr txBox="1"/>
      </xdr:nvSpPr>
      <xdr:spPr>
        <a:xfrm>
          <a:off x="22212300" y="132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39,709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35827</xdr:rowOff>
    </xdr:from>
    <xdr:to>
      <xdr:col>31</xdr:col>
      <xdr:colOff>85725</xdr:colOff>
      <xdr:row>77</xdr:row>
      <xdr:rowOff>137427</xdr:rowOff>
    </xdr:to>
    <xdr:sp macro="" textlink="">
      <xdr:nvSpPr>
        <xdr:cNvPr id="849" name="円/楕円 848"/>
        <xdr:cNvSpPr/>
      </xdr:nvSpPr>
      <xdr:spPr>
        <a:xfrm>
          <a:off x="21272500" y="132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128554</xdr:rowOff>
    </xdr:from>
    <xdr:ext cx="534377" cy="259045"/>
    <xdr:sp macro="" textlink="">
      <xdr:nvSpPr>
        <xdr:cNvPr id="850" name="テキスト ボックス 849"/>
        <xdr:cNvSpPr txBox="1"/>
      </xdr:nvSpPr>
      <xdr:spPr>
        <a:xfrm>
          <a:off x="21056111" y="1333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44140</xdr:rowOff>
    </xdr:from>
    <xdr:to>
      <xdr:col>29</xdr:col>
      <xdr:colOff>568325</xdr:colOff>
      <xdr:row>77</xdr:row>
      <xdr:rowOff>145740</xdr:rowOff>
    </xdr:to>
    <xdr:sp macro="" textlink="">
      <xdr:nvSpPr>
        <xdr:cNvPr id="851" name="円/楕円 850"/>
        <xdr:cNvSpPr/>
      </xdr:nvSpPr>
      <xdr:spPr>
        <a:xfrm>
          <a:off x="20383500" y="132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136867</xdr:rowOff>
    </xdr:from>
    <xdr:ext cx="534377" cy="259045"/>
    <xdr:sp macro="" textlink="">
      <xdr:nvSpPr>
        <xdr:cNvPr id="852" name="テキスト ボックス 851"/>
        <xdr:cNvSpPr txBox="1"/>
      </xdr:nvSpPr>
      <xdr:spPr>
        <a:xfrm>
          <a:off x="20167111" y="133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79505</xdr:rowOff>
    </xdr:from>
    <xdr:to>
      <xdr:col>28</xdr:col>
      <xdr:colOff>365125</xdr:colOff>
      <xdr:row>78</xdr:row>
      <xdr:rowOff>9655</xdr:rowOff>
    </xdr:to>
    <xdr:sp macro="" textlink="">
      <xdr:nvSpPr>
        <xdr:cNvPr id="853" name="円/楕円 852"/>
        <xdr:cNvSpPr/>
      </xdr:nvSpPr>
      <xdr:spPr>
        <a:xfrm>
          <a:off x="19494500" y="132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782</xdr:rowOff>
    </xdr:from>
    <xdr:ext cx="534377" cy="259045"/>
    <xdr:sp macro="" textlink="">
      <xdr:nvSpPr>
        <xdr:cNvPr id="854" name="テキスト ボックス 853"/>
        <xdr:cNvSpPr txBox="1"/>
      </xdr:nvSpPr>
      <xdr:spPr>
        <a:xfrm>
          <a:off x="19278111" y="133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72540</xdr:rowOff>
    </xdr:from>
    <xdr:to>
      <xdr:col>27</xdr:col>
      <xdr:colOff>161925</xdr:colOff>
      <xdr:row>78</xdr:row>
      <xdr:rowOff>2690</xdr:rowOff>
    </xdr:to>
    <xdr:sp macro="" textlink="">
      <xdr:nvSpPr>
        <xdr:cNvPr id="855" name="円/楕円 854"/>
        <xdr:cNvSpPr/>
      </xdr:nvSpPr>
      <xdr:spPr>
        <a:xfrm>
          <a:off x="18605500" y="132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165267</xdr:rowOff>
    </xdr:from>
    <xdr:ext cx="534377" cy="259045"/>
    <xdr:sp macro="" textlink="">
      <xdr:nvSpPr>
        <xdr:cNvPr id="856" name="テキスト ボックス 855"/>
        <xdr:cNvSpPr txBox="1"/>
      </xdr:nvSpPr>
      <xdr:spPr>
        <a:xfrm>
          <a:off x="18389111" y="133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性質別の住民一人当たりのコストは、全体的に類似団体を上回っている。特に物件費、補助費等、普通建設事業費（うち新規整備）が増加傾向にある。要因については、物件費では</a:t>
          </a:r>
          <a:r>
            <a:rPr kumimoji="1" lang="ja-JP" altLang="en-US" sz="1200">
              <a:solidFill>
                <a:schemeClr val="dk1"/>
              </a:solidFill>
              <a:effectLst/>
              <a:latin typeface="+mn-lt"/>
              <a:ea typeface="+mn-ea"/>
              <a:cs typeface="+mn-cs"/>
            </a:rPr>
            <a:t>地域創生関連経費、</a:t>
          </a:r>
          <a:r>
            <a:rPr kumimoji="1" lang="ja-JP" altLang="ja-JP" sz="1200">
              <a:solidFill>
                <a:schemeClr val="dk1"/>
              </a:solidFill>
              <a:effectLst/>
              <a:latin typeface="+mn-lt"/>
              <a:ea typeface="+mn-ea"/>
              <a:cs typeface="+mn-cs"/>
            </a:rPr>
            <a:t>総合行政用ＰＣ運営経費等の増、補助費等については、農業振興や企業会計への補助金の増、普通建設事業費では</a:t>
          </a:r>
          <a:r>
            <a:rPr kumimoji="1" lang="ja-JP" altLang="en-US" sz="1200">
              <a:solidFill>
                <a:schemeClr val="dk1"/>
              </a:solidFill>
              <a:effectLst/>
              <a:latin typeface="+mn-lt"/>
              <a:ea typeface="+mn-ea"/>
              <a:cs typeface="+mn-cs"/>
            </a:rPr>
            <a:t>峰山高原スキー場建設、防災行政無線システム整備事業、</a:t>
          </a:r>
          <a:r>
            <a:rPr kumimoji="1" lang="ja-JP" altLang="ja-JP" sz="1200">
              <a:solidFill>
                <a:schemeClr val="dk1"/>
              </a:solidFill>
              <a:effectLst/>
              <a:latin typeface="+mn-lt"/>
              <a:ea typeface="+mn-ea"/>
              <a:cs typeface="+mn-cs"/>
            </a:rPr>
            <a:t>橋梁長寿命化事業などの増加による。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今後については、集中改革プランに掲げた補助金の適正化と整理統合などの取り組みや、公共施設総合管理計画を基に計画的・合理的な管理に努めていく。</a:t>
          </a:r>
          <a:endParaRPr lang="ja-JP" altLang="ja-JP" sz="1200">
            <a:effectLst/>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11,855
11,820
202.23
8,767,648
8,537,914
222,774
5,186,806
10,904,751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103505</xdr:rowOff>
    </xdr:from>
    <xdr:to>
      <xdr:col>6</xdr:col>
      <xdr:colOff>511175</xdr:colOff>
      <xdr:row>35</xdr:row>
      <xdr:rowOff>21590</xdr:rowOff>
    </xdr:to>
    <xdr:cxnSp macro="">
      <xdr:nvCxnSpPr>
        <xdr:cNvPr id="61" name="直線コネクタ 60"/>
        <xdr:cNvCxnSpPr/>
      </xdr:nvCxnSpPr>
      <xdr:spPr>
        <a:xfrm>
          <a:off x="3797300" y="593280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103505</xdr:rowOff>
    </xdr:from>
    <xdr:to>
      <xdr:col>5</xdr:col>
      <xdr:colOff>358775</xdr:colOff>
      <xdr:row>35</xdr:row>
      <xdr:rowOff>46165</xdr:rowOff>
    </xdr:to>
    <xdr:cxnSp macro="">
      <xdr:nvCxnSpPr>
        <xdr:cNvPr id="64" name="直線コネクタ 63"/>
        <xdr:cNvCxnSpPr/>
      </xdr:nvCxnSpPr>
      <xdr:spPr>
        <a:xfrm flipV="1">
          <a:off x="2908300" y="5932805"/>
          <a:ext cx="889000" cy="1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7874</xdr:rowOff>
    </xdr:from>
    <xdr:to>
      <xdr:col>4</xdr:col>
      <xdr:colOff>155575</xdr:colOff>
      <xdr:row>35</xdr:row>
      <xdr:rowOff>46165</xdr:rowOff>
    </xdr:to>
    <xdr:cxnSp macro="">
      <xdr:nvCxnSpPr>
        <xdr:cNvPr id="67" name="直線コネクタ 66"/>
        <xdr:cNvCxnSpPr/>
      </xdr:nvCxnSpPr>
      <xdr:spPr>
        <a:xfrm>
          <a:off x="2019300" y="6008624"/>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107124</xdr:rowOff>
    </xdr:from>
    <xdr:to>
      <xdr:col>2</xdr:col>
      <xdr:colOff>638175</xdr:colOff>
      <xdr:row>35</xdr:row>
      <xdr:rowOff>7874</xdr:rowOff>
    </xdr:to>
    <xdr:cxnSp macro="">
      <xdr:nvCxnSpPr>
        <xdr:cNvPr id="70" name="直線コネクタ 69"/>
        <xdr:cNvCxnSpPr/>
      </xdr:nvCxnSpPr>
      <xdr:spPr>
        <a:xfrm>
          <a:off x="1130300" y="5936424"/>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142240</xdr:rowOff>
    </xdr:from>
    <xdr:to>
      <xdr:col>6</xdr:col>
      <xdr:colOff>561975</xdr:colOff>
      <xdr:row>35</xdr:row>
      <xdr:rowOff>72390</xdr:rowOff>
    </xdr:to>
    <xdr:sp macro="" textlink="">
      <xdr:nvSpPr>
        <xdr:cNvPr id="80" name="円/楕円 79"/>
        <xdr:cNvSpPr/>
      </xdr:nvSpPr>
      <xdr:spPr>
        <a:xfrm>
          <a:off x="45847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165117</xdr:rowOff>
    </xdr:from>
    <xdr:ext cx="469744" cy="259045"/>
    <xdr:sp macro="" textlink="">
      <xdr:nvSpPr>
        <xdr:cNvPr id="81" name="議会費該当値テキスト"/>
        <xdr:cNvSpPr txBox="1"/>
      </xdr:nvSpPr>
      <xdr:spPr>
        <a:xfrm>
          <a:off x="4686300"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52705</xdr:rowOff>
    </xdr:from>
    <xdr:to>
      <xdr:col>5</xdr:col>
      <xdr:colOff>409575</xdr:colOff>
      <xdr:row>34</xdr:row>
      <xdr:rowOff>154305</xdr:rowOff>
    </xdr:to>
    <xdr:sp macro="" textlink="">
      <xdr:nvSpPr>
        <xdr:cNvPr id="82" name="円/楕円 81"/>
        <xdr:cNvSpPr/>
      </xdr:nvSpPr>
      <xdr:spPr>
        <a:xfrm>
          <a:off x="3746500" y="58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170832</xdr:rowOff>
    </xdr:from>
    <xdr:ext cx="469744" cy="259045"/>
    <xdr:sp macro="" textlink="">
      <xdr:nvSpPr>
        <xdr:cNvPr id="83" name="テキスト ボックス 82"/>
        <xdr:cNvSpPr txBox="1"/>
      </xdr:nvSpPr>
      <xdr:spPr>
        <a:xfrm>
          <a:off x="3562427" y="56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166815</xdr:rowOff>
    </xdr:from>
    <xdr:to>
      <xdr:col>4</xdr:col>
      <xdr:colOff>206375</xdr:colOff>
      <xdr:row>35</xdr:row>
      <xdr:rowOff>96965</xdr:rowOff>
    </xdr:to>
    <xdr:sp macro="" textlink="">
      <xdr:nvSpPr>
        <xdr:cNvPr id="84" name="円/楕円 83"/>
        <xdr:cNvSpPr/>
      </xdr:nvSpPr>
      <xdr:spPr>
        <a:xfrm>
          <a:off x="2857500" y="59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113492</xdr:rowOff>
    </xdr:from>
    <xdr:ext cx="469744" cy="259045"/>
    <xdr:sp macro="" textlink="">
      <xdr:nvSpPr>
        <xdr:cNvPr id="85" name="テキスト ボックス 84"/>
        <xdr:cNvSpPr txBox="1"/>
      </xdr:nvSpPr>
      <xdr:spPr>
        <a:xfrm>
          <a:off x="2673427" y="577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128524</xdr:rowOff>
    </xdr:from>
    <xdr:to>
      <xdr:col>3</xdr:col>
      <xdr:colOff>3175</xdr:colOff>
      <xdr:row>35</xdr:row>
      <xdr:rowOff>58674</xdr:rowOff>
    </xdr:to>
    <xdr:sp macro="" textlink="">
      <xdr:nvSpPr>
        <xdr:cNvPr id="86" name="円/楕円 85"/>
        <xdr:cNvSpPr/>
      </xdr:nvSpPr>
      <xdr:spPr>
        <a:xfrm>
          <a:off x="1968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75201</xdr:rowOff>
    </xdr:from>
    <xdr:ext cx="469744" cy="259045"/>
    <xdr:sp macro="" textlink="">
      <xdr:nvSpPr>
        <xdr:cNvPr id="87" name="テキスト ボックス 86"/>
        <xdr:cNvSpPr txBox="1"/>
      </xdr:nvSpPr>
      <xdr:spPr>
        <a:xfrm>
          <a:off x="1784427"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56324</xdr:rowOff>
    </xdr:from>
    <xdr:to>
      <xdr:col>1</xdr:col>
      <xdr:colOff>485775</xdr:colOff>
      <xdr:row>34</xdr:row>
      <xdr:rowOff>157924</xdr:rowOff>
    </xdr:to>
    <xdr:sp macro="" textlink="">
      <xdr:nvSpPr>
        <xdr:cNvPr id="88" name="円/楕円 87"/>
        <xdr:cNvSpPr/>
      </xdr:nvSpPr>
      <xdr:spPr>
        <a:xfrm>
          <a:off x="1079500" y="58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3001</xdr:rowOff>
    </xdr:from>
    <xdr:ext cx="469744" cy="259045"/>
    <xdr:sp macro="" textlink="">
      <xdr:nvSpPr>
        <xdr:cNvPr id="89" name="テキスト ボックス 88"/>
        <xdr:cNvSpPr txBox="1"/>
      </xdr:nvSpPr>
      <xdr:spPr>
        <a:xfrm>
          <a:off x="895427" y="566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140285</xdr:rowOff>
    </xdr:from>
    <xdr:to>
      <xdr:col>6</xdr:col>
      <xdr:colOff>511175</xdr:colOff>
      <xdr:row>56</xdr:row>
      <xdr:rowOff>729</xdr:rowOff>
    </xdr:to>
    <xdr:cxnSp macro="">
      <xdr:nvCxnSpPr>
        <xdr:cNvPr id="116" name="直線コネクタ 115"/>
        <xdr:cNvCxnSpPr/>
      </xdr:nvCxnSpPr>
      <xdr:spPr>
        <a:xfrm>
          <a:off x="3797300" y="9398585"/>
          <a:ext cx="838200" cy="20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138950</xdr:rowOff>
    </xdr:from>
    <xdr:to>
      <xdr:col>5</xdr:col>
      <xdr:colOff>358775</xdr:colOff>
      <xdr:row>54</xdr:row>
      <xdr:rowOff>140285</xdr:rowOff>
    </xdr:to>
    <xdr:cxnSp macro="">
      <xdr:nvCxnSpPr>
        <xdr:cNvPr id="119" name="直線コネクタ 118"/>
        <xdr:cNvCxnSpPr/>
      </xdr:nvCxnSpPr>
      <xdr:spPr>
        <a:xfrm>
          <a:off x="2908300" y="9397250"/>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138950</xdr:rowOff>
    </xdr:from>
    <xdr:to>
      <xdr:col>4</xdr:col>
      <xdr:colOff>155575</xdr:colOff>
      <xdr:row>55</xdr:row>
      <xdr:rowOff>109772</xdr:rowOff>
    </xdr:to>
    <xdr:cxnSp macro="">
      <xdr:nvCxnSpPr>
        <xdr:cNvPr id="122" name="直線コネクタ 121"/>
        <xdr:cNvCxnSpPr/>
      </xdr:nvCxnSpPr>
      <xdr:spPr>
        <a:xfrm flipV="1">
          <a:off x="2019300" y="9397250"/>
          <a:ext cx="889000" cy="1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109772</xdr:rowOff>
    </xdr:from>
    <xdr:to>
      <xdr:col>2</xdr:col>
      <xdr:colOff>638175</xdr:colOff>
      <xdr:row>55</xdr:row>
      <xdr:rowOff>160077</xdr:rowOff>
    </xdr:to>
    <xdr:cxnSp macro="">
      <xdr:nvCxnSpPr>
        <xdr:cNvPr id="125" name="直線コネクタ 124"/>
        <xdr:cNvCxnSpPr/>
      </xdr:nvCxnSpPr>
      <xdr:spPr>
        <a:xfrm flipV="1">
          <a:off x="1130300" y="9539522"/>
          <a:ext cx="889000" cy="5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121379</xdr:rowOff>
    </xdr:from>
    <xdr:to>
      <xdr:col>6</xdr:col>
      <xdr:colOff>561975</xdr:colOff>
      <xdr:row>56</xdr:row>
      <xdr:rowOff>51529</xdr:rowOff>
    </xdr:to>
    <xdr:sp macro="" textlink="">
      <xdr:nvSpPr>
        <xdr:cNvPr id="135" name="円/楕円 134"/>
        <xdr:cNvSpPr/>
      </xdr:nvSpPr>
      <xdr:spPr>
        <a:xfrm>
          <a:off x="4584700" y="95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144256</xdr:rowOff>
    </xdr:from>
    <xdr:ext cx="599010" cy="259045"/>
    <xdr:sp macro="" textlink="">
      <xdr:nvSpPr>
        <xdr:cNvPr id="136" name="総務費該当値テキスト"/>
        <xdr:cNvSpPr txBox="1"/>
      </xdr:nvSpPr>
      <xdr:spPr>
        <a:xfrm>
          <a:off x="4686300" y="940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105,396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89485</xdr:rowOff>
    </xdr:from>
    <xdr:to>
      <xdr:col>5</xdr:col>
      <xdr:colOff>409575</xdr:colOff>
      <xdr:row>55</xdr:row>
      <xdr:rowOff>19635</xdr:rowOff>
    </xdr:to>
    <xdr:sp macro="" textlink="">
      <xdr:nvSpPr>
        <xdr:cNvPr id="137" name="円/楕円 136"/>
        <xdr:cNvSpPr/>
      </xdr:nvSpPr>
      <xdr:spPr>
        <a:xfrm>
          <a:off x="3746500" y="93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36162</xdr:rowOff>
    </xdr:from>
    <xdr:ext cx="599010" cy="259045"/>
    <xdr:sp macro="" textlink="">
      <xdr:nvSpPr>
        <xdr:cNvPr id="138" name="テキスト ボックス 137"/>
        <xdr:cNvSpPr txBox="1"/>
      </xdr:nvSpPr>
      <xdr:spPr>
        <a:xfrm>
          <a:off x="3497794" y="912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149,872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88150</xdr:rowOff>
    </xdr:from>
    <xdr:to>
      <xdr:col>4</xdr:col>
      <xdr:colOff>206375</xdr:colOff>
      <xdr:row>55</xdr:row>
      <xdr:rowOff>18300</xdr:rowOff>
    </xdr:to>
    <xdr:sp macro="" textlink="">
      <xdr:nvSpPr>
        <xdr:cNvPr id="139" name="円/楕円 138"/>
        <xdr:cNvSpPr/>
      </xdr:nvSpPr>
      <xdr:spPr>
        <a:xfrm>
          <a:off x="2857500" y="93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9427</xdr:rowOff>
    </xdr:from>
    <xdr:ext cx="599010" cy="259045"/>
    <xdr:sp macro="" textlink="">
      <xdr:nvSpPr>
        <xdr:cNvPr id="140" name="テキスト ボックス 139"/>
        <xdr:cNvSpPr txBox="1"/>
      </xdr:nvSpPr>
      <xdr:spPr>
        <a:xfrm>
          <a:off x="2608794" y="94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150,164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58972</xdr:rowOff>
    </xdr:from>
    <xdr:to>
      <xdr:col>3</xdr:col>
      <xdr:colOff>3175</xdr:colOff>
      <xdr:row>55</xdr:row>
      <xdr:rowOff>160572</xdr:rowOff>
    </xdr:to>
    <xdr:sp macro="" textlink="">
      <xdr:nvSpPr>
        <xdr:cNvPr id="141" name="円/楕円 140"/>
        <xdr:cNvSpPr/>
      </xdr:nvSpPr>
      <xdr:spPr>
        <a:xfrm>
          <a:off x="1968500" y="94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5649</xdr:rowOff>
    </xdr:from>
    <xdr:ext cx="599010" cy="259045"/>
    <xdr:sp macro="" textlink="">
      <xdr:nvSpPr>
        <xdr:cNvPr id="142" name="テキスト ボックス 141"/>
        <xdr:cNvSpPr txBox="1"/>
      </xdr:nvSpPr>
      <xdr:spPr>
        <a:xfrm>
          <a:off x="1719794" y="926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119,046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109277</xdr:rowOff>
    </xdr:from>
    <xdr:to>
      <xdr:col>1</xdr:col>
      <xdr:colOff>485775</xdr:colOff>
      <xdr:row>56</xdr:row>
      <xdr:rowOff>39427</xdr:rowOff>
    </xdr:to>
    <xdr:sp macro="" textlink="">
      <xdr:nvSpPr>
        <xdr:cNvPr id="143" name="円/楕円 142"/>
        <xdr:cNvSpPr/>
      </xdr:nvSpPr>
      <xdr:spPr>
        <a:xfrm>
          <a:off x="1079500" y="95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55954</xdr:rowOff>
    </xdr:from>
    <xdr:ext cx="599010" cy="259045"/>
    <xdr:sp macro="" textlink="">
      <xdr:nvSpPr>
        <xdr:cNvPr id="144" name="テキスト ボックス 143"/>
        <xdr:cNvSpPr txBox="1"/>
      </xdr:nvSpPr>
      <xdr:spPr>
        <a:xfrm>
          <a:off x="830794" y="931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124174</xdr:rowOff>
    </xdr:from>
    <xdr:to>
      <xdr:col>6</xdr:col>
      <xdr:colOff>511175</xdr:colOff>
      <xdr:row>78</xdr:row>
      <xdr:rowOff>34654</xdr:rowOff>
    </xdr:to>
    <xdr:cxnSp macro="">
      <xdr:nvCxnSpPr>
        <xdr:cNvPr id="172" name="直線コネクタ 171"/>
        <xdr:cNvCxnSpPr/>
      </xdr:nvCxnSpPr>
      <xdr:spPr>
        <a:xfrm flipV="1">
          <a:off x="3797300" y="13325824"/>
          <a:ext cx="838200" cy="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11108</xdr:rowOff>
    </xdr:from>
    <xdr:to>
      <xdr:col>5</xdr:col>
      <xdr:colOff>358775</xdr:colOff>
      <xdr:row>78</xdr:row>
      <xdr:rowOff>34654</xdr:rowOff>
    </xdr:to>
    <xdr:cxnSp macro="">
      <xdr:nvCxnSpPr>
        <xdr:cNvPr id="175" name="直線コネクタ 174"/>
        <xdr:cNvCxnSpPr/>
      </xdr:nvCxnSpPr>
      <xdr:spPr>
        <a:xfrm>
          <a:off x="2908300" y="13384208"/>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11108</xdr:rowOff>
    </xdr:from>
    <xdr:to>
      <xdr:col>4</xdr:col>
      <xdr:colOff>155575</xdr:colOff>
      <xdr:row>78</xdr:row>
      <xdr:rowOff>90432</xdr:rowOff>
    </xdr:to>
    <xdr:cxnSp macro="">
      <xdr:nvCxnSpPr>
        <xdr:cNvPr id="178" name="直線コネクタ 177"/>
        <xdr:cNvCxnSpPr/>
      </xdr:nvCxnSpPr>
      <xdr:spPr>
        <a:xfrm flipV="1">
          <a:off x="2019300" y="13384208"/>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90432</xdr:rowOff>
    </xdr:from>
    <xdr:to>
      <xdr:col>2</xdr:col>
      <xdr:colOff>638175</xdr:colOff>
      <xdr:row>78</xdr:row>
      <xdr:rowOff>122748</xdr:rowOff>
    </xdr:to>
    <xdr:cxnSp macro="">
      <xdr:nvCxnSpPr>
        <xdr:cNvPr id="181" name="直線コネクタ 180"/>
        <xdr:cNvCxnSpPr/>
      </xdr:nvCxnSpPr>
      <xdr:spPr>
        <a:xfrm flipV="1">
          <a:off x="1130300" y="13463532"/>
          <a:ext cx="889000" cy="3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73374</xdr:rowOff>
    </xdr:from>
    <xdr:to>
      <xdr:col>6</xdr:col>
      <xdr:colOff>561975</xdr:colOff>
      <xdr:row>78</xdr:row>
      <xdr:rowOff>3524</xdr:rowOff>
    </xdr:to>
    <xdr:sp macro="" textlink="">
      <xdr:nvSpPr>
        <xdr:cNvPr id="191" name="円/楕円 190"/>
        <xdr:cNvSpPr/>
      </xdr:nvSpPr>
      <xdr:spPr>
        <a:xfrm>
          <a:off x="4584700" y="132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51801</xdr:rowOff>
    </xdr:from>
    <xdr:ext cx="599010" cy="259045"/>
    <xdr:sp macro="" textlink="">
      <xdr:nvSpPr>
        <xdr:cNvPr id="192" name="民生費該当値テキスト"/>
        <xdr:cNvSpPr txBox="1"/>
      </xdr:nvSpPr>
      <xdr:spPr>
        <a:xfrm>
          <a:off x="4686300" y="1325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155304</xdr:rowOff>
    </xdr:from>
    <xdr:to>
      <xdr:col>5</xdr:col>
      <xdr:colOff>409575</xdr:colOff>
      <xdr:row>78</xdr:row>
      <xdr:rowOff>85454</xdr:rowOff>
    </xdr:to>
    <xdr:sp macro="" textlink="">
      <xdr:nvSpPr>
        <xdr:cNvPr id="193" name="円/楕円 192"/>
        <xdr:cNvSpPr/>
      </xdr:nvSpPr>
      <xdr:spPr>
        <a:xfrm>
          <a:off x="3746500" y="133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76581</xdr:rowOff>
    </xdr:from>
    <xdr:ext cx="599010" cy="259045"/>
    <xdr:sp macro="" textlink="">
      <xdr:nvSpPr>
        <xdr:cNvPr id="194" name="テキスト ボックス 193"/>
        <xdr:cNvSpPr txBox="1"/>
      </xdr:nvSpPr>
      <xdr:spPr>
        <a:xfrm>
          <a:off x="3497794" y="1344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131758</xdr:rowOff>
    </xdr:from>
    <xdr:to>
      <xdr:col>4</xdr:col>
      <xdr:colOff>206375</xdr:colOff>
      <xdr:row>78</xdr:row>
      <xdr:rowOff>61908</xdr:rowOff>
    </xdr:to>
    <xdr:sp macro="" textlink="">
      <xdr:nvSpPr>
        <xdr:cNvPr id="195" name="円/楕円 194"/>
        <xdr:cNvSpPr/>
      </xdr:nvSpPr>
      <xdr:spPr>
        <a:xfrm>
          <a:off x="2857500" y="133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53035</xdr:rowOff>
    </xdr:from>
    <xdr:ext cx="599010" cy="259045"/>
    <xdr:sp macro="" textlink="">
      <xdr:nvSpPr>
        <xdr:cNvPr id="196" name="テキスト ボックス 195"/>
        <xdr:cNvSpPr txBox="1"/>
      </xdr:nvSpPr>
      <xdr:spPr>
        <a:xfrm>
          <a:off x="2608794" y="1342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39632</xdr:rowOff>
    </xdr:from>
    <xdr:to>
      <xdr:col>3</xdr:col>
      <xdr:colOff>3175</xdr:colOff>
      <xdr:row>78</xdr:row>
      <xdr:rowOff>141232</xdr:rowOff>
    </xdr:to>
    <xdr:sp macro="" textlink="">
      <xdr:nvSpPr>
        <xdr:cNvPr id="197" name="円/楕円 196"/>
        <xdr:cNvSpPr/>
      </xdr:nvSpPr>
      <xdr:spPr>
        <a:xfrm>
          <a:off x="1968500" y="1341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132359</xdr:rowOff>
    </xdr:from>
    <xdr:ext cx="599010" cy="259045"/>
    <xdr:sp macro="" textlink="">
      <xdr:nvSpPr>
        <xdr:cNvPr id="198" name="テキスト ボックス 197"/>
        <xdr:cNvSpPr txBox="1"/>
      </xdr:nvSpPr>
      <xdr:spPr>
        <a:xfrm>
          <a:off x="1719794" y="1350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71948</xdr:rowOff>
    </xdr:from>
    <xdr:to>
      <xdr:col>1</xdr:col>
      <xdr:colOff>485775</xdr:colOff>
      <xdr:row>79</xdr:row>
      <xdr:rowOff>2098</xdr:rowOff>
    </xdr:to>
    <xdr:sp macro="" textlink="">
      <xdr:nvSpPr>
        <xdr:cNvPr id="199" name="円/楕円 198"/>
        <xdr:cNvSpPr/>
      </xdr:nvSpPr>
      <xdr:spPr>
        <a:xfrm>
          <a:off x="1079500" y="134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164675</xdr:rowOff>
    </xdr:from>
    <xdr:ext cx="599010" cy="259045"/>
    <xdr:sp macro="" textlink="">
      <xdr:nvSpPr>
        <xdr:cNvPr id="200" name="テキスト ボックス 199"/>
        <xdr:cNvSpPr txBox="1"/>
      </xdr:nvSpPr>
      <xdr:spPr>
        <a:xfrm>
          <a:off x="830794" y="1353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129431</xdr:rowOff>
    </xdr:from>
    <xdr:to>
      <xdr:col>6</xdr:col>
      <xdr:colOff>511175</xdr:colOff>
      <xdr:row>95</xdr:row>
      <xdr:rowOff>146850</xdr:rowOff>
    </xdr:to>
    <xdr:cxnSp macro="">
      <xdr:nvCxnSpPr>
        <xdr:cNvPr id="227" name="直線コネクタ 226"/>
        <xdr:cNvCxnSpPr/>
      </xdr:nvCxnSpPr>
      <xdr:spPr>
        <a:xfrm>
          <a:off x="3797300" y="16417181"/>
          <a:ext cx="8382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129431</xdr:rowOff>
    </xdr:from>
    <xdr:to>
      <xdr:col>5</xdr:col>
      <xdr:colOff>358775</xdr:colOff>
      <xdr:row>95</xdr:row>
      <xdr:rowOff>170872</xdr:rowOff>
    </xdr:to>
    <xdr:cxnSp macro="">
      <xdr:nvCxnSpPr>
        <xdr:cNvPr id="230" name="直線コネクタ 229"/>
        <xdr:cNvCxnSpPr/>
      </xdr:nvCxnSpPr>
      <xdr:spPr>
        <a:xfrm flipV="1">
          <a:off x="2908300" y="16417181"/>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170872</xdr:rowOff>
    </xdr:from>
    <xdr:to>
      <xdr:col>4</xdr:col>
      <xdr:colOff>155575</xdr:colOff>
      <xdr:row>96</xdr:row>
      <xdr:rowOff>8031</xdr:rowOff>
    </xdr:to>
    <xdr:cxnSp macro="">
      <xdr:nvCxnSpPr>
        <xdr:cNvPr id="233" name="直線コネクタ 232"/>
        <xdr:cNvCxnSpPr/>
      </xdr:nvCxnSpPr>
      <xdr:spPr>
        <a:xfrm flipV="1">
          <a:off x="2019300" y="16458622"/>
          <a:ext cx="889000" cy="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8031</xdr:rowOff>
    </xdr:from>
    <xdr:to>
      <xdr:col>2</xdr:col>
      <xdr:colOff>638175</xdr:colOff>
      <xdr:row>96</xdr:row>
      <xdr:rowOff>47468</xdr:rowOff>
    </xdr:to>
    <xdr:cxnSp macro="">
      <xdr:nvCxnSpPr>
        <xdr:cNvPr id="236" name="直線コネクタ 235"/>
        <xdr:cNvCxnSpPr/>
      </xdr:nvCxnSpPr>
      <xdr:spPr>
        <a:xfrm flipV="1">
          <a:off x="1130300" y="16467231"/>
          <a:ext cx="889000" cy="3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96050</xdr:rowOff>
    </xdr:from>
    <xdr:to>
      <xdr:col>6</xdr:col>
      <xdr:colOff>561975</xdr:colOff>
      <xdr:row>96</xdr:row>
      <xdr:rowOff>26200</xdr:rowOff>
    </xdr:to>
    <xdr:sp macro="" textlink="">
      <xdr:nvSpPr>
        <xdr:cNvPr id="246" name="円/楕円 245"/>
        <xdr:cNvSpPr/>
      </xdr:nvSpPr>
      <xdr:spPr>
        <a:xfrm>
          <a:off x="4584700" y="163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118927</xdr:rowOff>
    </xdr:from>
    <xdr:ext cx="599010" cy="259045"/>
    <xdr:sp macro="" textlink="">
      <xdr:nvSpPr>
        <xdr:cNvPr id="247" name="衛生費該当値テキスト"/>
        <xdr:cNvSpPr txBox="1"/>
      </xdr:nvSpPr>
      <xdr:spPr>
        <a:xfrm>
          <a:off x="4686300" y="1623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78631</xdr:rowOff>
    </xdr:from>
    <xdr:to>
      <xdr:col>5</xdr:col>
      <xdr:colOff>409575</xdr:colOff>
      <xdr:row>96</xdr:row>
      <xdr:rowOff>8781</xdr:rowOff>
    </xdr:to>
    <xdr:sp macro="" textlink="">
      <xdr:nvSpPr>
        <xdr:cNvPr id="248" name="円/楕円 247"/>
        <xdr:cNvSpPr/>
      </xdr:nvSpPr>
      <xdr:spPr>
        <a:xfrm>
          <a:off x="3746500" y="163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25308</xdr:rowOff>
    </xdr:from>
    <xdr:ext cx="599010" cy="259045"/>
    <xdr:sp macro="" textlink="">
      <xdr:nvSpPr>
        <xdr:cNvPr id="249" name="テキスト ボックス 248"/>
        <xdr:cNvSpPr txBox="1"/>
      </xdr:nvSpPr>
      <xdr:spPr>
        <a:xfrm>
          <a:off x="3497794" y="1614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120072</xdr:rowOff>
    </xdr:from>
    <xdr:to>
      <xdr:col>4</xdr:col>
      <xdr:colOff>206375</xdr:colOff>
      <xdr:row>96</xdr:row>
      <xdr:rowOff>50222</xdr:rowOff>
    </xdr:to>
    <xdr:sp macro="" textlink="">
      <xdr:nvSpPr>
        <xdr:cNvPr id="250" name="円/楕円 249"/>
        <xdr:cNvSpPr/>
      </xdr:nvSpPr>
      <xdr:spPr>
        <a:xfrm>
          <a:off x="2857500" y="164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66749</xdr:rowOff>
    </xdr:from>
    <xdr:ext cx="599010" cy="259045"/>
    <xdr:sp macro="" textlink="">
      <xdr:nvSpPr>
        <xdr:cNvPr id="251" name="テキスト ボックス 250"/>
        <xdr:cNvSpPr txBox="1"/>
      </xdr:nvSpPr>
      <xdr:spPr>
        <a:xfrm>
          <a:off x="2608794" y="1618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128681</xdr:rowOff>
    </xdr:from>
    <xdr:to>
      <xdr:col>3</xdr:col>
      <xdr:colOff>3175</xdr:colOff>
      <xdr:row>96</xdr:row>
      <xdr:rowOff>58831</xdr:rowOff>
    </xdr:to>
    <xdr:sp macro="" textlink="">
      <xdr:nvSpPr>
        <xdr:cNvPr id="252" name="円/楕円 251"/>
        <xdr:cNvSpPr/>
      </xdr:nvSpPr>
      <xdr:spPr>
        <a:xfrm>
          <a:off x="1968500" y="164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75358</xdr:rowOff>
    </xdr:from>
    <xdr:ext cx="599010" cy="259045"/>
    <xdr:sp macro="" textlink="">
      <xdr:nvSpPr>
        <xdr:cNvPr id="253" name="テキスト ボックス 252"/>
        <xdr:cNvSpPr txBox="1"/>
      </xdr:nvSpPr>
      <xdr:spPr>
        <a:xfrm>
          <a:off x="1719794" y="1619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168118</xdr:rowOff>
    </xdr:from>
    <xdr:to>
      <xdr:col>1</xdr:col>
      <xdr:colOff>485775</xdr:colOff>
      <xdr:row>96</xdr:row>
      <xdr:rowOff>98268</xdr:rowOff>
    </xdr:to>
    <xdr:sp macro="" textlink="">
      <xdr:nvSpPr>
        <xdr:cNvPr id="254" name="円/楕円 253"/>
        <xdr:cNvSpPr/>
      </xdr:nvSpPr>
      <xdr:spPr>
        <a:xfrm>
          <a:off x="1079500" y="164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114795</xdr:rowOff>
    </xdr:from>
    <xdr:ext cx="534377" cy="259045"/>
    <xdr:sp macro="" textlink="">
      <xdr:nvSpPr>
        <xdr:cNvPr id="255" name="テキスト ボックス 254"/>
        <xdr:cNvSpPr txBox="1"/>
      </xdr:nvSpPr>
      <xdr:spPr>
        <a:xfrm>
          <a:off x="863111" y="162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86795</xdr:rowOff>
    </xdr:from>
    <xdr:to>
      <xdr:col>15</xdr:col>
      <xdr:colOff>180975</xdr:colOff>
      <xdr:row>39</xdr:row>
      <xdr:rowOff>97572</xdr:rowOff>
    </xdr:to>
    <xdr:cxnSp macro="">
      <xdr:nvCxnSpPr>
        <xdr:cNvPr id="286" name="直線コネクタ 285"/>
        <xdr:cNvCxnSpPr/>
      </xdr:nvCxnSpPr>
      <xdr:spPr>
        <a:xfrm>
          <a:off x="9639300" y="6258995"/>
          <a:ext cx="838200" cy="5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86795</xdr:rowOff>
    </xdr:from>
    <xdr:to>
      <xdr:col>14</xdr:col>
      <xdr:colOff>28575</xdr:colOff>
      <xdr:row>38</xdr:row>
      <xdr:rowOff>151783</xdr:rowOff>
    </xdr:to>
    <xdr:cxnSp macro="">
      <xdr:nvCxnSpPr>
        <xdr:cNvPr id="289" name="直線コネクタ 288"/>
        <xdr:cNvCxnSpPr/>
      </xdr:nvCxnSpPr>
      <xdr:spPr>
        <a:xfrm flipV="1">
          <a:off x="8750300" y="6258995"/>
          <a:ext cx="889000" cy="4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68633</xdr:rowOff>
    </xdr:from>
    <xdr:ext cx="378565" cy="259045"/>
    <xdr:sp macro="" textlink="">
      <xdr:nvSpPr>
        <xdr:cNvPr id="291" name="テキスト ボックス 290"/>
        <xdr:cNvSpPr txBox="1"/>
      </xdr:nvSpPr>
      <xdr:spPr>
        <a:xfrm>
          <a:off x="9450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129249</xdr:rowOff>
    </xdr:from>
    <xdr:to>
      <xdr:col>12</xdr:col>
      <xdr:colOff>511175</xdr:colOff>
      <xdr:row>38</xdr:row>
      <xdr:rowOff>151783</xdr:rowOff>
    </xdr:to>
    <xdr:cxnSp macro="">
      <xdr:nvCxnSpPr>
        <xdr:cNvPr id="292" name="直線コネクタ 291"/>
        <xdr:cNvCxnSpPr/>
      </xdr:nvCxnSpPr>
      <xdr:spPr>
        <a:xfrm>
          <a:off x="7861300" y="6644349"/>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129249</xdr:rowOff>
    </xdr:from>
    <xdr:to>
      <xdr:col>11</xdr:col>
      <xdr:colOff>307975</xdr:colOff>
      <xdr:row>38</xdr:row>
      <xdr:rowOff>142966</xdr:rowOff>
    </xdr:to>
    <xdr:cxnSp macro="">
      <xdr:nvCxnSpPr>
        <xdr:cNvPr id="295" name="直線コネクタ 294"/>
        <xdr:cNvCxnSpPr/>
      </xdr:nvCxnSpPr>
      <xdr:spPr>
        <a:xfrm flipV="1">
          <a:off x="6972300" y="664434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46772</xdr:rowOff>
    </xdr:from>
    <xdr:to>
      <xdr:col>15</xdr:col>
      <xdr:colOff>231775</xdr:colOff>
      <xdr:row>39</xdr:row>
      <xdr:rowOff>148372</xdr:rowOff>
    </xdr:to>
    <xdr:sp macro="" textlink="">
      <xdr:nvSpPr>
        <xdr:cNvPr id="305" name="円/楕円 304"/>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133149</xdr:rowOff>
    </xdr:from>
    <xdr:ext cx="249299" cy="259045"/>
    <xdr:sp macro="" textlink="">
      <xdr:nvSpPr>
        <xdr:cNvPr id="306" name="労働費該当値テキスト"/>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35995</xdr:rowOff>
    </xdr:from>
    <xdr:to>
      <xdr:col>14</xdr:col>
      <xdr:colOff>79375</xdr:colOff>
      <xdr:row>36</xdr:row>
      <xdr:rowOff>137595</xdr:rowOff>
    </xdr:to>
    <xdr:sp macro="" textlink="">
      <xdr:nvSpPr>
        <xdr:cNvPr id="307" name="円/楕円 306"/>
        <xdr:cNvSpPr/>
      </xdr:nvSpPr>
      <xdr:spPr>
        <a:xfrm>
          <a:off x="9588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154122</xdr:rowOff>
    </xdr:from>
    <xdr:ext cx="469744" cy="259045"/>
    <xdr:sp macro="" textlink="">
      <xdr:nvSpPr>
        <xdr:cNvPr id="308" name="テキスト ボックス 307"/>
        <xdr:cNvSpPr txBox="1"/>
      </xdr:nvSpPr>
      <xdr:spPr>
        <a:xfrm>
          <a:off x="9404427" y="598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100983</xdr:rowOff>
    </xdr:from>
    <xdr:to>
      <xdr:col>12</xdr:col>
      <xdr:colOff>561975</xdr:colOff>
      <xdr:row>39</xdr:row>
      <xdr:rowOff>31133</xdr:rowOff>
    </xdr:to>
    <xdr:sp macro="" textlink="">
      <xdr:nvSpPr>
        <xdr:cNvPr id="309" name="円/楕円 308"/>
        <xdr:cNvSpPr/>
      </xdr:nvSpPr>
      <xdr:spPr>
        <a:xfrm>
          <a:off x="8699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22260</xdr:rowOff>
    </xdr:from>
    <xdr:ext cx="378565" cy="259045"/>
    <xdr:sp macro="" textlink="">
      <xdr:nvSpPr>
        <xdr:cNvPr id="310" name="テキスト ボックス 309"/>
        <xdr:cNvSpPr txBox="1"/>
      </xdr:nvSpPr>
      <xdr:spPr>
        <a:xfrm>
          <a:off x="8561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78449</xdr:rowOff>
    </xdr:from>
    <xdr:to>
      <xdr:col>11</xdr:col>
      <xdr:colOff>358775</xdr:colOff>
      <xdr:row>39</xdr:row>
      <xdr:rowOff>8599</xdr:rowOff>
    </xdr:to>
    <xdr:sp macro="" textlink="">
      <xdr:nvSpPr>
        <xdr:cNvPr id="311" name="円/楕円 310"/>
        <xdr:cNvSpPr/>
      </xdr:nvSpPr>
      <xdr:spPr>
        <a:xfrm>
          <a:off x="7810500" y="65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171176</xdr:rowOff>
    </xdr:from>
    <xdr:ext cx="378565" cy="259045"/>
    <xdr:sp macro="" textlink="">
      <xdr:nvSpPr>
        <xdr:cNvPr id="312" name="テキスト ボックス 311"/>
        <xdr:cNvSpPr txBox="1"/>
      </xdr:nvSpPr>
      <xdr:spPr>
        <a:xfrm>
          <a:off x="7672017" y="668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92166</xdr:rowOff>
    </xdr:from>
    <xdr:to>
      <xdr:col>10</xdr:col>
      <xdr:colOff>155575</xdr:colOff>
      <xdr:row>39</xdr:row>
      <xdr:rowOff>22316</xdr:rowOff>
    </xdr:to>
    <xdr:sp macro="" textlink="">
      <xdr:nvSpPr>
        <xdr:cNvPr id="313" name="円/楕円 312"/>
        <xdr:cNvSpPr/>
      </xdr:nvSpPr>
      <xdr:spPr>
        <a:xfrm>
          <a:off x="6921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13443</xdr:rowOff>
    </xdr:from>
    <xdr:ext cx="378565" cy="259045"/>
    <xdr:sp macro="" textlink="">
      <xdr:nvSpPr>
        <xdr:cNvPr id="314" name="テキスト ボックス 313"/>
        <xdr:cNvSpPr txBox="1"/>
      </xdr:nvSpPr>
      <xdr:spPr>
        <a:xfrm>
          <a:off x="6783017" y="669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1572</xdr:rowOff>
    </xdr:from>
    <xdr:to>
      <xdr:col>15</xdr:col>
      <xdr:colOff>180975</xdr:colOff>
      <xdr:row>57</xdr:row>
      <xdr:rowOff>31024</xdr:rowOff>
    </xdr:to>
    <xdr:cxnSp macro="">
      <xdr:nvCxnSpPr>
        <xdr:cNvPr id="343" name="直線コネクタ 342"/>
        <xdr:cNvCxnSpPr/>
      </xdr:nvCxnSpPr>
      <xdr:spPr>
        <a:xfrm>
          <a:off x="9639300" y="9774222"/>
          <a:ext cx="8382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1572</xdr:rowOff>
    </xdr:from>
    <xdr:to>
      <xdr:col>14</xdr:col>
      <xdr:colOff>28575</xdr:colOff>
      <xdr:row>57</xdr:row>
      <xdr:rowOff>136660</xdr:rowOff>
    </xdr:to>
    <xdr:cxnSp macro="">
      <xdr:nvCxnSpPr>
        <xdr:cNvPr id="346" name="直線コネクタ 345"/>
        <xdr:cNvCxnSpPr/>
      </xdr:nvCxnSpPr>
      <xdr:spPr>
        <a:xfrm flipV="1">
          <a:off x="8750300" y="9774222"/>
          <a:ext cx="889000" cy="13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8" name="テキスト ボックス 347"/>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136660</xdr:rowOff>
    </xdr:from>
    <xdr:to>
      <xdr:col>12</xdr:col>
      <xdr:colOff>511175</xdr:colOff>
      <xdr:row>57</xdr:row>
      <xdr:rowOff>145042</xdr:rowOff>
    </xdr:to>
    <xdr:cxnSp macro="">
      <xdr:nvCxnSpPr>
        <xdr:cNvPr id="349" name="直線コネクタ 348"/>
        <xdr:cNvCxnSpPr/>
      </xdr:nvCxnSpPr>
      <xdr:spPr>
        <a:xfrm flipV="1">
          <a:off x="7861300" y="990931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51" name="テキスト ボックス 350"/>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145042</xdr:rowOff>
    </xdr:from>
    <xdr:to>
      <xdr:col>11</xdr:col>
      <xdr:colOff>307975</xdr:colOff>
      <xdr:row>57</xdr:row>
      <xdr:rowOff>149751</xdr:rowOff>
    </xdr:to>
    <xdr:cxnSp macro="">
      <xdr:nvCxnSpPr>
        <xdr:cNvPr id="352" name="直線コネクタ 351"/>
        <xdr:cNvCxnSpPr/>
      </xdr:nvCxnSpPr>
      <xdr:spPr>
        <a:xfrm flipV="1">
          <a:off x="6972300" y="9917692"/>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4" name="テキスト ボックス 353"/>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6" name="テキスト ボックス 355"/>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151674</xdr:rowOff>
    </xdr:from>
    <xdr:to>
      <xdr:col>15</xdr:col>
      <xdr:colOff>231775</xdr:colOff>
      <xdr:row>57</xdr:row>
      <xdr:rowOff>81824</xdr:rowOff>
    </xdr:to>
    <xdr:sp macro="" textlink="">
      <xdr:nvSpPr>
        <xdr:cNvPr id="362" name="円/楕円 361"/>
        <xdr:cNvSpPr/>
      </xdr:nvSpPr>
      <xdr:spPr>
        <a:xfrm>
          <a:off x="104267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3101</xdr:rowOff>
    </xdr:from>
    <xdr:ext cx="534377" cy="259045"/>
    <xdr:sp macro="" textlink="">
      <xdr:nvSpPr>
        <xdr:cNvPr id="363" name="農林水産業費該当値テキスト"/>
        <xdr:cNvSpPr txBox="1"/>
      </xdr:nvSpPr>
      <xdr:spPr>
        <a:xfrm>
          <a:off x="10528300" y="960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122222</xdr:rowOff>
    </xdr:from>
    <xdr:to>
      <xdr:col>14</xdr:col>
      <xdr:colOff>79375</xdr:colOff>
      <xdr:row>57</xdr:row>
      <xdr:rowOff>52372</xdr:rowOff>
    </xdr:to>
    <xdr:sp macro="" textlink="">
      <xdr:nvSpPr>
        <xdr:cNvPr id="364" name="円/楕円 363"/>
        <xdr:cNvSpPr/>
      </xdr:nvSpPr>
      <xdr:spPr>
        <a:xfrm>
          <a:off x="9588500" y="97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68899</xdr:rowOff>
    </xdr:from>
    <xdr:ext cx="534377" cy="259045"/>
    <xdr:sp macro="" textlink="">
      <xdr:nvSpPr>
        <xdr:cNvPr id="365" name="テキスト ボックス 364"/>
        <xdr:cNvSpPr txBox="1"/>
      </xdr:nvSpPr>
      <xdr:spPr>
        <a:xfrm>
          <a:off x="9372111" y="949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85860</xdr:rowOff>
    </xdr:from>
    <xdr:to>
      <xdr:col>12</xdr:col>
      <xdr:colOff>561975</xdr:colOff>
      <xdr:row>58</xdr:row>
      <xdr:rowOff>16010</xdr:rowOff>
    </xdr:to>
    <xdr:sp macro="" textlink="">
      <xdr:nvSpPr>
        <xdr:cNvPr id="366" name="円/楕円 365"/>
        <xdr:cNvSpPr/>
      </xdr:nvSpPr>
      <xdr:spPr>
        <a:xfrm>
          <a:off x="8699500" y="9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32537</xdr:rowOff>
    </xdr:from>
    <xdr:ext cx="534377" cy="259045"/>
    <xdr:sp macro="" textlink="">
      <xdr:nvSpPr>
        <xdr:cNvPr id="367" name="テキスト ボックス 366"/>
        <xdr:cNvSpPr txBox="1"/>
      </xdr:nvSpPr>
      <xdr:spPr>
        <a:xfrm>
          <a:off x="8483111" y="96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94242</xdr:rowOff>
    </xdr:from>
    <xdr:to>
      <xdr:col>11</xdr:col>
      <xdr:colOff>358775</xdr:colOff>
      <xdr:row>58</xdr:row>
      <xdr:rowOff>24392</xdr:rowOff>
    </xdr:to>
    <xdr:sp macro="" textlink="">
      <xdr:nvSpPr>
        <xdr:cNvPr id="368" name="円/楕円 367"/>
        <xdr:cNvSpPr/>
      </xdr:nvSpPr>
      <xdr:spPr>
        <a:xfrm>
          <a:off x="7810500" y="98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40919</xdr:rowOff>
    </xdr:from>
    <xdr:ext cx="534377" cy="259045"/>
    <xdr:sp macro="" textlink="">
      <xdr:nvSpPr>
        <xdr:cNvPr id="369" name="テキスト ボックス 368"/>
        <xdr:cNvSpPr txBox="1"/>
      </xdr:nvSpPr>
      <xdr:spPr>
        <a:xfrm>
          <a:off x="7594111" y="96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98951</xdr:rowOff>
    </xdr:from>
    <xdr:to>
      <xdr:col>10</xdr:col>
      <xdr:colOff>155575</xdr:colOff>
      <xdr:row>58</xdr:row>
      <xdr:rowOff>29101</xdr:rowOff>
    </xdr:to>
    <xdr:sp macro="" textlink="">
      <xdr:nvSpPr>
        <xdr:cNvPr id="370" name="円/楕円 369"/>
        <xdr:cNvSpPr/>
      </xdr:nvSpPr>
      <xdr:spPr>
        <a:xfrm>
          <a:off x="6921500" y="98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45628</xdr:rowOff>
    </xdr:from>
    <xdr:ext cx="534377" cy="259045"/>
    <xdr:sp macro="" textlink="">
      <xdr:nvSpPr>
        <xdr:cNvPr id="371" name="テキスト ボックス 370"/>
        <xdr:cNvSpPr txBox="1"/>
      </xdr:nvSpPr>
      <xdr:spPr>
        <a:xfrm>
          <a:off x="6705111" y="964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148616</xdr:rowOff>
    </xdr:from>
    <xdr:to>
      <xdr:col>15</xdr:col>
      <xdr:colOff>180975</xdr:colOff>
      <xdr:row>76</xdr:row>
      <xdr:rowOff>86620</xdr:rowOff>
    </xdr:to>
    <xdr:cxnSp macro="">
      <xdr:nvCxnSpPr>
        <xdr:cNvPr id="398" name="直線コネクタ 397"/>
        <xdr:cNvCxnSpPr/>
      </xdr:nvCxnSpPr>
      <xdr:spPr>
        <a:xfrm flipV="1">
          <a:off x="9639300" y="12835916"/>
          <a:ext cx="838200" cy="28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163931</xdr:rowOff>
    </xdr:from>
    <xdr:to>
      <xdr:col>14</xdr:col>
      <xdr:colOff>28575</xdr:colOff>
      <xdr:row>76</xdr:row>
      <xdr:rowOff>86620</xdr:rowOff>
    </xdr:to>
    <xdr:cxnSp macro="">
      <xdr:nvCxnSpPr>
        <xdr:cNvPr id="401" name="直線コネクタ 400"/>
        <xdr:cNvCxnSpPr/>
      </xdr:nvCxnSpPr>
      <xdr:spPr>
        <a:xfrm>
          <a:off x="8750300" y="13022681"/>
          <a:ext cx="889000" cy="9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163931</xdr:rowOff>
    </xdr:from>
    <xdr:to>
      <xdr:col>12</xdr:col>
      <xdr:colOff>511175</xdr:colOff>
      <xdr:row>76</xdr:row>
      <xdr:rowOff>118692</xdr:rowOff>
    </xdr:to>
    <xdr:cxnSp macro="">
      <xdr:nvCxnSpPr>
        <xdr:cNvPr id="404" name="直線コネクタ 403"/>
        <xdr:cNvCxnSpPr/>
      </xdr:nvCxnSpPr>
      <xdr:spPr>
        <a:xfrm flipV="1">
          <a:off x="7861300" y="13022681"/>
          <a:ext cx="889000" cy="12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43162</xdr:rowOff>
    </xdr:from>
    <xdr:to>
      <xdr:col>11</xdr:col>
      <xdr:colOff>307975</xdr:colOff>
      <xdr:row>76</xdr:row>
      <xdr:rowOff>118692</xdr:rowOff>
    </xdr:to>
    <xdr:cxnSp macro="">
      <xdr:nvCxnSpPr>
        <xdr:cNvPr id="407" name="直線コネクタ 406"/>
        <xdr:cNvCxnSpPr/>
      </xdr:nvCxnSpPr>
      <xdr:spPr>
        <a:xfrm>
          <a:off x="6972300" y="13073362"/>
          <a:ext cx="889000" cy="7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1" name="テキスト ボックス 410"/>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97816</xdr:rowOff>
    </xdr:from>
    <xdr:to>
      <xdr:col>15</xdr:col>
      <xdr:colOff>231775</xdr:colOff>
      <xdr:row>75</xdr:row>
      <xdr:rowOff>27966</xdr:rowOff>
    </xdr:to>
    <xdr:sp macro="" textlink="">
      <xdr:nvSpPr>
        <xdr:cNvPr id="417" name="円/楕円 416"/>
        <xdr:cNvSpPr/>
      </xdr:nvSpPr>
      <xdr:spPr>
        <a:xfrm>
          <a:off x="10426700" y="127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120693</xdr:rowOff>
    </xdr:from>
    <xdr:ext cx="534377" cy="259045"/>
    <xdr:sp macro="" textlink="">
      <xdr:nvSpPr>
        <xdr:cNvPr id="418" name="商工費該当値テキスト"/>
        <xdr:cNvSpPr txBox="1"/>
      </xdr:nvSpPr>
      <xdr:spPr>
        <a:xfrm>
          <a:off x="10528300" y="1263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35820</xdr:rowOff>
    </xdr:from>
    <xdr:to>
      <xdr:col>14</xdr:col>
      <xdr:colOff>79375</xdr:colOff>
      <xdr:row>76</xdr:row>
      <xdr:rowOff>137420</xdr:rowOff>
    </xdr:to>
    <xdr:sp macro="" textlink="">
      <xdr:nvSpPr>
        <xdr:cNvPr id="419" name="円/楕円 418"/>
        <xdr:cNvSpPr/>
      </xdr:nvSpPr>
      <xdr:spPr>
        <a:xfrm>
          <a:off x="9588500" y="13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153946</xdr:rowOff>
    </xdr:from>
    <xdr:ext cx="534377" cy="259045"/>
    <xdr:sp macro="" textlink="">
      <xdr:nvSpPr>
        <xdr:cNvPr id="420" name="テキスト ボックス 419"/>
        <xdr:cNvSpPr txBox="1"/>
      </xdr:nvSpPr>
      <xdr:spPr>
        <a:xfrm>
          <a:off x="9372111" y="1284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113132</xdr:rowOff>
    </xdr:from>
    <xdr:to>
      <xdr:col>12</xdr:col>
      <xdr:colOff>561975</xdr:colOff>
      <xdr:row>76</xdr:row>
      <xdr:rowOff>43281</xdr:rowOff>
    </xdr:to>
    <xdr:sp macro="" textlink="">
      <xdr:nvSpPr>
        <xdr:cNvPr id="421" name="円/楕円 420"/>
        <xdr:cNvSpPr/>
      </xdr:nvSpPr>
      <xdr:spPr>
        <a:xfrm>
          <a:off x="8699500" y="12971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59809</xdr:rowOff>
    </xdr:from>
    <xdr:ext cx="534377" cy="259045"/>
    <xdr:sp macro="" textlink="">
      <xdr:nvSpPr>
        <xdr:cNvPr id="422" name="テキスト ボックス 421"/>
        <xdr:cNvSpPr txBox="1"/>
      </xdr:nvSpPr>
      <xdr:spPr>
        <a:xfrm>
          <a:off x="8483111" y="127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67892</xdr:rowOff>
    </xdr:from>
    <xdr:to>
      <xdr:col>11</xdr:col>
      <xdr:colOff>358775</xdr:colOff>
      <xdr:row>76</xdr:row>
      <xdr:rowOff>169492</xdr:rowOff>
    </xdr:to>
    <xdr:sp macro="" textlink="">
      <xdr:nvSpPr>
        <xdr:cNvPr id="423" name="円/楕円 422"/>
        <xdr:cNvSpPr/>
      </xdr:nvSpPr>
      <xdr:spPr>
        <a:xfrm>
          <a:off x="7810500" y="1309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14569</xdr:rowOff>
    </xdr:from>
    <xdr:ext cx="534377" cy="259045"/>
    <xdr:sp macro="" textlink="">
      <xdr:nvSpPr>
        <xdr:cNvPr id="424" name="テキスト ボックス 423"/>
        <xdr:cNvSpPr txBox="1"/>
      </xdr:nvSpPr>
      <xdr:spPr>
        <a:xfrm>
          <a:off x="7594111" y="1287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163812</xdr:rowOff>
    </xdr:from>
    <xdr:to>
      <xdr:col>10</xdr:col>
      <xdr:colOff>155575</xdr:colOff>
      <xdr:row>76</xdr:row>
      <xdr:rowOff>93962</xdr:rowOff>
    </xdr:to>
    <xdr:sp macro="" textlink="">
      <xdr:nvSpPr>
        <xdr:cNvPr id="425" name="円/楕円 424"/>
        <xdr:cNvSpPr/>
      </xdr:nvSpPr>
      <xdr:spPr>
        <a:xfrm>
          <a:off x="6921500" y="130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110489</xdr:rowOff>
    </xdr:from>
    <xdr:ext cx="534377" cy="259045"/>
    <xdr:sp macro="" textlink="">
      <xdr:nvSpPr>
        <xdr:cNvPr id="426" name="テキスト ボックス 425"/>
        <xdr:cNvSpPr txBox="1"/>
      </xdr:nvSpPr>
      <xdr:spPr>
        <a:xfrm>
          <a:off x="6705111" y="127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60947</xdr:rowOff>
    </xdr:from>
    <xdr:to>
      <xdr:col>15</xdr:col>
      <xdr:colOff>180975</xdr:colOff>
      <xdr:row>96</xdr:row>
      <xdr:rowOff>98803</xdr:rowOff>
    </xdr:to>
    <xdr:cxnSp macro="">
      <xdr:nvCxnSpPr>
        <xdr:cNvPr id="453" name="直線コネクタ 452"/>
        <xdr:cNvCxnSpPr/>
      </xdr:nvCxnSpPr>
      <xdr:spPr>
        <a:xfrm>
          <a:off x="9639300" y="16520147"/>
          <a:ext cx="8382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60947</xdr:rowOff>
    </xdr:from>
    <xdr:to>
      <xdr:col>14</xdr:col>
      <xdr:colOff>28575</xdr:colOff>
      <xdr:row>96</xdr:row>
      <xdr:rowOff>121531</xdr:rowOff>
    </xdr:to>
    <xdr:cxnSp macro="">
      <xdr:nvCxnSpPr>
        <xdr:cNvPr id="456" name="直線コネクタ 455"/>
        <xdr:cNvCxnSpPr/>
      </xdr:nvCxnSpPr>
      <xdr:spPr>
        <a:xfrm flipV="1">
          <a:off x="8750300" y="16520147"/>
          <a:ext cx="889000" cy="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121531</xdr:rowOff>
    </xdr:from>
    <xdr:to>
      <xdr:col>12</xdr:col>
      <xdr:colOff>511175</xdr:colOff>
      <xdr:row>97</xdr:row>
      <xdr:rowOff>34905</xdr:rowOff>
    </xdr:to>
    <xdr:cxnSp macro="">
      <xdr:nvCxnSpPr>
        <xdr:cNvPr id="459" name="直線コネクタ 458"/>
        <xdr:cNvCxnSpPr/>
      </xdr:nvCxnSpPr>
      <xdr:spPr>
        <a:xfrm flipV="1">
          <a:off x="7861300" y="16580731"/>
          <a:ext cx="889000" cy="8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147422</xdr:rowOff>
    </xdr:from>
    <xdr:to>
      <xdr:col>11</xdr:col>
      <xdr:colOff>307975</xdr:colOff>
      <xdr:row>97</xdr:row>
      <xdr:rowOff>34905</xdr:rowOff>
    </xdr:to>
    <xdr:cxnSp macro="">
      <xdr:nvCxnSpPr>
        <xdr:cNvPr id="462" name="直線コネクタ 461"/>
        <xdr:cNvCxnSpPr/>
      </xdr:nvCxnSpPr>
      <xdr:spPr>
        <a:xfrm>
          <a:off x="6972300" y="16606622"/>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48003</xdr:rowOff>
    </xdr:from>
    <xdr:to>
      <xdr:col>15</xdr:col>
      <xdr:colOff>231775</xdr:colOff>
      <xdr:row>96</xdr:row>
      <xdr:rowOff>149603</xdr:rowOff>
    </xdr:to>
    <xdr:sp macro="" textlink="">
      <xdr:nvSpPr>
        <xdr:cNvPr id="472" name="円/楕円 471"/>
        <xdr:cNvSpPr/>
      </xdr:nvSpPr>
      <xdr:spPr>
        <a:xfrm>
          <a:off x="10426700" y="165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70880</xdr:rowOff>
    </xdr:from>
    <xdr:ext cx="534377" cy="259045"/>
    <xdr:sp macro="" textlink="">
      <xdr:nvSpPr>
        <xdr:cNvPr id="473" name="土木費該当値テキスト"/>
        <xdr:cNvSpPr txBox="1"/>
      </xdr:nvSpPr>
      <xdr:spPr>
        <a:xfrm>
          <a:off x="10528300" y="1635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10147</xdr:rowOff>
    </xdr:from>
    <xdr:to>
      <xdr:col>14</xdr:col>
      <xdr:colOff>79375</xdr:colOff>
      <xdr:row>96</xdr:row>
      <xdr:rowOff>111747</xdr:rowOff>
    </xdr:to>
    <xdr:sp macro="" textlink="">
      <xdr:nvSpPr>
        <xdr:cNvPr id="474" name="円/楕円 473"/>
        <xdr:cNvSpPr/>
      </xdr:nvSpPr>
      <xdr:spPr>
        <a:xfrm>
          <a:off x="95885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128274</xdr:rowOff>
    </xdr:from>
    <xdr:ext cx="534377" cy="259045"/>
    <xdr:sp macro="" textlink="">
      <xdr:nvSpPr>
        <xdr:cNvPr id="475" name="テキスト ボックス 474"/>
        <xdr:cNvSpPr txBox="1"/>
      </xdr:nvSpPr>
      <xdr:spPr>
        <a:xfrm>
          <a:off x="9372111" y="162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70731</xdr:rowOff>
    </xdr:from>
    <xdr:to>
      <xdr:col>12</xdr:col>
      <xdr:colOff>561975</xdr:colOff>
      <xdr:row>97</xdr:row>
      <xdr:rowOff>881</xdr:rowOff>
    </xdr:to>
    <xdr:sp macro="" textlink="">
      <xdr:nvSpPr>
        <xdr:cNvPr id="476" name="円/楕円 475"/>
        <xdr:cNvSpPr/>
      </xdr:nvSpPr>
      <xdr:spPr>
        <a:xfrm>
          <a:off x="8699500" y="165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17408</xdr:rowOff>
    </xdr:from>
    <xdr:ext cx="534377" cy="259045"/>
    <xdr:sp macro="" textlink="">
      <xdr:nvSpPr>
        <xdr:cNvPr id="477" name="テキスト ボックス 476"/>
        <xdr:cNvSpPr txBox="1"/>
      </xdr:nvSpPr>
      <xdr:spPr>
        <a:xfrm>
          <a:off x="8483111" y="1630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155555</xdr:rowOff>
    </xdr:from>
    <xdr:to>
      <xdr:col>11</xdr:col>
      <xdr:colOff>358775</xdr:colOff>
      <xdr:row>97</xdr:row>
      <xdr:rowOff>85705</xdr:rowOff>
    </xdr:to>
    <xdr:sp macro="" textlink="">
      <xdr:nvSpPr>
        <xdr:cNvPr id="478" name="円/楕円 477"/>
        <xdr:cNvSpPr/>
      </xdr:nvSpPr>
      <xdr:spPr>
        <a:xfrm>
          <a:off x="7810500" y="166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102232</xdr:rowOff>
    </xdr:from>
    <xdr:ext cx="534377" cy="259045"/>
    <xdr:sp macro="" textlink="">
      <xdr:nvSpPr>
        <xdr:cNvPr id="479" name="テキスト ボックス 478"/>
        <xdr:cNvSpPr txBox="1"/>
      </xdr:nvSpPr>
      <xdr:spPr>
        <a:xfrm>
          <a:off x="7594111" y="1638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96622</xdr:rowOff>
    </xdr:from>
    <xdr:to>
      <xdr:col>10</xdr:col>
      <xdr:colOff>155575</xdr:colOff>
      <xdr:row>97</xdr:row>
      <xdr:rowOff>26772</xdr:rowOff>
    </xdr:to>
    <xdr:sp macro="" textlink="">
      <xdr:nvSpPr>
        <xdr:cNvPr id="480" name="円/楕円 479"/>
        <xdr:cNvSpPr/>
      </xdr:nvSpPr>
      <xdr:spPr>
        <a:xfrm>
          <a:off x="6921500" y="165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43299</xdr:rowOff>
    </xdr:from>
    <xdr:ext cx="534377" cy="259045"/>
    <xdr:sp macro="" textlink="">
      <xdr:nvSpPr>
        <xdr:cNvPr id="481" name="テキスト ボックス 480"/>
        <xdr:cNvSpPr txBox="1"/>
      </xdr:nvSpPr>
      <xdr:spPr>
        <a:xfrm>
          <a:off x="6705111" y="163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123175</xdr:rowOff>
    </xdr:from>
    <xdr:to>
      <xdr:col>23</xdr:col>
      <xdr:colOff>517525</xdr:colOff>
      <xdr:row>37</xdr:row>
      <xdr:rowOff>94682</xdr:rowOff>
    </xdr:to>
    <xdr:cxnSp macro="">
      <xdr:nvCxnSpPr>
        <xdr:cNvPr id="512" name="直線コネクタ 511"/>
        <xdr:cNvCxnSpPr/>
      </xdr:nvCxnSpPr>
      <xdr:spPr>
        <a:xfrm flipV="1">
          <a:off x="15481300" y="5781025"/>
          <a:ext cx="838200" cy="65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44129</xdr:rowOff>
    </xdr:from>
    <xdr:to>
      <xdr:col>22</xdr:col>
      <xdr:colOff>365125</xdr:colOff>
      <xdr:row>37</xdr:row>
      <xdr:rowOff>94682</xdr:rowOff>
    </xdr:to>
    <xdr:cxnSp macro="">
      <xdr:nvCxnSpPr>
        <xdr:cNvPr id="515" name="直線コネクタ 514"/>
        <xdr:cNvCxnSpPr/>
      </xdr:nvCxnSpPr>
      <xdr:spPr>
        <a:xfrm>
          <a:off x="14592300" y="6387779"/>
          <a:ext cx="889000" cy="5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44129</xdr:rowOff>
    </xdr:from>
    <xdr:to>
      <xdr:col>21</xdr:col>
      <xdr:colOff>161925</xdr:colOff>
      <xdr:row>37</xdr:row>
      <xdr:rowOff>80803</xdr:rowOff>
    </xdr:to>
    <xdr:cxnSp macro="">
      <xdr:nvCxnSpPr>
        <xdr:cNvPr id="518" name="直線コネクタ 517"/>
        <xdr:cNvCxnSpPr/>
      </xdr:nvCxnSpPr>
      <xdr:spPr>
        <a:xfrm flipV="1">
          <a:off x="13703300" y="6387779"/>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80803</xdr:rowOff>
    </xdr:from>
    <xdr:to>
      <xdr:col>19</xdr:col>
      <xdr:colOff>644525</xdr:colOff>
      <xdr:row>38</xdr:row>
      <xdr:rowOff>17219</xdr:rowOff>
    </xdr:to>
    <xdr:cxnSp macro="">
      <xdr:nvCxnSpPr>
        <xdr:cNvPr id="521" name="直線コネクタ 520"/>
        <xdr:cNvCxnSpPr/>
      </xdr:nvCxnSpPr>
      <xdr:spPr>
        <a:xfrm flipV="1">
          <a:off x="12814300" y="6424453"/>
          <a:ext cx="889000" cy="10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72375</xdr:rowOff>
    </xdr:from>
    <xdr:to>
      <xdr:col>23</xdr:col>
      <xdr:colOff>568325</xdr:colOff>
      <xdr:row>34</xdr:row>
      <xdr:rowOff>2525</xdr:rowOff>
    </xdr:to>
    <xdr:sp macro="" textlink="">
      <xdr:nvSpPr>
        <xdr:cNvPr id="531" name="円/楕円 530"/>
        <xdr:cNvSpPr/>
      </xdr:nvSpPr>
      <xdr:spPr>
        <a:xfrm>
          <a:off x="16268700" y="57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95252</xdr:rowOff>
    </xdr:from>
    <xdr:ext cx="534377" cy="259045"/>
    <xdr:sp macro="" textlink="">
      <xdr:nvSpPr>
        <xdr:cNvPr id="532" name="消防費該当値テキスト"/>
        <xdr:cNvSpPr txBox="1"/>
      </xdr:nvSpPr>
      <xdr:spPr>
        <a:xfrm>
          <a:off x="16370300" y="558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43882</xdr:rowOff>
    </xdr:from>
    <xdr:to>
      <xdr:col>22</xdr:col>
      <xdr:colOff>415925</xdr:colOff>
      <xdr:row>37</xdr:row>
      <xdr:rowOff>145482</xdr:rowOff>
    </xdr:to>
    <xdr:sp macro="" textlink="">
      <xdr:nvSpPr>
        <xdr:cNvPr id="533" name="円/楕円 532"/>
        <xdr:cNvSpPr/>
      </xdr:nvSpPr>
      <xdr:spPr>
        <a:xfrm>
          <a:off x="15430500" y="638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136609</xdr:rowOff>
    </xdr:from>
    <xdr:ext cx="534377" cy="259045"/>
    <xdr:sp macro="" textlink="">
      <xdr:nvSpPr>
        <xdr:cNvPr id="534" name="テキスト ボックス 533"/>
        <xdr:cNvSpPr txBox="1"/>
      </xdr:nvSpPr>
      <xdr:spPr>
        <a:xfrm>
          <a:off x="15214111" y="648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164779</xdr:rowOff>
    </xdr:from>
    <xdr:to>
      <xdr:col>21</xdr:col>
      <xdr:colOff>212725</xdr:colOff>
      <xdr:row>37</xdr:row>
      <xdr:rowOff>94929</xdr:rowOff>
    </xdr:to>
    <xdr:sp macro="" textlink="">
      <xdr:nvSpPr>
        <xdr:cNvPr id="535" name="円/楕円 534"/>
        <xdr:cNvSpPr/>
      </xdr:nvSpPr>
      <xdr:spPr>
        <a:xfrm>
          <a:off x="14541500" y="63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86056</xdr:rowOff>
    </xdr:from>
    <xdr:ext cx="534377" cy="259045"/>
    <xdr:sp macro="" textlink="">
      <xdr:nvSpPr>
        <xdr:cNvPr id="536" name="テキスト ボックス 535"/>
        <xdr:cNvSpPr txBox="1"/>
      </xdr:nvSpPr>
      <xdr:spPr>
        <a:xfrm>
          <a:off x="14325111" y="642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30003</xdr:rowOff>
    </xdr:from>
    <xdr:to>
      <xdr:col>20</xdr:col>
      <xdr:colOff>9525</xdr:colOff>
      <xdr:row>37</xdr:row>
      <xdr:rowOff>131603</xdr:rowOff>
    </xdr:to>
    <xdr:sp macro="" textlink="">
      <xdr:nvSpPr>
        <xdr:cNvPr id="537" name="円/楕円 536"/>
        <xdr:cNvSpPr/>
      </xdr:nvSpPr>
      <xdr:spPr>
        <a:xfrm>
          <a:off x="13652500" y="63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122730</xdr:rowOff>
    </xdr:from>
    <xdr:ext cx="534377" cy="259045"/>
    <xdr:sp macro="" textlink="">
      <xdr:nvSpPr>
        <xdr:cNvPr id="538" name="テキスト ボックス 537"/>
        <xdr:cNvSpPr txBox="1"/>
      </xdr:nvSpPr>
      <xdr:spPr>
        <a:xfrm>
          <a:off x="13436111" y="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137869</xdr:rowOff>
    </xdr:from>
    <xdr:to>
      <xdr:col>18</xdr:col>
      <xdr:colOff>492125</xdr:colOff>
      <xdr:row>38</xdr:row>
      <xdr:rowOff>68019</xdr:rowOff>
    </xdr:to>
    <xdr:sp macro="" textlink="">
      <xdr:nvSpPr>
        <xdr:cNvPr id="539" name="円/楕円 538"/>
        <xdr:cNvSpPr/>
      </xdr:nvSpPr>
      <xdr:spPr>
        <a:xfrm>
          <a:off x="12763500" y="64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59146</xdr:rowOff>
    </xdr:from>
    <xdr:ext cx="534377" cy="259045"/>
    <xdr:sp macro="" textlink="">
      <xdr:nvSpPr>
        <xdr:cNvPr id="540" name="テキスト ボックス 539"/>
        <xdr:cNvSpPr txBox="1"/>
      </xdr:nvSpPr>
      <xdr:spPr>
        <a:xfrm>
          <a:off x="12547111" y="657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54231</xdr:rowOff>
    </xdr:from>
    <xdr:to>
      <xdr:col>23</xdr:col>
      <xdr:colOff>517525</xdr:colOff>
      <xdr:row>57</xdr:row>
      <xdr:rowOff>26648</xdr:rowOff>
    </xdr:to>
    <xdr:cxnSp macro="">
      <xdr:nvCxnSpPr>
        <xdr:cNvPr id="567" name="直線コネクタ 566"/>
        <xdr:cNvCxnSpPr/>
      </xdr:nvCxnSpPr>
      <xdr:spPr>
        <a:xfrm>
          <a:off x="15481300" y="9655431"/>
          <a:ext cx="838200" cy="14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54231</xdr:rowOff>
    </xdr:from>
    <xdr:to>
      <xdr:col>22</xdr:col>
      <xdr:colOff>365125</xdr:colOff>
      <xdr:row>56</xdr:row>
      <xdr:rowOff>70928</xdr:rowOff>
    </xdr:to>
    <xdr:cxnSp macro="">
      <xdr:nvCxnSpPr>
        <xdr:cNvPr id="570" name="直線コネクタ 569"/>
        <xdr:cNvCxnSpPr/>
      </xdr:nvCxnSpPr>
      <xdr:spPr>
        <a:xfrm flipV="1">
          <a:off x="14592300" y="9655431"/>
          <a:ext cx="889000" cy="1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2" name="テキスト ボックス 571"/>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70928</xdr:rowOff>
    </xdr:from>
    <xdr:to>
      <xdr:col>21</xdr:col>
      <xdr:colOff>161925</xdr:colOff>
      <xdr:row>57</xdr:row>
      <xdr:rowOff>35285</xdr:rowOff>
    </xdr:to>
    <xdr:cxnSp macro="">
      <xdr:nvCxnSpPr>
        <xdr:cNvPr id="573" name="直線コネクタ 572"/>
        <xdr:cNvCxnSpPr/>
      </xdr:nvCxnSpPr>
      <xdr:spPr>
        <a:xfrm flipV="1">
          <a:off x="13703300" y="9672128"/>
          <a:ext cx="889000" cy="13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5" name="テキスト ボックス 574"/>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65597</xdr:rowOff>
    </xdr:from>
    <xdr:to>
      <xdr:col>19</xdr:col>
      <xdr:colOff>644525</xdr:colOff>
      <xdr:row>57</xdr:row>
      <xdr:rowOff>35285</xdr:rowOff>
    </xdr:to>
    <xdr:cxnSp macro="">
      <xdr:nvCxnSpPr>
        <xdr:cNvPr id="576" name="直線コネクタ 575"/>
        <xdr:cNvCxnSpPr/>
      </xdr:nvCxnSpPr>
      <xdr:spPr>
        <a:xfrm>
          <a:off x="12814300" y="9323897"/>
          <a:ext cx="889000" cy="48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8" name="テキスト ボックス 577"/>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0" name="テキスト ボックス 579"/>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147298</xdr:rowOff>
    </xdr:from>
    <xdr:to>
      <xdr:col>23</xdr:col>
      <xdr:colOff>568325</xdr:colOff>
      <xdr:row>57</xdr:row>
      <xdr:rowOff>77448</xdr:rowOff>
    </xdr:to>
    <xdr:sp macro="" textlink="">
      <xdr:nvSpPr>
        <xdr:cNvPr id="586" name="円/楕円 585"/>
        <xdr:cNvSpPr/>
      </xdr:nvSpPr>
      <xdr:spPr>
        <a:xfrm>
          <a:off x="16268700" y="974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170175</xdr:rowOff>
    </xdr:from>
    <xdr:ext cx="534377" cy="259045"/>
    <xdr:sp macro="" textlink="">
      <xdr:nvSpPr>
        <xdr:cNvPr id="587" name="教育費該当値テキスト"/>
        <xdr:cNvSpPr txBox="1"/>
      </xdr:nvSpPr>
      <xdr:spPr>
        <a:xfrm>
          <a:off x="16370300" y="959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62,227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3431</xdr:rowOff>
    </xdr:from>
    <xdr:to>
      <xdr:col>22</xdr:col>
      <xdr:colOff>415925</xdr:colOff>
      <xdr:row>56</xdr:row>
      <xdr:rowOff>105031</xdr:rowOff>
    </xdr:to>
    <xdr:sp macro="" textlink="">
      <xdr:nvSpPr>
        <xdr:cNvPr id="588" name="円/楕円 587"/>
        <xdr:cNvSpPr/>
      </xdr:nvSpPr>
      <xdr:spPr>
        <a:xfrm>
          <a:off x="15430500" y="96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121558</xdr:rowOff>
    </xdr:from>
    <xdr:ext cx="534377" cy="259045"/>
    <xdr:sp macro="" textlink="">
      <xdr:nvSpPr>
        <xdr:cNvPr id="589" name="テキスト ボックス 588"/>
        <xdr:cNvSpPr txBox="1"/>
      </xdr:nvSpPr>
      <xdr:spPr>
        <a:xfrm>
          <a:off x="15214111" y="937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93,694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20128</xdr:rowOff>
    </xdr:from>
    <xdr:to>
      <xdr:col>21</xdr:col>
      <xdr:colOff>212725</xdr:colOff>
      <xdr:row>56</xdr:row>
      <xdr:rowOff>121728</xdr:rowOff>
    </xdr:to>
    <xdr:sp macro="" textlink="">
      <xdr:nvSpPr>
        <xdr:cNvPr id="590" name="円/楕円 589"/>
        <xdr:cNvSpPr/>
      </xdr:nvSpPr>
      <xdr:spPr>
        <a:xfrm>
          <a:off x="14541500" y="96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138255</xdr:rowOff>
    </xdr:from>
    <xdr:ext cx="534377" cy="259045"/>
    <xdr:sp macro="" textlink="">
      <xdr:nvSpPr>
        <xdr:cNvPr id="591" name="テキスト ボックス 590"/>
        <xdr:cNvSpPr txBox="1"/>
      </xdr:nvSpPr>
      <xdr:spPr>
        <a:xfrm>
          <a:off x="14325111" y="93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155935</xdr:rowOff>
    </xdr:from>
    <xdr:to>
      <xdr:col>20</xdr:col>
      <xdr:colOff>9525</xdr:colOff>
      <xdr:row>57</xdr:row>
      <xdr:rowOff>86085</xdr:rowOff>
    </xdr:to>
    <xdr:sp macro="" textlink="">
      <xdr:nvSpPr>
        <xdr:cNvPr id="592" name="円/楕円 591"/>
        <xdr:cNvSpPr/>
      </xdr:nvSpPr>
      <xdr:spPr>
        <a:xfrm>
          <a:off x="13652500" y="97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102612</xdr:rowOff>
    </xdr:from>
    <xdr:ext cx="534377" cy="259045"/>
    <xdr:sp macro="" textlink="">
      <xdr:nvSpPr>
        <xdr:cNvPr id="593" name="テキスト ボックス 592"/>
        <xdr:cNvSpPr txBox="1"/>
      </xdr:nvSpPr>
      <xdr:spPr>
        <a:xfrm>
          <a:off x="13436111" y="953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14797</xdr:rowOff>
    </xdr:from>
    <xdr:to>
      <xdr:col>18</xdr:col>
      <xdr:colOff>492125</xdr:colOff>
      <xdr:row>54</xdr:row>
      <xdr:rowOff>116397</xdr:rowOff>
    </xdr:to>
    <xdr:sp macro="" textlink="">
      <xdr:nvSpPr>
        <xdr:cNvPr id="594" name="円/楕円 593"/>
        <xdr:cNvSpPr/>
      </xdr:nvSpPr>
      <xdr:spPr>
        <a:xfrm>
          <a:off x="12763500" y="927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132924</xdr:rowOff>
    </xdr:from>
    <xdr:ext cx="599010" cy="259045"/>
    <xdr:sp macro="" textlink="">
      <xdr:nvSpPr>
        <xdr:cNvPr id="595" name="テキスト ボックス 594"/>
        <xdr:cNvSpPr txBox="1"/>
      </xdr:nvSpPr>
      <xdr:spPr>
        <a:xfrm>
          <a:off x="12514794" y="90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30353</xdr:rowOff>
    </xdr:from>
    <xdr:to>
      <xdr:col>23</xdr:col>
      <xdr:colOff>517525</xdr:colOff>
      <xdr:row>79</xdr:row>
      <xdr:rowOff>44450</xdr:rowOff>
    </xdr:to>
    <xdr:cxnSp macro="">
      <xdr:nvCxnSpPr>
        <xdr:cNvPr id="624" name="直線コネクタ 623"/>
        <xdr:cNvCxnSpPr/>
      </xdr:nvCxnSpPr>
      <xdr:spPr>
        <a:xfrm>
          <a:off x="15481300" y="13574903"/>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10216</xdr:rowOff>
    </xdr:from>
    <xdr:to>
      <xdr:col>22</xdr:col>
      <xdr:colOff>365125</xdr:colOff>
      <xdr:row>79</xdr:row>
      <xdr:rowOff>30353</xdr:rowOff>
    </xdr:to>
    <xdr:cxnSp macro="">
      <xdr:nvCxnSpPr>
        <xdr:cNvPr id="627" name="直線コネクタ 626"/>
        <xdr:cNvCxnSpPr/>
      </xdr:nvCxnSpPr>
      <xdr:spPr>
        <a:xfrm>
          <a:off x="14592300" y="13383316"/>
          <a:ext cx="889000" cy="19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10216</xdr:rowOff>
    </xdr:from>
    <xdr:to>
      <xdr:col>21</xdr:col>
      <xdr:colOff>161925</xdr:colOff>
      <xdr:row>78</xdr:row>
      <xdr:rowOff>118478</xdr:rowOff>
    </xdr:to>
    <xdr:cxnSp macro="">
      <xdr:nvCxnSpPr>
        <xdr:cNvPr id="630" name="直線コネクタ 629"/>
        <xdr:cNvCxnSpPr/>
      </xdr:nvCxnSpPr>
      <xdr:spPr>
        <a:xfrm flipV="1">
          <a:off x="13703300" y="13383316"/>
          <a:ext cx="889000" cy="10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168445</xdr:rowOff>
    </xdr:from>
    <xdr:ext cx="469744" cy="259045"/>
    <xdr:sp macro="" textlink="">
      <xdr:nvSpPr>
        <xdr:cNvPr id="632" name="テキスト ボックス 631"/>
        <xdr:cNvSpPr txBox="1"/>
      </xdr:nvSpPr>
      <xdr:spPr>
        <a:xfrm>
          <a:off x="14357427"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65576</xdr:rowOff>
    </xdr:from>
    <xdr:to>
      <xdr:col>19</xdr:col>
      <xdr:colOff>644525</xdr:colOff>
      <xdr:row>78</xdr:row>
      <xdr:rowOff>118478</xdr:rowOff>
    </xdr:to>
    <xdr:cxnSp macro="">
      <xdr:nvCxnSpPr>
        <xdr:cNvPr id="633" name="直線コネクタ 632"/>
        <xdr:cNvCxnSpPr/>
      </xdr:nvCxnSpPr>
      <xdr:spPr>
        <a:xfrm>
          <a:off x="12814300" y="13438676"/>
          <a:ext cx="889000" cy="5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3" name="円/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4" name="災害復旧費該当値テキスト"/>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151003</xdr:rowOff>
    </xdr:from>
    <xdr:to>
      <xdr:col>22</xdr:col>
      <xdr:colOff>415925</xdr:colOff>
      <xdr:row>79</xdr:row>
      <xdr:rowOff>81153</xdr:rowOff>
    </xdr:to>
    <xdr:sp macro="" textlink="">
      <xdr:nvSpPr>
        <xdr:cNvPr id="645" name="円/楕円 644"/>
        <xdr:cNvSpPr/>
      </xdr:nvSpPr>
      <xdr:spPr>
        <a:xfrm>
          <a:off x="15430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72280</xdr:rowOff>
    </xdr:from>
    <xdr:ext cx="378565" cy="259045"/>
    <xdr:sp macro="" textlink="">
      <xdr:nvSpPr>
        <xdr:cNvPr id="646" name="テキスト ボックス 645"/>
        <xdr:cNvSpPr txBox="1"/>
      </xdr:nvSpPr>
      <xdr:spPr>
        <a:xfrm>
          <a:off x="15292017" y="1361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130866</xdr:rowOff>
    </xdr:from>
    <xdr:to>
      <xdr:col>21</xdr:col>
      <xdr:colOff>212725</xdr:colOff>
      <xdr:row>78</xdr:row>
      <xdr:rowOff>61016</xdr:rowOff>
    </xdr:to>
    <xdr:sp macro="" textlink="">
      <xdr:nvSpPr>
        <xdr:cNvPr id="647" name="円/楕円 646"/>
        <xdr:cNvSpPr/>
      </xdr:nvSpPr>
      <xdr:spPr>
        <a:xfrm>
          <a:off x="14541500" y="133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77543</xdr:rowOff>
    </xdr:from>
    <xdr:ext cx="534377" cy="259045"/>
    <xdr:sp macro="" textlink="">
      <xdr:nvSpPr>
        <xdr:cNvPr id="648" name="テキスト ボックス 647"/>
        <xdr:cNvSpPr txBox="1"/>
      </xdr:nvSpPr>
      <xdr:spPr>
        <a:xfrm>
          <a:off x="14325111" y="131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67678</xdr:rowOff>
    </xdr:from>
    <xdr:to>
      <xdr:col>20</xdr:col>
      <xdr:colOff>9525</xdr:colOff>
      <xdr:row>78</xdr:row>
      <xdr:rowOff>169278</xdr:rowOff>
    </xdr:to>
    <xdr:sp macro="" textlink="">
      <xdr:nvSpPr>
        <xdr:cNvPr id="649" name="円/楕円 648"/>
        <xdr:cNvSpPr/>
      </xdr:nvSpPr>
      <xdr:spPr>
        <a:xfrm>
          <a:off x="13652500" y="134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160405</xdr:rowOff>
    </xdr:from>
    <xdr:ext cx="469744" cy="259045"/>
    <xdr:sp macro="" textlink="">
      <xdr:nvSpPr>
        <xdr:cNvPr id="650" name="テキスト ボックス 649"/>
        <xdr:cNvSpPr txBox="1"/>
      </xdr:nvSpPr>
      <xdr:spPr>
        <a:xfrm>
          <a:off x="13468427" y="1353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14776</xdr:rowOff>
    </xdr:from>
    <xdr:to>
      <xdr:col>18</xdr:col>
      <xdr:colOff>492125</xdr:colOff>
      <xdr:row>78</xdr:row>
      <xdr:rowOff>116376</xdr:rowOff>
    </xdr:to>
    <xdr:sp macro="" textlink="">
      <xdr:nvSpPr>
        <xdr:cNvPr id="651" name="円/楕円 650"/>
        <xdr:cNvSpPr/>
      </xdr:nvSpPr>
      <xdr:spPr>
        <a:xfrm>
          <a:off x="12763500" y="133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107503</xdr:rowOff>
    </xdr:from>
    <xdr:ext cx="469744" cy="259045"/>
    <xdr:sp macro="" textlink="">
      <xdr:nvSpPr>
        <xdr:cNvPr id="652" name="テキスト ボックス 651"/>
        <xdr:cNvSpPr txBox="1"/>
      </xdr:nvSpPr>
      <xdr:spPr>
        <a:xfrm>
          <a:off x="12579427" y="1348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32000</xdr:rowOff>
    </xdr:from>
    <xdr:to>
      <xdr:col>23</xdr:col>
      <xdr:colOff>517525</xdr:colOff>
      <xdr:row>95</xdr:row>
      <xdr:rowOff>43985</xdr:rowOff>
    </xdr:to>
    <xdr:cxnSp macro="">
      <xdr:nvCxnSpPr>
        <xdr:cNvPr id="681" name="直線コネクタ 680"/>
        <xdr:cNvCxnSpPr/>
      </xdr:nvCxnSpPr>
      <xdr:spPr>
        <a:xfrm flipV="1">
          <a:off x="15481300" y="16319750"/>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2"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10099</xdr:rowOff>
    </xdr:from>
    <xdr:to>
      <xdr:col>22</xdr:col>
      <xdr:colOff>365125</xdr:colOff>
      <xdr:row>95</xdr:row>
      <xdr:rowOff>43985</xdr:rowOff>
    </xdr:to>
    <xdr:cxnSp macro="">
      <xdr:nvCxnSpPr>
        <xdr:cNvPr id="684" name="直線コネクタ 683"/>
        <xdr:cNvCxnSpPr/>
      </xdr:nvCxnSpPr>
      <xdr:spPr>
        <a:xfrm>
          <a:off x="14592300" y="16297849"/>
          <a:ext cx="8890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6" name="テキスト ボックス 685"/>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10099</xdr:rowOff>
    </xdr:from>
    <xdr:to>
      <xdr:col>21</xdr:col>
      <xdr:colOff>161925</xdr:colOff>
      <xdr:row>95</xdr:row>
      <xdr:rowOff>22771</xdr:rowOff>
    </xdr:to>
    <xdr:cxnSp macro="">
      <xdr:nvCxnSpPr>
        <xdr:cNvPr id="687" name="直線コネクタ 686"/>
        <xdr:cNvCxnSpPr/>
      </xdr:nvCxnSpPr>
      <xdr:spPr>
        <a:xfrm flipV="1">
          <a:off x="13703300" y="16297849"/>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9" name="テキスト ボックス 688"/>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103246</xdr:rowOff>
    </xdr:from>
    <xdr:to>
      <xdr:col>19</xdr:col>
      <xdr:colOff>644525</xdr:colOff>
      <xdr:row>95</xdr:row>
      <xdr:rowOff>22771</xdr:rowOff>
    </xdr:to>
    <xdr:cxnSp macro="">
      <xdr:nvCxnSpPr>
        <xdr:cNvPr id="690" name="直線コネクタ 689"/>
        <xdr:cNvCxnSpPr/>
      </xdr:nvCxnSpPr>
      <xdr:spPr>
        <a:xfrm>
          <a:off x="12814300" y="16219546"/>
          <a:ext cx="889000" cy="9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2" name="テキスト ボックス 691"/>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4" name="テキスト ボックス 693"/>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152650</xdr:rowOff>
    </xdr:from>
    <xdr:to>
      <xdr:col>23</xdr:col>
      <xdr:colOff>568325</xdr:colOff>
      <xdr:row>95</xdr:row>
      <xdr:rowOff>82800</xdr:rowOff>
    </xdr:to>
    <xdr:sp macro="" textlink="">
      <xdr:nvSpPr>
        <xdr:cNvPr id="700" name="円/楕円 699"/>
        <xdr:cNvSpPr/>
      </xdr:nvSpPr>
      <xdr:spPr>
        <a:xfrm>
          <a:off x="16268700" y="16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4077</xdr:rowOff>
    </xdr:from>
    <xdr:ext cx="534377" cy="259045"/>
    <xdr:sp macro="" textlink="">
      <xdr:nvSpPr>
        <xdr:cNvPr id="701" name="公債費該当値テキスト"/>
        <xdr:cNvSpPr txBox="1"/>
      </xdr:nvSpPr>
      <xdr:spPr>
        <a:xfrm>
          <a:off x="16370300" y="1612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91,634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164635</xdr:rowOff>
    </xdr:from>
    <xdr:to>
      <xdr:col>22</xdr:col>
      <xdr:colOff>415925</xdr:colOff>
      <xdr:row>95</xdr:row>
      <xdr:rowOff>94785</xdr:rowOff>
    </xdr:to>
    <xdr:sp macro="" textlink="">
      <xdr:nvSpPr>
        <xdr:cNvPr id="702" name="円/楕円 701"/>
        <xdr:cNvSpPr/>
      </xdr:nvSpPr>
      <xdr:spPr>
        <a:xfrm>
          <a:off x="15430500" y="162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111312</xdr:rowOff>
    </xdr:from>
    <xdr:ext cx="534377" cy="259045"/>
    <xdr:sp macro="" textlink="">
      <xdr:nvSpPr>
        <xdr:cNvPr id="703" name="テキスト ボックス 702"/>
        <xdr:cNvSpPr txBox="1"/>
      </xdr:nvSpPr>
      <xdr:spPr>
        <a:xfrm>
          <a:off x="15214111" y="160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90,061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130749</xdr:rowOff>
    </xdr:from>
    <xdr:to>
      <xdr:col>21</xdr:col>
      <xdr:colOff>212725</xdr:colOff>
      <xdr:row>95</xdr:row>
      <xdr:rowOff>60899</xdr:rowOff>
    </xdr:to>
    <xdr:sp macro="" textlink="">
      <xdr:nvSpPr>
        <xdr:cNvPr id="704" name="円/楕円 703"/>
        <xdr:cNvSpPr/>
      </xdr:nvSpPr>
      <xdr:spPr>
        <a:xfrm>
          <a:off x="14541500" y="162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77426</xdr:rowOff>
    </xdr:from>
    <xdr:ext cx="534377" cy="259045"/>
    <xdr:sp macro="" textlink="">
      <xdr:nvSpPr>
        <xdr:cNvPr id="705" name="テキスト ボックス 704"/>
        <xdr:cNvSpPr txBox="1"/>
      </xdr:nvSpPr>
      <xdr:spPr>
        <a:xfrm>
          <a:off x="14325111" y="1602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143421</xdr:rowOff>
    </xdr:from>
    <xdr:to>
      <xdr:col>20</xdr:col>
      <xdr:colOff>9525</xdr:colOff>
      <xdr:row>95</xdr:row>
      <xdr:rowOff>73571</xdr:rowOff>
    </xdr:to>
    <xdr:sp macro="" textlink="">
      <xdr:nvSpPr>
        <xdr:cNvPr id="706" name="円/楕円 705"/>
        <xdr:cNvSpPr/>
      </xdr:nvSpPr>
      <xdr:spPr>
        <a:xfrm>
          <a:off x="13652500" y="162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90098</xdr:rowOff>
    </xdr:from>
    <xdr:ext cx="534377" cy="259045"/>
    <xdr:sp macro="" textlink="">
      <xdr:nvSpPr>
        <xdr:cNvPr id="707" name="テキスト ボックス 706"/>
        <xdr:cNvSpPr txBox="1"/>
      </xdr:nvSpPr>
      <xdr:spPr>
        <a:xfrm>
          <a:off x="13436111" y="160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52446</xdr:rowOff>
    </xdr:from>
    <xdr:to>
      <xdr:col>18</xdr:col>
      <xdr:colOff>492125</xdr:colOff>
      <xdr:row>94</xdr:row>
      <xdr:rowOff>154046</xdr:rowOff>
    </xdr:to>
    <xdr:sp macro="" textlink="">
      <xdr:nvSpPr>
        <xdr:cNvPr id="708" name="円/楕円 707"/>
        <xdr:cNvSpPr/>
      </xdr:nvSpPr>
      <xdr:spPr>
        <a:xfrm>
          <a:off x="12763500" y="1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170573</xdr:rowOff>
    </xdr:from>
    <xdr:ext cx="599010" cy="259045"/>
    <xdr:sp macro="" textlink="">
      <xdr:nvSpPr>
        <xdr:cNvPr id="709" name="テキスト ボックス 708"/>
        <xdr:cNvSpPr txBox="1"/>
      </xdr:nvSpPr>
      <xdr:spPr>
        <a:xfrm>
          <a:off x="12514794" y="1594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の住民一人当たりのコストは、全体的に類似団体を上回っている。特に衛生費、商工費、消防費、公債費については大幅に上回っている状況である。衛生費については、一部事務組合（ごみ・し尿処理施設）への負担金と企業会計（病院・上下水道）への補助金が大きい事による。商工費については、スキー場建設、消防費については、防災行政無線整備事業を実施したため。公債費については、平成５年度以降の庁舎・ホール・広場の建設事業を始めとして、町営住宅・農村公園・</a:t>
          </a:r>
          <a:r>
            <a:rPr kumimoji="1" lang="en-US" altLang="ja-JP" sz="1300">
              <a:latin typeface="ＭＳ Ｐゴシック"/>
            </a:rPr>
            <a:t>CATV</a:t>
          </a:r>
          <a:r>
            <a:rPr kumimoji="1" lang="ja-JP" altLang="en-US" sz="1300">
              <a:latin typeface="ＭＳ Ｐゴシック"/>
            </a:rPr>
            <a:t>整備など大規模事業が続いたため、類似団体平均値を大きく上回っている。しかし、公債費負担適正化計画に沿った繰上償還の実施、新規発行債の抑制を行ってきたことにより徐々にではあるが着実に実少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mn-lt"/>
              <a:ea typeface="+mn-ea"/>
              <a:cs typeface="+mn-cs"/>
            </a:rPr>
            <a:t>財政調整基金は平成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年度末残高は</a:t>
          </a:r>
          <a:r>
            <a:rPr kumimoji="1" lang="en-US" altLang="ja-JP" sz="1300">
              <a:solidFill>
                <a:schemeClr val="dk1"/>
              </a:solidFill>
              <a:effectLst/>
              <a:latin typeface="+mn-lt"/>
              <a:ea typeface="+mn-ea"/>
              <a:cs typeface="+mn-cs"/>
            </a:rPr>
            <a:t>19.67</a:t>
          </a:r>
          <a:r>
            <a:rPr kumimoji="1" lang="ja-JP" altLang="ja-JP" sz="1300">
              <a:solidFill>
                <a:schemeClr val="dk1"/>
              </a:solidFill>
              <a:effectLst/>
              <a:latin typeface="+mn-lt"/>
              <a:ea typeface="+mn-ea"/>
              <a:cs typeface="+mn-cs"/>
            </a:rPr>
            <a:t>億円と</a:t>
          </a:r>
          <a:r>
            <a:rPr kumimoji="1" lang="ja-JP" altLang="en-US" sz="1300">
              <a:solidFill>
                <a:schemeClr val="dk1"/>
              </a:solidFill>
              <a:effectLst/>
              <a:latin typeface="+mn-lt"/>
              <a:ea typeface="+mn-ea"/>
              <a:cs typeface="+mn-cs"/>
            </a:rPr>
            <a:t>なって</a:t>
          </a:r>
          <a:r>
            <a:rPr kumimoji="1" lang="ja-JP" altLang="ja-JP" sz="1300">
              <a:solidFill>
                <a:schemeClr val="dk1"/>
              </a:solidFill>
              <a:effectLst/>
              <a:latin typeface="+mn-lt"/>
              <a:ea typeface="+mn-ea"/>
              <a:cs typeface="+mn-cs"/>
            </a:rPr>
            <a:t>います。</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年度の実質収支額は、歳入</a:t>
          </a:r>
          <a:r>
            <a:rPr kumimoji="1" lang="en-US" altLang="ja-JP" sz="1300">
              <a:solidFill>
                <a:schemeClr val="dk1"/>
              </a:solidFill>
              <a:effectLst/>
              <a:latin typeface="+mn-lt"/>
              <a:ea typeface="+mn-ea"/>
              <a:cs typeface="+mn-cs"/>
            </a:rPr>
            <a:t>87.68</a:t>
          </a:r>
          <a:r>
            <a:rPr kumimoji="1" lang="ja-JP" altLang="ja-JP" sz="1300">
              <a:solidFill>
                <a:schemeClr val="dk1"/>
              </a:solidFill>
              <a:effectLst/>
              <a:latin typeface="+mn-lt"/>
              <a:ea typeface="+mn-ea"/>
              <a:cs typeface="+mn-cs"/>
            </a:rPr>
            <a:t>億円から歳出</a:t>
          </a:r>
          <a:r>
            <a:rPr kumimoji="1" lang="en-US" altLang="ja-JP" sz="1300">
              <a:solidFill>
                <a:schemeClr val="dk1"/>
              </a:solidFill>
              <a:effectLst/>
              <a:latin typeface="+mn-lt"/>
              <a:ea typeface="+mn-ea"/>
              <a:cs typeface="+mn-cs"/>
            </a:rPr>
            <a:t>85.38</a:t>
          </a:r>
          <a:r>
            <a:rPr kumimoji="1" lang="ja-JP" altLang="ja-JP" sz="1300">
              <a:solidFill>
                <a:schemeClr val="dk1"/>
              </a:solidFill>
              <a:effectLst/>
              <a:latin typeface="+mn-lt"/>
              <a:ea typeface="+mn-ea"/>
              <a:cs typeface="+mn-cs"/>
            </a:rPr>
            <a:t>億円を差し引いた金額から、さらに翌年度へ繰越財源</a:t>
          </a:r>
          <a:r>
            <a:rPr kumimoji="1" lang="en-US" altLang="ja-JP" sz="1300">
              <a:solidFill>
                <a:schemeClr val="dk1"/>
              </a:solidFill>
              <a:effectLst/>
              <a:latin typeface="+mn-lt"/>
              <a:ea typeface="+mn-ea"/>
              <a:cs typeface="+mn-cs"/>
            </a:rPr>
            <a:t>0.07</a:t>
          </a:r>
          <a:r>
            <a:rPr kumimoji="1" lang="ja-JP" altLang="ja-JP" sz="1300">
              <a:solidFill>
                <a:schemeClr val="dk1"/>
              </a:solidFill>
              <a:effectLst/>
              <a:latin typeface="+mn-lt"/>
              <a:ea typeface="+mn-ea"/>
              <a:cs typeface="+mn-cs"/>
            </a:rPr>
            <a:t>億円を差し引いた</a:t>
          </a:r>
          <a:r>
            <a:rPr kumimoji="1" lang="en-US" altLang="ja-JP" sz="1300">
              <a:solidFill>
                <a:schemeClr val="dk1"/>
              </a:solidFill>
              <a:effectLst/>
              <a:latin typeface="+mn-lt"/>
              <a:ea typeface="+mn-ea"/>
              <a:cs typeface="+mn-cs"/>
            </a:rPr>
            <a:t>2.23</a:t>
          </a:r>
          <a:r>
            <a:rPr kumimoji="1" lang="ja-JP" altLang="ja-JP" sz="1300">
              <a:solidFill>
                <a:schemeClr val="dk1"/>
              </a:solidFill>
              <a:effectLst/>
              <a:latin typeface="+mn-lt"/>
              <a:ea typeface="+mn-ea"/>
              <a:cs typeface="+mn-cs"/>
            </a:rPr>
            <a:t>億円が黒字ということになり、これを比率で表すと</a:t>
          </a:r>
          <a:r>
            <a:rPr kumimoji="1" lang="en-US" altLang="ja-JP" sz="1300">
              <a:solidFill>
                <a:schemeClr val="dk1"/>
              </a:solidFill>
              <a:effectLst/>
              <a:latin typeface="+mn-lt"/>
              <a:ea typeface="+mn-ea"/>
              <a:cs typeface="+mn-cs"/>
            </a:rPr>
            <a:t>4.30</a:t>
          </a:r>
          <a:r>
            <a:rPr kumimoji="1" lang="ja-JP" altLang="ja-JP" sz="1300">
              <a:solidFill>
                <a:schemeClr val="dk1"/>
              </a:solidFill>
              <a:effectLst/>
              <a:latin typeface="+mn-lt"/>
              <a:ea typeface="+mn-ea"/>
              <a:cs typeface="+mn-cs"/>
            </a:rPr>
            <a:t>％となります。</a:t>
          </a:r>
          <a:endParaRPr lang="ja-JP" altLang="ja-JP" sz="1300">
            <a:effectLst/>
          </a:endParaRPr>
        </a:p>
        <a:p>
          <a:r>
            <a:rPr kumimoji="1" lang="ja-JP" altLang="ja-JP" sz="1300">
              <a:solidFill>
                <a:schemeClr val="dk1"/>
              </a:solidFill>
              <a:effectLst/>
              <a:latin typeface="+mn-lt"/>
              <a:ea typeface="+mn-ea"/>
              <a:cs typeface="+mn-cs"/>
            </a:rPr>
            <a:t>　実質収支額及び実質単年度収支ともに、平成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年度以降、黒字決算が続いており、健全な財政運営が行われているということになります。</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mn-lt"/>
              <a:ea typeface="+mn-ea"/>
              <a:cs typeface="+mn-cs"/>
            </a:rPr>
            <a:t>予算の確実な執行により黒字及び企業会計における資金剰余額が確実に発生しており、健全な財政運営・企業経営が行われています。</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0" zoomScaleNormal="50" workbookViewId="0">
      <selection activeCell="AH29" sqref="AH29:AL29"/>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8767648</v>
      </c>
      <c r="BO4" s="411"/>
      <c r="BP4" s="411"/>
      <c r="BQ4" s="411"/>
      <c r="BR4" s="411"/>
      <c r="BS4" s="411"/>
      <c r="BT4" s="411"/>
      <c r="BU4" s="412"/>
      <c r="BV4" s="410">
        <v>9202025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4.3</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8537914</v>
      </c>
      <c r="BO5" s="416"/>
      <c r="BP5" s="416"/>
      <c r="BQ5" s="416"/>
      <c r="BR5" s="416"/>
      <c r="BS5" s="416"/>
      <c r="BT5" s="416"/>
      <c r="BU5" s="417"/>
      <c r="BV5" s="415">
        <v>9007723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92.4</v>
      </c>
      <c r="CU5" s="386"/>
      <c r="CV5" s="386"/>
      <c r="CW5" s="386"/>
      <c r="CX5" s="386"/>
      <c r="CY5" s="386"/>
      <c r="CZ5" s="386"/>
      <c r="DA5" s="387"/>
      <c r="DB5" s="385">
        <v>91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229734</v>
      </c>
      <c r="BO6" s="416"/>
      <c r="BP6" s="416"/>
      <c r="BQ6" s="416"/>
      <c r="BR6" s="416"/>
      <c r="BS6" s="416"/>
      <c r="BT6" s="416"/>
      <c r="BU6" s="417"/>
      <c r="BV6" s="415">
        <v>194302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97.8</v>
      </c>
      <c r="CU6" s="562"/>
      <c r="CV6" s="562"/>
      <c r="CW6" s="562"/>
      <c r="CX6" s="562"/>
      <c r="CY6" s="562"/>
      <c r="CZ6" s="562"/>
      <c r="DA6" s="563"/>
      <c r="DB6" s="561">
        <v>97.6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6960</v>
      </c>
      <c r="BO7" s="416"/>
      <c r="BP7" s="416"/>
      <c r="BQ7" s="416"/>
      <c r="BR7" s="416"/>
      <c r="BS7" s="416"/>
      <c r="BT7" s="416"/>
      <c r="BU7" s="417"/>
      <c r="BV7" s="415">
        <v>3872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5186806</v>
      </c>
      <c r="CU7" s="416"/>
      <c r="CV7" s="416"/>
      <c r="CW7" s="416"/>
      <c r="CX7" s="416"/>
      <c r="CY7" s="416"/>
      <c r="CZ7" s="416"/>
      <c r="DA7" s="417"/>
      <c r="DB7" s="415">
        <v>5328262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222774</v>
      </c>
      <c r="BO8" s="416"/>
      <c r="BP8" s="416"/>
      <c r="BQ8" s="416"/>
      <c r="BR8" s="416"/>
      <c r="BS8" s="416"/>
      <c r="BT8" s="416"/>
      <c r="BU8" s="417"/>
      <c r="BV8" s="415">
        <v>190430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0.42</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11452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32344</v>
      </c>
      <c r="BO9" s="416"/>
      <c r="BP9" s="416"/>
      <c r="BQ9" s="416"/>
      <c r="BR9" s="416"/>
      <c r="BS9" s="416"/>
      <c r="BT9" s="416"/>
      <c r="BU9" s="417"/>
      <c r="BV9" s="415">
        <v>19363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16.5</v>
      </c>
      <c r="CU9" s="386"/>
      <c r="CV9" s="386"/>
      <c r="CW9" s="386"/>
      <c r="CX9" s="386"/>
      <c r="CY9" s="386"/>
      <c r="CZ9" s="386"/>
      <c r="DA9" s="387"/>
      <c r="DB9" s="385">
        <v>15.8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12289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96936</v>
      </c>
      <c r="BO10" s="416"/>
      <c r="BP10" s="416"/>
      <c r="BQ10" s="416"/>
      <c r="BR10" s="416"/>
      <c r="BS10" s="416"/>
      <c r="BT10" s="416"/>
      <c r="BU10" s="417"/>
      <c r="BV10" s="415">
        <v>168541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11855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119188</v>
      </c>
      <c r="BO12" s="416"/>
      <c r="BP12" s="416"/>
      <c r="BQ12" s="416"/>
      <c r="BR12" s="416"/>
      <c r="BS12" s="416"/>
      <c r="BT12" s="416"/>
      <c r="BU12" s="417"/>
      <c r="BV12" s="415">
        <v>126171</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11820</v>
      </c>
      <c r="S13" s="517"/>
      <c r="T13" s="517"/>
      <c r="U13" s="517"/>
      <c r="V13" s="518"/>
      <c r="W13" s="504" t="s">
        <v>124</v>
      </c>
      <c r="X13" s="428"/>
      <c r="Y13" s="428"/>
      <c r="Z13" s="428"/>
      <c r="AA13" s="428"/>
      <c r="AB13" s="429"/>
      <c r="AC13" s="391">
        <v>241</v>
      </c>
      <c r="AD13" s="392"/>
      <c r="AE13" s="392"/>
      <c r="AF13" s="392"/>
      <c r="AG13" s="393"/>
      <c r="AH13" s="391">
        <v>175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10092</v>
      </c>
      <c r="BO13" s="416"/>
      <c r="BP13" s="416"/>
      <c r="BQ13" s="416"/>
      <c r="BR13" s="416"/>
      <c r="BS13" s="416"/>
      <c r="BT13" s="416"/>
      <c r="BU13" s="417"/>
      <c r="BV13" s="415">
        <v>61733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15.7</v>
      </c>
      <c r="CU13" s="386"/>
      <c r="CV13" s="386"/>
      <c r="CW13" s="386"/>
      <c r="CX13" s="386"/>
      <c r="CY13" s="386"/>
      <c r="CZ13" s="386"/>
      <c r="DA13" s="387"/>
      <c r="DB13" s="385">
        <v>15.6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11981</v>
      </c>
      <c r="S14" s="517"/>
      <c r="T14" s="517"/>
      <c r="U14" s="517"/>
      <c r="V14" s="518"/>
      <c r="W14" s="519"/>
      <c r="X14" s="431"/>
      <c r="Y14" s="431"/>
      <c r="Z14" s="431"/>
      <c r="AA14" s="431"/>
      <c r="AB14" s="432"/>
      <c r="AC14" s="509">
        <v>4.5</v>
      </c>
      <c r="AD14" s="510"/>
      <c r="AE14" s="510"/>
      <c r="AF14" s="510"/>
      <c r="AG14" s="511"/>
      <c r="AH14" s="509">
        <v>3.2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34.700000000000003</v>
      </c>
      <c r="CU14" s="488"/>
      <c r="CV14" s="488"/>
      <c r="CW14" s="488"/>
      <c r="CX14" s="488"/>
      <c r="CY14" s="488"/>
      <c r="CZ14" s="488"/>
      <c r="DA14" s="489"/>
      <c r="DB14" s="520">
        <v>35.6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11950</v>
      </c>
      <c r="S15" s="517"/>
      <c r="T15" s="517"/>
      <c r="U15" s="517"/>
      <c r="V15" s="518"/>
      <c r="W15" s="504" t="s">
        <v>131</v>
      </c>
      <c r="X15" s="428"/>
      <c r="Y15" s="428"/>
      <c r="Z15" s="428"/>
      <c r="AA15" s="428"/>
      <c r="AB15" s="429"/>
      <c r="AC15" s="391">
        <v>1776</v>
      </c>
      <c r="AD15" s="392"/>
      <c r="AE15" s="392"/>
      <c r="AF15" s="392"/>
      <c r="AG15" s="393"/>
      <c r="AH15" s="391">
        <v>1920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1709227</v>
      </c>
      <c r="BO15" s="411"/>
      <c r="BP15" s="411"/>
      <c r="BQ15" s="411"/>
      <c r="BR15" s="411"/>
      <c r="BS15" s="411"/>
      <c r="BT15" s="411"/>
      <c r="BU15" s="412"/>
      <c r="BV15" s="410">
        <v>1739505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33</v>
      </c>
      <c r="AD16" s="510"/>
      <c r="AE16" s="510"/>
      <c r="AF16" s="510"/>
      <c r="AG16" s="511"/>
      <c r="AH16" s="509">
        <v>35.1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4189116</v>
      </c>
      <c r="BO16" s="416"/>
      <c r="BP16" s="416"/>
      <c r="BQ16" s="416"/>
      <c r="BR16" s="416"/>
      <c r="BS16" s="416"/>
      <c r="BT16" s="416"/>
      <c r="BU16" s="417"/>
      <c r="BV16" s="415">
        <v>4115080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3357</v>
      </c>
      <c r="AD17" s="392"/>
      <c r="AE17" s="392"/>
      <c r="AF17" s="392"/>
      <c r="AG17" s="393"/>
      <c r="AH17" s="391">
        <v>3381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2185620</v>
      </c>
      <c r="BO17" s="416"/>
      <c r="BP17" s="416"/>
      <c r="BQ17" s="416"/>
      <c r="BR17" s="416"/>
      <c r="BS17" s="416"/>
      <c r="BT17" s="416"/>
      <c r="BU17" s="417"/>
      <c r="BV17" s="415">
        <v>2224349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202.23</v>
      </c>
      <c r="M18" s="480"/>
      <c r="N18" s="480"/>
      <c r="O18" s="480"/>
      <c r="P18" s="480"/>
      <c r="Q18" s="480"/>
      <c r="R18" s="481"/>
      <c r="S18" s="481"/>
      <c r="T18" s="481"/>
      <c r="U18" s="481"/>
      <c r="V18" s="482"/>
      <c r="W18" s="496"/>
      <c r="X18" s="497"/>
      <c r="Y18" s="497"/>
      <c r="Z18" s="497"/>
      <c r="AA18" s="497"/>
      <c r="AB18" s="505"/>
      <c r="AC18" s="379">
        <v>62.5</v>
      </c>
      <c r="AD18" s="380"/>
      <c r="AE18" s="380"/>
      <c r="AF18" s="380"/>
      <c r="AG18" s="483"/>
      <c r="AH18" s="379">
        <v>61.7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4834968</v>
      </c>
      <c r="BO18" s="416"/>
      <c r="BP18" s="416"/>
      <c r="BQ18" s="416"/>
      <c r="BR18" s="416"/>
      <c r="BS18" s="416"/>
      <c r="BT18" s="416"/>
      <c r="BU18" s="417"/>
      <c r="BV18" s="415">
        <v>4877689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6138602</v>
      </c>
      <c r="BO19" s="416"/>
      <c r="BP19" s="416"/>
      <c r="BQ19" s="416"/>
      <c r="BR19" s="416"/>
      <c r="BS19" s="416"/>
      <c r="BT19" s="416"/>
      <c r="BU19" s="417"/>
      <c r="BV19" s="415">
        <v>6356202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3798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10904751</v>
      </c>
      <c r="BO23" s="416"/>
      <c r="BP23" s="416"/>
      <c r="BQ23" s="416"/>
      <c r="BR23" s="416"/>
      <c r="BS23" s="416"/>
      <c r="BT23" s="416"/>
      <c r="BU23" s="417"/>
      <c r="BV23" s="415">
        <v>10746404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7600</v>
      </c>
      <c r="R24" s="392"/>
      <c r="S24" s="392"/>
      <c r="T24" s="392"/>
      <c r="U24" s="392"/>
      <c r="V24" s="393"/>
      <c r="W24" s="457"/>
      <c r="X24" s="448"/>
      <c r="Y24" s="449"/>
      <c r="Z24" s="388" t="s">
        <v>154</v>
      </c>
      <c r="AA24" s="389"/>
      <c r="AB24" s="389"/>
      <c r="AC24" s="389"/>
      <c r="AD24" s="389"/>
      <c r="AE24" s="389"/>
      <c r="AF24" s="389"/>
      <c r="AG24" s="390"/>
      <c r="AH24" s="391">
        <v>120</v>
      </c>
      <c r="AI24" s="392"/>
      <c r="AJ24" s="392"/>
      <c r="AK24" s="392"/>
      <c r="AL24" s="393"/>
      <c r="AM24" s="391">
        <v>397440</v>
      </c>
      <c r="AN24" s="392"/>
      <c r="AO24" s="392"/>
      <c r="AP24" s="392"/>
      <c r="AQ24" s="392"/>
      <c r="AR24" s="393"/>
      <c r="AS24" s="391">
        <v>3312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5780754</v>
      </c>
      <c r="BO24" s="416"/>
      <c r="BP24" s="416"/>
      <c r="BQ24" s="416"/>
      <c r="BR24" s="416"/>
      <c r="BS24" s="416"/>
      <c r="BT24" s="416"/>
      <c r="BU24" s="417"/>
      <c r="BV24" s="415">
        <v>5130354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6200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69357</v>
      </c>
      <c r="BO25" s="411"/>
      <c r="BP25" s="411"/>
      <c r="BQ25" s="411"/>
      <c r="BR25" s="411"/>
      <c r="BS25" s="411"/>
      <c r="BT25" s="411"/>
      <c r="BU25" s="412"/>
      <c r="BV25" s="410">
        <v>56230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6500</v>
      </c>
      <c r="R26" s="392"/>
      <c r="S26" s="392"/>
      <c r="T26" s="392"/>
      <c r="U26" s="392"/>
      <c r="V26" s="393"/>
      <c r="W26" s="457"/>
      <c r="X26" s="448"/>
      <c r="Y26" s="449"/>
      <c r="Z26" s="388" t="s">
        <v>160</v>
      </c>
      <c r="AA26" s="470"/>
      <c r="AB26" s="470"/>
      <c r="AC26" s="470"/>
      <c r="AD26" s="470"/>
      <c r="AE26" s="470"/>
      <c r="AF26" s="470"/>
      <c r="AG26" s="471"/>
      <c r="AH26" s="391">
        <v>9</v>
      </c>
      <c r="AI26" s="392"/>
      <c r="AJ26" s="392"/>
      <c r="AK26" s="392"/>
      <c r="AL26" s="393"/>
      <c r="AM26" s="391">
        <v>27351</v>
      </c>
      <c r="AN26" s="392"/>
      <c r="AO26" s="392"/>
      <c r="AP26" s="392"/>
      <c r="AQ26" s="392"/>
      <c r="AR26" s="393"/>
      <c r="AS26" s="391">
        <v>3039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3350</v>
      </c>
      <c r="R27" s="392"/>
      <c r="S27" s="392"/>
      <c r="T27" s="392"/>
      <c r="U27" s="392"/>
      <c r="V27" s="393"/>
      <c r="W27" s="457"/>
      <c r="X27" s="448"/>
      <c r="Y27" s="449"/>
      <c r="Z27" s="388" t="s">
        <v>163</v>
      </c>
      <c r="AA27" s="389"/>
      <c r="AB27" s="389"/>
      <c r="AC27" s="389"/>
      <c r="AD27" s="389"/>
      <c r="AE27" s="389"/>
      <c r="AF27" s="389"/>
      <c r="AG27" s="390"/>
      <c r="AH27" s="391">
        <v>12</v>
      </c>
      <c r="AI27" s="392"/>
      <c r="AJ27" s="392"/>
      <c r="AK27" s="392"/>
      <c r="AL27" s="393"/>
      <c r="AM27" s="391">
        <v>41172</v>
      </c>
      <c r="AN27" s="392"/>
      <c r="AO27" s="392"/>
      <c r="AP27" s="392"/>
      <c r="AQ27" s="392"/>
      <c r="AR27" s="393"/>
      <c r="AS27" s="391">
        <v>3431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30467</v>
      </c>
      <c r="BO27" s="419"/>
      <c r="BP27" s="419"/>
      <c r="BQ27" s="419"/>
      <c r="BR27" s="419"/>
      <c r="BS27" s="419"/>
      <c r="BT27" s="419"/>
      <c r="BU27" s="420"/>
      <c r="BV27" s="418">
        <v>30467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2450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1967195</v>
      </c>
      <c r="BO28" s="411"/>
      <c r="BP28" s="411"/>
      <c r="BQ28" s="411"/>
      <c r="BR28" s="411"/>
      <c r="BS28" s="411"/>
      <c r="BT28" s="411"/>
      <c r="BU28" s="412"/>
      <c r="BV28" s="410">
        <v>1989447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2250</v>
      </c>
      <c r="R29" s="392"/>
      <c r="S29" s="392"/>
      <c r="T29" s="392"/>
      <c r="U29" s="392"/>
      <c r="V29" s="393"/>
      <c r="W29" s="458"/>
      <c r="X29" s="459"/>
      <c r="Y29" s="460"/>
      <c r="Z29" s="388" t="s">
        <v>170</v>
      </c>
      <c r="AA29" s="389"/>
      <c r="AB29" s="389"/>
      <c r="AC29" s="389"/>
      <c r="AD29" s="389"/>
      <c r="AE29" s="389"/>
      <c r="AF29" s="389"/>
      <c r="AG29" s="390"/>
      <c r="AH29" s="391">
        <v>132</v>
      </c>
      <c r="AI29" s="392"/>
      <c r="AJ29" s="392"/>
      <c r="AK29" s="392"/>
      <c r="AL29" s="393"/>
      <c r="AM29" s="391">
        <v>438612</v>
      </c>
      <c r="AN29" s="392"/>
      <c r="AO29" s="392"/>
      <c r="AP29" s="392"/>
      <c r="AQ29" s="392"/>
      <c r="AR29" s="393"/>
      <c r="AS29" s="391">
        <v>3323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25735</v>
      </c>
      <c r="BO29" s="416"/>
      <c r="BP29" s="416"/>
      <c r="BQ29" s="416"/>
      <c r="BR29" s="416"/>
      <c r="BS29" s="416"/>
      <c r="BT29" s="416"/>
      <c r="BU29" s="417"/>
      <c r="BV29" s="415">
        <v>25681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2189391</v>
      </c>
      <c r="BO30" s="419"/>
      <c r="BP30" s="419"/>
      <c r="BQ30" s="419"/>
      <c r="BR30" s="419"/>
      <c r="BS30" s="419"/>
      <c r="BT30" s="419"/>
      <c r="BU30" s="420"/>
      <c r="BV30" s="418">
        <v>2145143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IF('各会計、関係団体の財政状況及び健全化判断比率'!B34="","",'各会計、関係団体の財政状況及び健全化判断比率'!B34)</f>
        <v>老人訪問看護事業特別会計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中播衛生施設事務組合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㈱神崎ﾌｰﾄﾞ</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介護療育支援事業特別会計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IF('各会計、関係団体の財政状況及び健全化判断比率'!B35="","",'各会計、関係団体の財政状況及び健全化判断比率'!B35)</f>
        <v>土地開発事業特別会計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中播北部行政事務組合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㈱ｸﾞﾘｰﾝエコー笠形</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産業廃棄物処理事業特別会計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f t="shared" si="0"/>
        <v>11</v>
      </c>
      <c r="AN36" s="375"/>
      <c r="AO36" s="374" t="str">
        <f>IF('各会計、関係団体の財政状況及び健全化判断比率'!B33="","",'各会計、関係団体の財政状況及び健全化判断比率'!B33)</f>
        <v>公立神崎総合病院事業会計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中播農業共済事務組合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兵庫県土地開発公社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寺前地区振興基金特別会計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兵庫県市町村職員退職手当組合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長谷地区振興基金特別会計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兵庫県町議会議員公務災害補償組合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兵庫県市町村交通災害共済組合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兵庫県後期高齢者医療広域連合（一般会計）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兵庫県後期高齢者医療広域連合（特別会計）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527</v>
      </c>
      <c r="D34" s="1184"/>
      <c r="E34" s="1185"/>
      <c r="F34" s="32">
        <v>3.84</v>
      </c>
      <c r="G34" s="33">
        <v>4.83</v>
      </c>
      <c r="H34" s="33">
        <v>5.08</v>
      </c>
      <c r="I34" s="33">
        <v>4.62</v>
      </c>
      <c r="J34" s="34">
        <v>6.61</v>
      </c>
      <c r="K34" s="22"/>
      <c r="L34" s="22"/>
      <c r="M34" s="22"/>
      <c r="N34" s="22"/>
      <c r="O34" s="22"/>
      <c r="P34" s="22"/>
    </row>
    <row r="35" spans="1:16" ht="39" customHeight="1" x14ac:dyDescent="0.15">
      <c r="A35" s="22"/>
      <c r="B35" s="35"/>
      <c r="C35" s="1178" t="s">
        <v>528</v>
      </c>
      <c r="D35" s="1179"/>
      <c r="E35" s="1180"/>
      <c r="F35" s="36">
        <v>3.69</v>
      </c>
      <c r="G35" s="37">
        <v>3.83</v>
      </c>
      <c r="H35" s="37">
        <v>3.73</v>
      </c>
      <c r="I35" s="37">
        <v>4.1399999999999997</v>
      </c>
      <c r="J35" s="38">
        <v>4.78</v>
      </c>
      <c r="K35" s="22"/>
      <c r="L35" s="22"/>
      <c r="M35" s="22"/>
      <c r="N35" s="22"/>
      <c r="O35" s="22"/>
      <c r="P35" s="22"/>
    </row>
    <row r="36" spans="1:16" ht="39" customHeight="1" x14ac:dyDescent="0.15">
      <c r="A36" s="22"/>
      <c r="B36" s="35"/>
      <c r="C36" s="1178" t="s">
        <v>529</v>
      </c>
      <c r="D36" s="1179"/>
      <c r="E36" s="1180"/>
      <c r="F36" s="36">
        <v>3.18</v>
      </c>
      <c r="G36" s="37">
        <v>2.67</v>
      </c>
      <c r="H36" s="37">
        <v>2.94</v>
      </c>
      <c r="I36" s="37">
        <v>3.24</v>
      </c>
      <c r="J36" s="38">
        <v>4.07</v>
      </c>
      <c r="K36" s="22"/>
      <c r="L36" s="22"/>
      <c r="M36" s="22"/>
      <c r="N36" s="22"/>
      <c r="O36" s="22"/>
      <c r="P36" s="22"/>
    </row>
    <row r="37" spans="1:16" ht="39" customHeight="1" x14ac:dyDescent="0.15">
      <c r="A37" s="22"/>
      <c r="B37" s="35"/>
      <c r="C37" s="1178" t="s">
        <v>530</v>
      </c>
      <c r="D37" s="1179"/>
      <c r="E37" s="1180"/>
      <c r="F37" s="36">
        <v>5.47</v>
      </c>
      <c r="G37" s="37">
        <v>6.32</v>
      </c>
      <c r="H37" s="37">
        <v>3.44</v>
      </c>
      <c r="I37" s="37">
        <v>2.83</v>
      </c>
      <c r="J37" s="38">
        <v>2.21</v>
      </c>
      <c r="K37" s="22"/>
      <c r="L37" s="22"/>
      <c r="M37" s="22"/>
      <c r="N37" s="22"/>
      <c r="O37" s="22"/>
      <c r="P37" s="22"/>
    </row>
    <row r="38" spans="1:16" ht="39" customHeight="1" x14ac:dyDescent="0.15">
      <c r="A38" s="22"/>
      <c r="B38" s="35"/>
      <c r="C38" s="1178" t="s">
        <v>531</v>
      </c>
      <c r="D38" s="1179"/>
      <c r="E38" s="1180"/>
      <c r="F38" s="36">
        <v>2.75</v>
      </c>
      <c r="G38" s="37">
        <v>2.95</v>
      </c>
      <c r="H38" s="37">
        <v>2.3199999999999998</v>
      </c>
      <c r="I38" s="37">
        <v>1.85</v>
      </c>
      <c r="J38" s="38">
        <v>1.55</v>
      </c>
      <c r="K38" s="22"/>
      <c r="L38" s="22"/>
      <c r="M38" s="22"/>
      <c r="N38" s="22"/>
      <c r="O38" s="22"/>
      <c r="P38" s="22"/>
    </row>
    <row r="39" spans="1:16" ht="39" customHeight="1" x14ac:dyDescent="0.15">
      <c r="A39" s="22"/>
      <c r="B39" s="35"/>
      <c r="C39" s="1178" t="s">
        <v>532</v>
      </c>
      <c r="D39" s="1179"/>
      <c r="E39" s="1180"/>
      <c r="F39" s="36">
        <v>0.62</v>
      </c>
      <c r="G39" s="37">
        <v>0.63</v>
      </c>
      <c r="H39" s="37">
        <v>0.97</v>
      </c>
      <c r="I39" s="37">
        <v>0.54</v>
      </c>
      <c r="J39" s="38">
        <v>0.44</v>
      </c>
      <c r="K39" s="22"/>
      <c r="L39" s="22"/>
      <c r="M39" s="22"/>
      <c r="N39" s="22"/>
      <c r="O39" s="22"/>
      <c r="P39" s="22"/>
    </row>
    <row r="40" spans="1:16" ht="39" customHeight="1" x14ac:dyDescent="0.15">
      <c r="A40" s="22"/>
      <c r="B40" s="35"/>
      <c r="C40" s="1178" t="s">
        <v>533</v>
      </c>
      <c r="D40" s="1179"/>
      <c r="E40" s="1180"/>
      <c r="F40" s="36">
        <v>0.31</v>
      </c>
      <c r="G40" s="37">
        <v>0.32</v>
      </c>
      <c r="H40" s="37">
        <v>0.18</v>
      </c>
      <c r="I40" s="37">
        <v>0.27</v>
      </c>
      <c r="J40" s="38">
        <v>0.39</v>
      </c>
      <c r="K40" s="22"/>
      <c r="L40" s="22"/>
      <c r="M40" s="22"/>
      <c r="N40" s="22"/>
      <c r="O40" s="22"/>
      <c r="P40" s="22"/>
    </row>
    <row r="41" spans="1:16" ht="39" customHeight="1" x14ac:dyDescent="0.15">
      <c r="A41" s="22"/>
      <c r="B41" s="35"/>
      <c r="C41" s="1178" t="s">
        <v>534</v>
      </c>
      <c r="D41" s="1179"/>
      <c r="E41" s="1180"/>
      <c r="F41" s="36">
        <v>0.09</v>
      </c>
      <c r="G41" s="37">
        <v>0.12</v>
      </c>
      <c r="H41" s="37">
        <v>0.2</v>
      </c>
      <c r="I41" s="37">
        <v>0.15</v>
      </c>
      <c r="J41" s="38">
        <v>0.18</v>
      </c>
      <c r="K41" s="22"/>
      <c r="L41" s="22"/>
      <c r="M41" s="22"/>
      <c r="N41" s="22"/>
      <c r="O41" s="22"/>
      <c r="P41" s="22"/>
    </row>
    <row r="42" spans="1:16" ht="39" customHeight="1" x14ac:dyDescent="0.15">
      <c r="A42" s="22"/>
      <c r="B42" s="39"/>
      <c r="C42" s="1178" t="s">
        <v>535</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536</v>
      </c>
      <c r="D43" s="1182"/>
      <c r="E43" s="1183"/>
      <c r="F43" s="41">
        <v>0.24</v>
      </c>
      <c r="G43" s="42">
        <v>0.25</v>
      </c>
      <c r="H43" s="42">
        <v>0.26</v>
      </c>
      <c r="I43" s="42">
        <v>0.34</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1173</v>
      </c>
      <c r="L45" s="60">
        <v>1144</v>
      </c>
      <c r="M45" s="60">
        <v>1142</v>
      </c>
      <c r="N45" s="60">
        <v>1079</v>
      </c>
      <c r="O45" s="61">
        <v>1086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618</v>
      </c>
      <c r="L48" s="64">
        <v>601</v>
      </c>
      <c r="M48" s="64">
        <v>594</v>
      </c>
      <c r="N48" s="64">
        <v>599</v>
      </c>
      <c r="O48" s="65">
        <v>595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138</v>
      </c>
      <c r="L49" s="64">
        <v>141</v>
      </c>
      <c r="M49" s="64">
        <v>149</v>
      </c>
      <c r="N49" s="64">
        <v>149</v>
      </c>
      <c r="O49" s="65">
        <v>148</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1212</v>
      </c>
      <c r="L52" s="64">
        <v>1210</v>
      </c>
      <c r="M52" s="64">
        <v>1220</v>
      </c>
      <c r="N52" s="64">
        <v>1185</v>
      </c>
      <c r="O52" s="65">
        <v>1158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718</v>
      </c>
      <c r="L53" s="69">
        <v>677</v>
      </c>
      <c r="M53" s="69">
        <v>665</v>
      </c>
      <c r="N53" s="69">
        <v>642</v>
      </c>
      <c r="O53" s="70">
        <v>671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 zoomScale="50" zoomScaleNormal="50" zoomScaleSheetLayoutView="100" workbookViewId="0">
      <selection activeCell="O55" sqref="O5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10195</v>
      </c>
      <c r="J41" s="83">
        <v>9834</v>
      </c>
      <c r="K41" s="83">
        <v>10349</v>
      </c>
      <c r="L41" s="83">
        <v>10746</v>
      </c>
      <c r="M41" s="84">
        <v>10905</v>
      </c>
    </row>
    <row r="42" spans="2:13" ht="27.75" customHeight="1" x14ac:dyDescent="0.15">
      <c r="B42" s="1204"/>
      <c r="C42" s="1205"/>
      <c r="D42" s="85"/>
      <c r="E42" s="1208" t="s">
        <v>26</v>
      </c>
      <c r="F42" s="1208"/>
      <c r="G42" s="1208"/>
      <c r="H42" s="1209"/>
      <c r="I42" s="86">
        <v>158</v>
      </c>
      <c r="J42" s="87">
        <v>117</v>
      </c>
      <c r="K42" s="87">
        <v>86</v>
      </c>
      <c r="L42" s="87">
        <v>56</v>
      </c>
      <c r="M42" s="88">
        <v>70</v>
      </c>
    </row>
    <row r="43" spans="2:13" ht="27.75" customHeight="1" x14ac:dyDescent="0.15">
      <c r="B43" s="1204"/>
      <c r="C43" s="1205"/>
      <c r="D43" s="85"/>
      <c r="E43" s="1208" t="s">
        <v>27</v>
      </c>
      <c r="F43" s="1208"/>
      <c r="G43" s="1208"/>
      <c r="H43" s="1209"/>
      <c r="I43" s="86">
        <v>7312</v>
      </c>
      <c r="J43" s="87">
        <v>6544</v>
      </c>
      <c r="K43" s="87">
        <v>6401</v>
      </c>
      <c r="L43" s="87">
        <v>5984</v>
      </c>
      <c r="M43" s="88">
        <v>6012</v>
      </c>
    </row>
    <row r="44" spans="2:13" ht="27.75" customHeight="1" x14ac:dyDescent="0.15">
      <c r="B44" s="1204"/>
      <c r="C44" s="1205"/>
      <c r="D44" s="85"/>
      <c r="E44" s="1208" t="s">
        <v>28</v>
      </c>
      <c r="F44" s="1208"/>
      <c r="G44" s="1208"/>
      <c r="H44" s="1209"/>
      <c r="I44" s="86">
        <v>761</v>
      </c>
      <c r="J44" s="87">
        <v>627</v>
      </c>
      <c r="K44" s="87">
        <v>484</v>
      </c>
      <c r="L44" s="87">
        <v>340</v>
      </c>
      <c r="M44" s="88">
        <v>195</v>
      </c>
    </row>
    <row r="45" spans="2:13" ht="27.75" customHeight="1" x14ac:dyDescent="0.15">
      <c r="B45" s="1204"/>
      <c r="C45" s="1205"/>
      <c r="D45" s="85"/>
      <c r="E45" s="1208" t="s">
        <v>29</v>
      </c>
      <c r="F45" s="1208"/>
      <c r="G45" s="1208"/>
      <c r="H45" s="1209"/>
      <c r="I45" s="86">
        <v>364</v>
      </c>
      <c r="J45" s="87">
        <v>175</v>
      </c>
      <c r="K45" s="87">
        <v>195</v>
      </c>
      <c r="L45" s="87">
        <v>179</v>
      </c>
      <c r="M45" s="88">
        <v>60</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2380</v>
      </c>
      <c r="J50" s="87">
        <v>2893</v>
      </c>
      <c r="K50" s="87">
        <v>3169</v>
      </c>
      <c r="L50" s="87">
        <v>3290</v>
      </c>
      <c r="M50" s="88">
        <v>3290</v>
      </c>
    </row>
    <row r="51" spans="2:13" ht="27.75" customHeight="1" x14ac:dyDescent="0.15">
      <c r="B51" s="1204"/>
      <c r="C51" s="1205"/>
      <c r="D51" s="85"/>
      <c r="E51" s="1208" t="s">
        <v>36</v>
      </c>
      <c r="F51" s="1208"/>
      <c r="G51" s="1208"/>
      <c r="H51" s="1209"/>
      <c r="I51" s="86">
        <v>485</v>
      </c>
      <c r="J51" s="87">
        <v>417</v>
      </c>
      <c r="K51" s="87">
        <v>420</v>
      </c>
      <c r="L51" s="87">
        <v>480</v>
      </c>
      <c r="M51" s="88">
        <v>484</v>
      </c>
    </row>
    <row r="52" spans="2:13" ht="27.75" customHeight="1" x14ac:dyDescent="0.15">
      <c r="B52" s="1206"/>
      <c r="C52" s="1207"/>
      <c r="D52" s="85"/>
      <c r="E52" s="1208" t="s">
        <v>37</v>
      </c>
      <c r="F52" s="1208"/>
      <c r="G52" s="1208"/>
      <c r="H52" s="1209"/>
      <c r="I52" s="86">
        <v>12470</v>
      </c>
      <c r="J52" s="87">
        <v>12034</v>
      </c>
      <c r="K52" s="87">
        <v>12084</v>
      </c>
      <c r="L52" s="87">
        <v>12030</v>
      </c>
      <c r="M52" s="88">
        <v>12041</v>
      </c>
    </row>
    <row r="53" spans="2:13" ht="27.75" customHeight="1" thickBot="1" x14ac:dyDescent="0.2">
      <c r="B53" s="1210" t="s">
        <v>21</v>
      </c>
      <c r="C53" s="1211"/>
      <c r="D53" s="92"/>
      <c r="E53" s="1212" t="s">
        <v>38</v>
      </c>
      <c r="F53" s="1212"/>
      <c r="G53" s="1212"/>
      <c r="H53" s="1213"/>
      <c r="I53" s="93">
        <v>3454</v>
      </c>
      <c r="J53" s="94">
        <v>1954</v>
      </c>
      <c r="K53" s="94">
        <v>1842</v>
      </c>
      <c r="L53" s="94">
        <v>1505</v>
      </c>
      <c r="M53" s="95">
        <v>1426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4" zoomScale="60" zoomScaleNormal="60" zoomScaleSheetLayoutView="55" workbookViewId="0">
      <selection activeCell="F47" sqref="F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21" t="s">
        <v>562</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555</v>
      </c>
      <c r="H51" s="1234"/>
      <c r="I51" s="1239" t="s">
        <v>556</v>
      </c>
      <c r="J51" s="1239"/>
      <c r="K51" s="1241"/>
      <c r="L51" s="1241"/>
      <c r="M51" s="1241"/>
      <c r="N51" s="1242">
        <v>35.6</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557</v>
      </c>
      <c r="J53" s="1243"/>
      <c r="K53" s="1250"/>
      <c r="L53" s="1250"/>
      <c r="M53" s="1250"/>
      <c r="N53" s="1252">
        <v>32.6</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558</v>
      </c>
      <c r="H55" s="1245"/>
      <c r="I55" s="1243" t="s">
        <v>556</v>
      </c>
      <c r="J55" s="1243"/>
      <c r="K55" s="1241"/>
      <c r="L55" s="1241"/>
      <c r="M55" s="1241"/>
      <c r="N55" s="1242">
        <v>13.1</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557</v>
      </c>
      <c r="J57" s="1253"/>
      <c r="K57" s="1250"/>
      <c r="L57" s="1250"/>
      <c r="M57" s="1250"/>
      <c r="N57" s="1252">
        <v>53.4</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21" t="s">
        <v>563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555</v>
      </c>
      <c r="H73" s="1234"/>
      <c r="I73" s="1239" t="s">
        <v>556</v>
      </c>
      <c r="J73" s="1239"/>
      <c r="K73" s="1254">
        <v>80.2</v>
      </c>
      <c r="L73" s="1254">
        <v>46.1</v>
      </c>
      <c r="M73" s="1242">
        <v>43.7</v>
      </c>
      <c r="N73" s="1242">
        <v>35.6</v>
      </c>
      <c r="O73" s="1242">
        <v>34.700000000000003</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561</v>
      </c>
      <c r="J75" s="1243"/>
      <c r="K75" s="1252">
        <v>18</v>
      </c>
      <c r="L75" s="1252">
        <v>16.899999999999999</v>
      </c>
      <c r="M75" s="1252">
        <v>16.100000000000001</v>
      </c>
      <c r="N75" s="1252">
        <v>15.6</v>
      </c>
      <c r="O75" s="1252">
        <v>15.7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558</v>
      </c>
      <c r="H77" s="1245"/>
      <c r="I77" s="1243" t="s">
        <v>556</v>
      </c>
      <c r="J77" s="1243"/>
      <c r="K77" s="1254">
        <v>29.4</v>
      </c>
      <c r="L77" s="1254">
        <v>18.899999999999999</v>
      </c>
      <c r="M77" s="1242">
        <v>10.199999999999999</v>
      </c>
      <c r="N77" s="1242">
        <v>13.1</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561</v>
      </c>
      <c r="J79" s="1253"/>
      <c r="K79" s="1256">
        <v>10.9</v>
      </c>
      <c r="L79" s="1256">
        <v>10.1</v>
      </c>
      <c r="M79" s="1256">
        <v>9.1</v>
      </c>
      <c r="N79" s="1256">
        <v>8.9</v>
      </c>
      <c r="O79" s="1256">
        <v>7.9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60" zoomScaleNormal="60" zoomScaleSheetLayoutView="70" workbookViewId="0">
      <selection activeCell="F47" sqref="F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election activeCell="F47" sqref="F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149223</v>
      </c>
      <c r="E3" s="118"/>
      <c r="F3" s="119">
        <v>66496</v>
      </c>
      <c r="G3" s="120"/>
      <c r="H3" s="121"/>
    </row>
    <row r="4" spans="1:8" x14ac:dyDescent="0.15">
      <c r="A4" s="122"/>
      <c r="B4" s="123"/>
      <c r="C4" s="124"/>
      <c r="D4" s="125">
        <v>35607</v>
      </c>
      <c r="E4" s="126"/>
      <c r="F4" s="127">
        <v>36530</v>
      </c>
      <c r="G4" s="128"/>
      <c r="H4" s="129"/>
    </row>
    <row r="5" spans="1:8" x14ac:dyDescent="0.15">
      <c r="A5" s="110" t="s">
        <v>516</v>
      </c>
      <c r="B5" s="115"/>
      <c r="C5" s="116"/>
      <c r="D5" s="117">
        <v>44002</v>
      </c>
      <c r="E5" s="118"/>
      <c r="F5" s="119">
        <v>82748</v>
      </c>
      <c r="G5" s="120"/>
      <c r="H5" s="121"/>
    </row>
    <row r="6" spans="1:8" x14ac:dyDescent="0.15">
      <c r="A6" s="122"/>
      <c r="B6" s="123"/>
      <c r="C6" s="124"/>
      <c r="D6" s="125">
        <v>30699</v>
      </c>
      <c r="E6" s="126"/>
      <c r="F6" s="127">
        <v>44732</v>
      </c>
      <c r="G6" s="128"/>
      <c r="H6" s="129"/>
    </row>
    <row r="7" spans="1:8" x14ac:dyDescent="0.15">
      <c r="A7" s="110" t="s">
        <v>517</v>
      </c>
      <c r="B7" s="115"/>
      <c r="C7" s="116"/>
      <c r="D7" s="117">
        <v>92715</v>
      </c>
      <c r="E7" s="118"/>
      <c r="F7" s="119">
        <v>91837</v>
      </c>
      <c r="G7" s="120"/>
      <c r="H7" s="121"/>
    </row>
    <row r="8" spans="1:8" x14ac:dyDescent="0.15">
      <c r="A8" s="122"/>
      <c r="B8" s="123"/>
      <c r="C8" s="124"/>
      <c r="D8" s="125">
        <v>39312</v>
      </c>
      <c r="E8" s="126"/>
      <c r="F8" s="127">
        <v>54439</v>
      </c>
      <c r="G8" s="128"/>
      <c r="H8" s="129"/>
    </row>
    <row r="9" spans="1:8" x14ac:dyDescent="0.15">
      <c r="A9" s="110" t="s">
        <v>518</v>
      </c>
      <c r="B9" s="115"/>
      <c r="C9" s="116"/>
      <c r="D9" s="117">
        <v>96076</v>
      </c>
      <c r="E9" s="118"/>
      <c r="F9" s="119">
        <v>75972</v>
      </c>
      <c r="G9" s="120"/>
      <c r="H9" s="121"/>
    </row>
    <row r="10" spans="1:8" x14ac:dyDescent="0.15">
      <c r="A10" s="122"/>
      <c r="B10" s="123"/>
      <c r="C10" s="124"/>
      <c r="D10" s="125">
        <v>46336</v>
      </c>
      <c r="E10" s="126"/>
      <c r="F10" s="127">
        <v>40712</v>
      </c>
      <c r="G10" s="128"/>
      <c r="H10" s="129"/>
    </row>
    <row r="11" spans="1:8" x14ac:dyDescent="0.15">
      <c r="A11" s="110" t="s">
        <v>519</v>
      </c>
      <c r="B11" s="115"/>
      <c r="C11" s="116"/>
      <c r="D11" s="117">
        <v>111182</v>
      </c>
      <c r="E11" s="118"/>
      <c r="F11" s="119">
        <v>79466</v>
      </c>
      <c r="G11" s="120"/>
      <c r="H11" s="121"/>
    </row>
    <row r="12" spans="1:8" x14ac:dyDescent="0.15">
      <c r="A12" s="122"/>
      <c r="B12" s="123"/>
      <c r="C12" s="130"/>
      <c r="D12" s="125">
        <v>78848</v>
      </c>
      <c r="E12" s="126"/>
      <c r="F12" s="127">
        <v>44645</v>
      </c>
      <c r="G12" s="128"/>
      <c r="H12" s="129"/>
    </row>
    <row r="13" spans="1:8" x14ac:dyDescent="0.15">
      <c r="A13" s="110"/>
      <c r="B13" s="115"/>
      <c r="C13" s="131"/>
      <c r="D13" s="132">
        <v>98640</v>
      </c>
      <c r="E13" s="133"/>
      <c r="F13" s="134">
        <v>79304</v>
      </c>
      <c r="G13" s="135"/>
      <c r="H13" s="121"/>
    </row>
    <row r="14" spans="1:8" x14ac:dyDescent="0.15">
      <c r="A14" s="122"/>
      <c r="B14" s="123"/>
      <c r="C14" s="124"/>
      <c r="D14" s="125">
        <v>46160</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3.4</v>
      </c>
      <c r="C19" s="136">
        <f>ROUND(VALUE(SUBSTITUTE(実質収支比率等に係る経年分析!G$48,"▲","-")),2)</f>
        <v>2.91</v>
      </c>
      <c r="D19" s="136">
        <f>ROUND(VALUE(SUBSTITUTE(実質収支比率等に係る経年分析!H$48,"▲","-")),2)</f>
        <v>3.19</v>
      </c>
      <c r="E19" s="136">
        <f>ROUND(VALUE(SUBSTITUTE(実質収支比率等に係る経年分析!I$48,"▲","-")),2)</f>
        <v>3.57</v>
      </c>
      <c r="F19" s="136">
        <f>ROUND(VALUE(SUBSTITUTE(実質収支比率等に係る経年分析!J$48,"▲","-")),2)</f>
        <v>4.3</v>
      </c>
    </row>
    <row r="20" spans="1:11" x14ac:dyDescent="0.15">
      <c r="A20" s="136" t="s">
        <v>43</v>
      </c>
      <c r="B20" s="136">
        <f>ROUND(VALUE(SUBSTITUTE(実質収支比率等に係る経年分析!F$47,"▲","-")),2)</f>
        <v>22.42</v>
      </c>
      <c r="C20" s="136">
        <f>ROUND(VALUE(SUBSTITUTE(実質収支比率等に係る経年分析!G$47,"▲","-")),2)</f>
        <v>32.1</v>
      </c>
      <c r="D20" s="136">
        <f>ROUND(VALUE(SUBSTITUTE(実質収支比率等に係る経年分析!H$47,"▲","-")),2)</f>
        <v>36.299999999999997</v>
      </c>
      <c r="E20" s="136">
        <f>ROUND(VALUE(SUBSTITUTE(実質収支比率等に係る経年分析!I$47,"▲","-")),2)</f>
        <v>37.340000000000003</v>
      </c>
      <c r="F20" s="136">
        <f>ROUND(VALUE(SUBSTITUTE(実質収支比率等に係る経年分析!J$47,"▲","-")),2)</f>
        <v>37.93</v>
      </c>
    </row>
    <row r="21" spans="1:11" x14ac:dyDescent="0.15">
      <c r="A21" s="136" t="s">
        <v>44</v>
      </c>
      <c r="B21" s="136">
        <f>IF(ISNUMBER(VALUE(SUBSTITUTE(実質収支比率等に係る経年分析!F$49,"▲","-"))),ROUND(VALUE(SUBSTITUTE(実質収支比率等に係る経年分析!F$49,"▲","-")),2),NA())</f>
        <v>9.25</v>
      </c>
      <c r="C21" s="136">
        <f>IF(ISNUMBER(VALUE(SUBSTITUTE(実質収支比率等に係る経年分析!G$49,"▲","-"))),ROUND(VALUE(SUBSTITUTE(実質収支比率等に係る経年分析!G$49,"▲","-")),2),NA())</f>
        <v>8.82</v>
      </c>
      <c r="D21" s="136">
        <f>IF(ISNUMBER(VALUE(SUBSTITUTE(実質収支比率等に係る経年分析!H$49,"▲","-"))),ROUND(VALUE(SUBSTITUTE(実質収支比率等に係る経年分析!H$49,"▲","-")),2),NA())</f>
        <v>4.42</v>
      </c>
      <c r="E21" s="136">
        <f>IF(ISNUMBER(VALUE(SUBSTITUTE(実質収支比率等に係る経年分析!I$49,"▲","-"))),ROUND(VALUE(SUBSTITUTE(実質収支比率等に係る経年分析!I$49,"▲","-")),2),NA())</f>
        <v>1.1599999999999999</v>
      </c>
      <c r="F21" s="136">
        <f>IF(ISNUMBER(VALUE(SUBSTITUTE(実質収支比率等に係る経年分析!J$49,"▲","-"))),ROUND(VALUE(SUBSTITUTE(実質収支比率等に係る経年分析!J$49,"▲","-")),2),NA())</f>
        <v>0.19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0.18</v>
      </c>
    </row>
    <row r="30" spans="1:11" x14ac:dyDescent="0.15">
      <c r="A30" s="137" t="str">
        <f>IF(連結実質赤字比率に係る赤字・黒字の構成分析!C$40="",NA(),連結実質赤字比率に係る赤字・黒字の構成分析!C$40)</f>
        <v>老人訪問看護事業特別会計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0.39</v>
      </c>
    </row>
    <row r="31" spans="1:11" x14ac:dyDescent="0.15">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0.44</v>
      </c>
    </row>
    <row r="32" spans="1:11" x14ac:dyDescent="0.15">
      <c r="A32" s="137" t="str">
        <f>IF(連結実質赤字比率に係る赤字・黒字の構成分析!C$38="",NA(),連結実質赤字比率に係る赤字・黒字の構成分析!C$38)</f>
        <v>土地開発事業特別会計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2.75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2.95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2.3199999999999998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1.55</v>
      </c>
    </row>
    <row r="33" spans="1:16" x14ac:dyDescent="0.15">
      <c r="A33" s="137" t="str">
        <f>IF(連結実質赤字比率に係る赤字・黒字の構成分析!C$37="",NA(),連結実質赤字比率に係る赤字・黒字の構成分析!C$37)</f>
        <v>公立神崎総合病院事業会計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4.1399999999999997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4.78</v>
      </c>
    </row>
    <row r="36" spans="1:16" x14ac:dyDescent="0.15">
      <c r="A36" s="137" t="str">
        <f>IF(連結実質赤字比率に係る赤字・黒字の構成分析!C$34="",NA(),連結実質赤字比率に係る赤字・黒字の構成分析!C$34)</f>
        <v>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1212</v>
      </c>
      <c r="E42" s="138"/>
      <c r="F42" s="138"/>
      <c r="G42" s="138">
        <f>'実質公債費比率（分子）の構造'!L$52</f>
        <v>1210</v>
      </c>
      <c r="H42" s="138"/>
      <c r="I42" s="138"/>
      <c r="J42" s="138">
        <f>'実質公債費比率（分子）の構造'!M$52</f>
        <v>1220</v>
      </c>
      <c r="K42" s="138"/>
      <c r="L42" s="138"/>
      <c r="M42" s="138">
        <f>'実質公債費比率（分子）の構造'!N$52</f>
        <v>1185</v>
      </c>
      <c r="N42" s="138"/>
      <c r="O42" s="138"/>
      <c r="P42" s="138">
        <f>'実質公債費比率（分子）の構造'!O$52</f>
        <v>1158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138</v>
      </c>
      <c r="C45" s="138"/>
      <c r="D45" s="138"/>
      <c r="E45" s="138">
        <f>'実質公債費比率（分子）の構造'!L$49</f>
        <v>141</v>
      </c>
      <c r="F45" s="138"/>
      <c r="G45" s="138"/>
      <c r="H45" s="138">
        <f>'実質公債費比率（分子）の構造'!M$49</f>
        <v>149</v>
      </c>
      <c r="I45" s="138"/>
      <c r="J45" s="138"/>
      <c r="K45" s="138">
        <f>'実質公債費比率（分子）の構造'!N$49</f>
        <v>149</v>
      </c>
      <c r="L45" s="138"/>
      <c r="M45" s="138"/>
      <c r="N45" s="138">
        <f>'実質公債費比率（分子）の構造'!O$49</f>
        <v>148</v>
      </c>
      <c r="O45" s="138"/>
      <c r="P45" s="138"/>
    </row>
    <row r="46" spans="1:16" x14ac:dyDescent="0.15">
      <c r="A46" s="138" t="s">
        <v>55</v>
      </c>
      <c r="B46" s="138">
        <f>'実質公債費比率（分子）の構造'!K$48</f>
        <v>618</v>
      </c>
      <c r="C46" s="138"/>
      <c r="D46" s="138"/>
      <c r="E46" s="138">
        <f>'実質公債費比率（分子）の構造'!L$48</f>
        <v>601</v>
      </c>
      <c r="F46" s="138"/>
      <c r="G46" s="138"/>
      <c r="H46" s="138">
        <f>'実質公債費比率（分子）の構造'!M$48</f>
        <v>594</v>
      </c>
      <c r="I46" s="138"/>
      <c r="J46" s="138"/>
      <c r="K46" s="138">
        <f>'実質公債費比率（分子）の構造'!N$48</f>
        <v>599</v>
      </c>
      <c r="L46" s="138"/>
      <c r="M46" s="138"/>
      <c r="N46" s="138">
        <f>'実質公債費比率（分子）の構造'!O$48</f>
        <v>595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1173</v>
      </c>
      <c r="C49" s="138"/>
      <c r="D49" s="138"/>
      <c r="E49" s="138">
        <f>'実質公債費比率（分子）の構造'!L$45</f>
        <v>1144</v>
      </c>
      <c r="F49" s="138"/>
      <c r="G49" s="138"/>
      <c r="H49" s="138">
        <f>'実質公債費比率（分子）の構造'!M$45</f>
        <v>1142</v>
      </c>
      <c r="I49" s="138"/>
      <c r="J49" s="138"/>
      <c r="K49" s="138">
        <f>'実質公債費比率（分子）の構造'!N$45</f>
        <v>1079</v>
      </c>
      <c r="L49" s="138"/>
      <c r="M49" s="138"/>
      <c r="N49" s="138">
        <f>'実質公債費比率（分子）の構造'!O$45</f>
        <v>1086</v>
      </c>
      <c r="O49" s="138"/>
      <c r="P49" s="138"/>
    </row>
    <row r="50" spans="1:16" x14ac:dyDescent="0.15">
      <c r="A50" s="138" t="s">
        <v>59</v>
      </c>
      <c r="B50" s="138" t="e">
        <f>NA()</f>
        <v>#N/A</v>
      </c>
      <c r="C50" s="138">
        <f>IF(ISNUMBER('実質公債費比率（分子）の構造'!K$53),'実質公債費比率（分子）の構造'!K$53,NA())</f>
        <v>718</v>
      </c>
      <c r="D50" s="138" t="e">
        <f>NA()</f>
        <v>#N/A</v>
      </c>
      <c r="E50" s="138" t="e">
        <f>NA()</f>
        <v>#N/A</v>
      </c>
      <c r="F50" s="138">
        <f>IF(ISNUMBER('実質公債費比率（分子）の構造'!L$53),'実質公債費比率（分子）の構造'!L$53,NA())</f>
        <v>677</v>
      </c>
      <c r="G50" s="138" t="e">
        <f>NA()</f>
        <v>#N/A</v>
      </c>
      <c r="H50" s="138" t="e">
        <f>NA()</f>
        <v>#N/A</v>
      </c>
      <c r="I50" s="138">
        <f>IF(ISNUMBER('実質公債費比率（分子）の構造'!M$53),'実質公債費比率（分子）の構造'!M$53,NA())</f>
        <v>665</v>
      </c>
      <c r="J50" s="138" t="e">
        <f>NA()</f>
        <v>#N/A</v>
      </c>
      <c r="K50" s="138" t="e">
        <f>NA()</f>
        <v>#N/A</v>
      </c>
      <c r="L50" s="138">
        <f>IF(ISNUMBER('実質公債費比率（分子）の構造'!N$53),'実質公債費比率（分子）の構造'!N$53,NA())</f>
        <v>642</v>
      </c>
      <c r="M50" s="138" t="e">
        <f>NA()</f>
        <v>#N/A</v>
      </c>
      <c r="N50" s="138" t="e">
        <f>NA()</f>
        <v>#N/A</v>
      </c>
      <c r="O50" s="138">
        <f>IF(ISNUMBER('実質公債費比率（分子）の構造'!O$53),'実質公債費比率（分子）の構造'!O$53,NA())</f>
        <v>671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12470</v>
      </c>
      <c r="E56" s="137"/>
      <c r="F56" s="137"/>
      <c r="G56" s="137">
        <f>'将来負担比率（分子）の構造'!J$52</f>
        <v>12034</v>
      </c>
      <c r="H56" s="137"/>
      <c r="I56" s="137"/>
      <c r="J56" s="137">
        <f>'将来負担比率（分子）の構造'!K$52</f>
        <v>12084</v>
      </c>
      <c r="K56" s="137"/>
      <c r="L56" s="137"/>
      <c r="M56" s="137">
        <f>'将来負担比率（分子）の構造'!L$52</f>
        <v>12030</v>
      </c>
      <c r="N56" s="137"/>
      <c r="O56" s="137"/>
      <c r="P56" s="137">
        <f>'将来負担比率（分子）の構造'!M$52</f>
        <v>12041</v>
      </c>
    </row>
    <row r="57" spans="1:16" x14ac:dyDescent="0.15">
      <c r="A57" s="137" t="s">
        <v>36</v>
      </c>
      <c r="B57" s="137"/>
      <c r="C57" s="137"/>
      <c r="D57" s="137">
        <f>'将来負担比率（分子）の構造'!I$51</f>
        <v>485</v>
      </c>
      <c r="E57" s="137"/>
      <c r="F57" s="137"/>
      <c r="G57" s="137">
        <f>'将来負担比率（分子）の構造'!J$51</f>
        <v>417</v>
      </c>
      <c r="H57" s="137"/>
      <c r="I57" s="137"/>
      <c r="J57" s="137">
        <f>'将来負担比率（分子）の構造'!K$51</f>
        <v>420</v>
      </c>
      <c r="K57" s="137"/>
      <c r="L57" s="137"/>
      <c r="M57" s="137">
        <f>'将来負担比率（分子）の構造'!L$51</f>
        <v>480</v>
      </c>
      <c r="N57" s="137"/>
      <c r="O57" s="137"/>
      <c r="P57" s="137">
        <f>'将来負担比率（分子）の構造'!M$51</f>
        <v>484</v>
      </c>
    </row>
    <row r="58" spans="1:16" x14ac:dyDescent="0.15">
      <c r="A58" s="137" t="s">
        <v>35</v>
      </c>
      <c r="B58" s="137"/>
      <c r="C58" s="137"/>
      <c r="D58" s="137">
        <f>'将来負担比率（分子）の構造'!I$50</f>
        <v>2380</v>
      </c>
      <c r="E58" s="137"/>
      <c r="F58" s="137"/>
      <c r="G58" s="137">
        <f>'将来負担比率（分子）の構造'!J$50</f>
        <v>2893</v>
      </c>
      <c r="H58" s="137"/>
      <c r="I58" s="137"/>
      <c r="J58" s="137">
        <f>'将来負担比率（分子）の構造'!K$50</f>
        <v>3169</v>
      </c>
      <c r="K58" s="137"/>
      <c r="L58" s="137"/>
      <c r="M58" s="137">
        <f>'将来負担比率（分子）の構造'!L$50</f>
        <v>3290</v>
      </c>
      <c r="N58" s="137"/>
      <c r="O58" s="137"/>
      <c r="P58" s="137">
        <f>'将来負担比率（分子）の構造'!M$50</f>
        <v>3290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364</v>
      </c>
      <c r="C62" s="137"/>
      <c r="D62" s="137"/>
      <c r="E62" s="137">
        <f>'将来負担比率（分子）の構造'!J$45</f>
        <v>175</v>
      </c>
      <c r="F62" s="137"/>
      <c r="G62" s="137"/>
      <c r="H62" s="137">
        <f>'将来負担比率（分子）の構造'!K$45</f>
        <v>195</v>
      </c>
      <c r="I62" s="137"/>
      <c r="J62" s="137"/>
      <c r="K62" s="137">
        <f>'将来負担比率（分子）の構造'!L$45</f>
        <v>179</v>
      </c>
      <c r="L62" s="137"/>
      <c r="M62" s="137"/>
      <c r="N62" s="137">
        <f>'将来負担比率（分子）の構造'!M$45</f>
        <v>60</v>
      </c>
      <c r="O62" s="137"/>
      <c r="P62" s="137"/>
    </row>
    <row r="63" spans="1:16" x14ac:dyDescent="0.15">
      <c r="A63" s="137" t="s">
        <v>28</v>
      </c>
      <c r="B63" s="137">
        <f>'将来負担比率（分子）の構造'!I$44</f>
        <v>761</v>
      </c>
      <c r="C63" s="137"/>
      <c r="D63" s="137"/>
      <c r="E63" s="137">
        <f>'将来負担比率（分子）の構造'!J$44</f>
        <v>627</v>
      </c>
      <c r="F63" s="137"/>
      <c r="G63" s="137"/>
      <c r="H63" s="137">
        <f>'将来負担比率（分子）の構造'!K$44</f>
        <v>484</v>
      </c>
      <c r="I63" s="137"/>
      <c r="J63" s="137"/>
      <c r="K63" s="137">
        <f>'将来負担比率（分子）の構造'!L$44</f>
        <v>340</v>
      </c>
      <c r="L63" s="137"/>
      <c r="M63" s="137"/>
      <c r="N63" s="137">
        <f>'将来負担比率（分子）の構造'!M$44</f>
        <v>195</v>
      </c>
      <c r="O63" s="137"/>
      <c r="P63" s="137"/>
    </row>
    <row r="64" spans="1:16" x14ac:dyDescent="0.15">
      <c r="A64" s="137" t="s">
        <v>27</v>
      </c>
      <c r="B64" s="137">
        <f>'将来負担比率（分子）の構造'!I$43</f>
        <v>7312</v>
      </c>
      <c r="C64" s="137"/>
      <c r="D64" s="137"/>
      <c r="E64" s="137">
        <f>'将来負担比率（分子）の構造'!J$43</f>
        <v>6544</v>
      </c>
      <c r="F64" s="137"/>
      <c r="G64" s="137"/>
      <c r="H64" s="137">
        <f>'将来負担比率（分子）の構造'!K$43</f>
        <v>6401</v>
      </c>
      <c r="I64" s="137"/>
      <c r="J64" s="137"/>
      <c r="K64" s="137">
        <f>'将来負担比率（分子）の構造'!L$43</f>
        <v>5984</v>
      </c>
      <c r="L64" s="137"/>
      <c r="M64" s="137"/>
      <c r="N64" s="137">
        <f>'将来負担比率（分子）の構造'!M$43</f>
        <v>6012</v>
      </c>
      <c r="O64" s="137"/>
      <c r="P64" s="137"/>
    </row>
    <row r="65" spans="1:16" x14ac:dyDescent="0.15">
      <c r="A65" s="137" t="s">
        <v>26</v>
      </c>
      <c r="B65" s="137">
        <f>'将来負担比率（分子）の構造'!I$42</f>
        <v>158</v>
      </c>
      <c r="C65" s="137"/>
      <c r="D65" s="137"/>
      <c r="E65" s="137">
        <f>'将来負担比率（分子）の構造'!J$42</f>
        <v>117</v>
      </c>
      <c r="F65" s="137"/>
      <c r="G65" s="137"/>
      <c r="H65" s="137">
        <f>'将来負担比率（分子）の構造'!K$42</f>
        <v>86</v>
      </c>
      <c r="I65" s="137"/>
      <c r="J65" s="137"/>
      <c r="K65" s="137">
        <f>'将来負担比率（分子）の構造'!L$42</f>
        <v>56</v>
      </c>
      <c r="L65" s="137"/>
      <c r="M65" s="137"/>
      <c r="N65" s="137">
        <f>'将来負担比率（分子）の構造'!M$42</f>
        <v>70</v>
      </c>
      <c r="O65" s="137"/>
      <c r="P65" s="137"/>
    </row>
    <row r="66" spans="1:16" x14ac:dyDescent="0.15">
      <c r="A66" s="137" t="s">
        <v>25</v>
      </c>
      <c r="B66" s="137">
        <f>'将来負担比率（分子）の構造'!I$41</f>
        <v>10195</v>
      </c>
      <c r="C66" s="137"/>
      <c r="D66" s="137"/>
      <c r="E66" s="137">
        <f>'将来負担比率（分子）の構造'!J$41</f>
        <v>9834</v>
      </c>
      <c r="F66" s="137"/>
      <c r="G66" s="137"/>
      <c r="H66" s="137">
        <f>'将来負担比率（分子）の構造'!K$41</f>
        <v>10349</v>
      </c>
      <c r="I66" s="137"/>
      <c r="J66" s="137"/>
      <c r="K66" s="137">
        <f>'将来負担比率（分子）の構造'!L$41</f>
        <v>10746</v>
      </c>
      <c r="L66" s="137"/>
      <c r="M66" s="137"/>
      <c r="N66" s="137">
        <f>'将来負担比率（分子）の構造'!M$41</f>
        <v>10905</v>
      </c>
      <c r="O66" s="137"/>
      <c r="P66" s="137"/>
    </row>
    <row r="67" spans="1:16" x14ac:dyDescent="0.15">
      <c r="A67" s="137" t="s">
        <v>63</v>
      </c>
      <c r="B67" s="137" t="e">
        <f>NA()</f>
        <v>#N/A</v>
      </c>
      <c r="C67" s="137">
        <f>IF(ISNUMBER('将来負担比率（分子）の構造'!I$53), IF('将来負担比率（分子）の構造'!I$53 &lt; 0, 0, '将来負担比率（分子）の構造'!I$53), NA())</f>
        <v>3454</v>
      </c>
      <c r="D67" s="137" t="e">
        <f>NA()</f>
        <v>#N/A</v>
      </c>
      <c r="E67" s="137" t="e">
        <f>NA()</f>
        <v>#N/A</v>
      </c>
      <c r="F67" s="137">
        <f>IF(ISNUMBER('将来負担比率（分子）の構造'!J$53), IF('将来負担比率（分子）の構造'!J$53 &lt; 0, 0, '将来負担比率（分子）の構造'!J$53), NA())</f>
        <v>1954</v>
      </c>
      <c r="G67" s="137" t="e">
        <f>NA()</f>
        <v>#N/A</v>
      </c>
      <c r="H67" s="137" t="e">
        <f>NA()</f>
        <v>#N/A</v>
      </c>
      <c r="I67" s="137">
        <f>IF(ISNUMBER('将来負担比率（分子）の構造'!K$53), IF('将来負担比率（分子）の構造'!K$53 &lt; 0, 0, '将来負担比率（分子）の構造'!K$53), NA())</f>
        <v>1842</v>
      </c>
      <c r="J67" s="137" t="e">
        <f>NA()</f>
        <v>#N/A</v>
      </c>
      <c r="K67" s="137" t="e">
        <f>NA()</f>
        <v>#N/A</v>
      </c>
      <c r="L67" s="137">
        <f>IF(ISNUMBER('将来負担比率（分子）の構造'!L$53), IF('将来負担比率（分子）の構造'!L$53 &lt; 0, 0, '将来負担比率（分子）の構造'!L$53), NA())</f>
        <v>1505</v>
      </c>
      <c r="M67" s="137" t="e">
        <f>NA()</f>
        <v>#N/A</v>
      </c>
      <c r="N67" s="137" t="e">
        <f>NA()</f>
        <v>#N/A</v>
      </c>
      <c r="O67" s="137">
        <f>IF(ISNUMBER('将来負担比率（分子）の構造'!M$53), IF('将来負担比率（分子）の構造'!M$53 &lt; 0, 0, '将来負担比率（分子）の構造'!M$53), NA())</f>
        <v>1426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1911219</v>
      </c>
      <c r="S5" s="671"/>
      <c r="T5" s="671"/>
      <c r="U5" s="671"/>
      <c r="V5" s="671"/>
      <c r="W5" s="671"/>
      <c r="X5" s="671"/>
      <c r="Y5" s="718"/>
      <c r="Z5" s="731">
        <v>21.8</v>
      </c>
      <c r="AA5" s="731"/>
      <c r="AB5" s="731"/>
      <c r="AC5" s="731"/>
      <c r="AD5" s="732">
        <v>1911219</v>
      </c>
      <c r="AE5" s="732"/>
      <c r="AF5" s="732"/>
      <c r="AG5" s="732"/>
      <c r="AH5" s="732"/>
      <c r="AI5" s="732"/>
      <c r="AJ5" s="732"/>
      <c r="AK5" s="732"/>
      <c r="AL5" s="719">
        <v>38.700000000000003</v>
      </c>
      <c r="AM5" s="688"/>
      <c r="AN5" s="688"/>
      <c r="AO5" s="720"/>
      <c r="AP5" s="707" t="s">
        <v>209</v>
      </c>
      <c r="AQ5" s="708"/>
      <c r="AR5" s="708"/>
      <c r="AS5" s="708"/>
      <c r="AT5" s="708"/>
      <c r="AU5" s="708"/>
      <c r="AV5" s="708"/>
      <c r="AW5" s="708"/>
      <c r="AX5" s="708"/>
      <c r="AY5" s="708"/>
      <c r="AZ5" s="708"/>
      <c r="BA5" s="708"/>
      <c r="BB5" s="708"/>
      <c r="BC5" s="708"/>
      <c r="BD5" s="708"/>
      <c r="BE5" s="708"/>
      <c r="BF5" s="709"/>
      <c r="BG5" s="620">
        <v>1911219</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67386</v>
      </c>
      <c r="S6" s="621"/>
      <c r="T6" s="621"/>
      <c r="U6" s="621"/>
      <c r="V6" s="621"/>
      <c r="W6" s="621"/>
      <c r="X6" s="621"/>
      <c r="Y6" s="622"/>
      <c r="Z6" s="673">
        <v>0.8</v>
      </c>
      <c r="AA6" s="673"/>
      <c r="AB6" s="673"/>
      <c r="AC6" s="673"/>
      <c r="AD6" s="674">
        <v>67386</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1911219</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91525</v>
      </c>
      <c r="CS6" s="621"/>
      <c r="CT6" s="621"/>
      <c r="CU6" s="621"/>
      <c r="CV6" s="621"/>
      <c r="CW6" s="621"/>
      <c r="CX6" s="621"/>
      <c r="CY6" s="622"/>
      <c r="CZ6" s="673">
        <v>1.1000000000000001</v>
      </c>
      <c r="DA6" s="673"/>
      <c r="DB6" s="673"/>
      <c r="DC6" s="673"/>
      <c r="DD6" s="626" t="s">
        <v>210</v>
      </c>
      <c r="DE6" s="621"/>
      <c r="DF6" s="621"/>
      <c r="DG6" s="621"/>
      <c r="DH6" s="621"/>
      <c r="DI6" s="621"/>
      <c r="DJ6" s="621"/>
      <c r="DK6" s="621"/>
      <c r="DL6" s="621"/>
      <c r="DM6" s="621"/>
      <c r="DN6" s="621"/>
      <c r="DO6" s="621"/>
      <c r="DP6" s="622"/>
      <c r="DQ6" s="626">
        <v>91525</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1726</v>
      </c>
      <c r="S7" s="621"/>
      <c r="T7" s="621"/>
      <c r="U7" s="621"/>
      <c r="V7" s="621"/>
      <c r="W7" s="621"/>
      <c r="X7" s="621"/>
      <c r="Y7" s="622"/>
      <c r="Z7" s="673">
        <v>0</v>
      </c>
      <c r="AA7" s="673"/>
      <c r="AB7" s="673"/>
      <c r="AC7" s="673"/>
      <c r="AD7" s="674">
        <v>1726</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509720</v>
      </c>
      <c r="BH7" s="621"/>
      <c r="BI7" s="621"/>
      <c r="BJ7" s="621"/>
      <c r="BK7" s="621"/>
      <c r="BL7" s="621"/>
      <c r="BM7" s="621"/>
      <c r="BN7" s="622"/>
      <c r="BO7" s="673">
        <v>26.7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1249469</v>
      </c>
      <c r="CS7" s="621"/>
      <c r="CT7" s="621"/>
      <c r="CU7" s="621"/>
      <c r="CV7" s="621"/>
      <c r="CW7" s="621"/>
      <c r="CX7" s="621"/>
      <c r="CY7" s="622"/>
      <c r="CZ7" s="673">
        <v>14.6</v>
      </c>
      <c r="DA7" s="673"/>
      <c r="DB7" s="673"/>
      <c r="DC7" s="673"/>
      <c r="DD7" s="626">
        <v>55176</v>
      </c>
      <c r="DE7" s="621"/>
      <c r="DF7" s="621"/>
      <c r="DG7" s="621"/>
      <c r="DH7" s="621"/>
      <c r="DI7" s="621"/>
      <c r="DJ7" s="621"/>
      <c r="DK7" s="621"/>
      <c r="DL7" s="621"/>
      <c r="DM7" s="621"/>
      <c r="DN7" s="621"/>
      <c r="DO7" s="621"/>
      <c r="DP7" s="622"/>
      <c r="DQ7" s="626">
        <v>948561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6892</v>
      </c>
      <c r="S8" s="621"/>
      <c r="T8" s="621"/>
      <c r="U8" s="621"/>
      <c r="V8" s="621"/>
      <c r="W8" s="621"/>
      <c r="X8" s="621"/>
      <c r="Y8" s="622"/>
      <c r="Z8" s="673">
        <v>0.1</v>
      </c>
      <c r="AA8" s="673"/>
      <c r="AB8" s="673"/>
      <c r="AC8" s="673"/>
      <c r="AD8" s="674">
        <v>6892</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20038</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1427916</v>
      </c>
      <c r="CS8" s="621"/>
      <c r="CT8" s="621"/>
      <c r="CU8" s="621"/>
      <c r="CV8" s="621"/>
      <c r="CW8" s="621"/>
      <c r="CX8" s="621"/>
      <c r="CY8" s="622"/>
      <c r="CZ8" s="673">
        <v>16.7</v>
      </c>
      <c r="DA8" s="673"/>
      <c r="DB8" s="673"/>
      <c r="DC8" s="673"/>
      <c r="DD8" s="626">
        <v>22284</v>
      </c>
      <c r="DE8" s="621"/>
      <c r="DF8" s="621"/>
      <c r="DG8" s="621"/>
      <c r="DH8" s="621"/>
      <c r="DI8" s="621"/>
      <c r="DJ8" s="621"/>
      <c r="DK8" s="621"/>
      <c r="DL8" s="621"/>
      <c r="DM8" s="621"/>
      <c r="DN8" s="621"/>
      <c r="DO8" s="621"/>
      <c r="DP8" s="622"/>
      <c r="DQ8" s="626">
        <v>739260</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4295</v>
      </c>
      <c r="S9" s="621"/>
      <c r="T9" s="621"/>
      <c r="U9" s="621"/>
      <c r="V9" s="621"/>
      <c r="W9" s="621"/>
      <c r="X9" s="621"/>
      <c r="Y9" s="622"/>
      <c r="Z9" s="673">
        <v>0</v>
      </c>
      <c r="AA9" s="673"/>
      <c r="AB9" s="673"/>
      <c r="AC9" s="673"/>
      <c r="AD9" s="674">
        <v>4295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430104</v>
      </c>
      <c r="BH9" s="621"/>
      <c r="BI9" s="621"/>
      <c r="BJ9" s="621"/>
      <c r="BK9" s="621"/>
      <c r="BL9" s="621"/>
      <c r="BM9" s="621"/>
      <c r="BN9" s="622"/>
      <c r="BO9" s="673">
        <v>22.5</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1315143</v>
      </c>
      <c r="CS9" s="621"/>
      <c r="CT9" s="621"/>
      <c r="CU9" s="621"/>
      <c r="CV9" s="621"/>
      <c r="CW9" s="621"/>
      <c r="CX9" s="621"/>
      <c r="CY9" s="622"/>
      <c r="CZ9" s="673">
        <v>15.4</v>
      </c>
      <c r="DA9" s="673"/>
      <c r="DB9" s="673"/>
      <c r="DC9" s="673"/>
      <c r="DD9" s="626">
        <v>480</v>
      </c>
      <c r="DE9" s="621"/>
      <c r="DF9" s="621"/>
      <c r="DG9" s="621"/>
      <c r="DH9" s="621"/>
      <c r="DI9" s="621"/>
      <c r="DJ9" s="621"/>
      <c r="DK9" s="621"/>
      <c r="DL9" s="621"/>
      <c r="DM9" s="621"/>
      <c r="DN9" s="621"/>
      <c r="DO9" s="621"/>
      <c r="DP9" s="622"/>
      <c r="DQ9" s="626">
        <v>1247941</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178184</v>
      </c>
      <c r="S10" s="621"/>
      <c r="T10" s="621"/>
      <c r="U10" s="621"/>
      <c r="V10" s="621"/>
      <c r="W10" s="621"/>
      <c r="X10" s="621"/>
      <c r="Y10" s="622"/>
      <c r="Z10" s="673">
        <v>2</v>
      </c>
      <c r="AA10" s="673"/>
      <c r="AB10" s="673"/>
      <c r="AC10" s="673"/>
      <c r="AD10" s="674">
        <v>178184</v>
      </c>
      <c r="AE10" s="674"/>
      <c r="AF10" s="674"/>
      <c r="AG10" s="674"/>
      <c r="AH10" s="674"/>
      <c r="AI10" s="674"/>
      <c r="AJ10" s="674"/>
      <c r="AK10" s="674"/>
      <c r="AL10" s="643">
        <v>3.6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25788</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53</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53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15888</v>
      </c>
      <c r="S11" s="621"/>
      <c r="T11" s="621"/>
      <c r="U11" s="621"/>
      <c r="V11" s="621"/>
      <c r="W11" s="621"/>
      <c r="X11" s="621"/>
      <c r="Y11" s="622"/>
      <c r="Z11" s="673">
        <v>0.2</v>
      </c>
      <c r="AA11" s="673"/>
      <c r="AB11" s="673"/>
      <c r="AC11" s="673"/>
      <c r="AD11" s="674">
        <v>15888</v>
      </c>
      <c r="AE11" s="674"/>
      <c r="AF11" s="674"/>
      <c r="AG11" s="674"/>
      <c r="AH11" s="674"/>
      <c r="AI11" s="674"/>
      <c r="AJ11" s="674"/>
      <c r="AK11" s="674"/>
      <c r="AL11" s="643">
        <v>0.3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33790</v>
      </c>
      <c r="BH11" s="621"/>
      <c r="BI11" s="621"/>
      <c r="BJ11" s="621"/>
      <c r="BK11" s="621"/>
      <c r="BL11" s="621"/>
      <c r="BM11" s="621"/>
      <c r="BN11" s="622"/>
      <c r="BO11" s="673">
        <v>1.8</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554366</v>
      </c>
      <c r="CS11" s="621"/>
      <c r="CT11" s="621"/>
      <c r="CU11" s="621"/>
      <c r="CV11" s="621"/>
      <c r="CW11" s="621"/>
      <c r="CX11" s="621"/>
      <c r="CY11" s="622"/>
      <c r="CZ11" s="673">
        <v>6.5</v>
      </c>
      <c r="DA11" s="673"/>
      <c r="DB11" s="673"/>
      <c r="DC11" s="673"/>
      <c r="DD11" s="626">
        <v>82438</v>
      </c>
      <c r="DE11" s="621"/>
      <c r="DF11" s="621"/>
      <c r="DG11" s="621"/>
      <c r="DH11" s="621"/>
      <c r="DI11" s="621"/>
      <c r="DJ11" s="621"/>
      <c r="DK11" s="621"/>
      <c r="DL11" s="621"/>
      <c r="DM11" s="621"/>
      <c r="DN11" s="621"/>
      <c r="DO11" s="621"/>
      <c r="DP11" s="622"/>
      <c r="DQ11" s="626">
        <v>257324</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1304281</v>
      </c>
      <c r="BH12" s="621"/>
      <c r="BI12" s="621"/>
      <c r="BJ12" s="621"/>
      <c r="BK12" s="621"/>
      <c r="BL12" s="621"/>
      <c r="BM12" s="621"/>
      <c r="BN12" s="622"/>
      <c r="BO12" s="673">
        <v>68.2</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351023</v>
      </c>
      <c r="CS12" s="621"/>
      <c r="CT12" s="621"/>
      <c r="CU12" s="621"/>
      <c r="CV12" s="621"/>
      <c r="CW12" s="621"/>
      <c r="CX12" s="621"/>
      <c r="CY12" s="622"/>
      <c r="CZ12" s="673">
        <v>4.0999999999999996</v>
      </c>
      <c r="DA12" s="673"/>
      <c r="DB12" s="673"/>
      <c r="DC12" s="673"/>
      <c r="DD12" s="626">
        <v>166843</v>
      </c>
      <c r="DE12" s="621"/>
      <c r="DF12" s="621"/>
      <c r="DG12" s="621"/>
      <c r="DH12" s="621"/>
      <c r="DI12" s="621"/>
      <c r="DJ12" s="621"/>
      <c r="DK12" s="621"/>
      <c r="DL12" s="621"/>
      <c r="DM12" s="621"/>
      <c r="DN12" s="621"/>
      <c r="DO12" s="621"/>
      <c r="DP12" s="622"/>
      <c r="DQ12" s="626">
        <v>231407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19324</v>
      </c>
      <c r="S13" s="621"/>
      <c r="T13" s="621"/>
      <c r="U13" s="621"/>
      <c r="V13" s="621"/>
      <c r="W13" s="621"/>
      <c r="X13" s="621"/>
      <c r="Y13" s="622"/>
      <c r="Z13" s="673">
        <v>0.2</v>
      </c>
      <c r="AA13" s="673"/>
      <c r="AB13" s="673"/>
      <c r="AC13" s="673"/>
      <c r="AD13" s="674">
        <v>19324</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1302909</v>
      </c>
      <c r="BH13" s="621"/>
      <c r="BI13" s="621"/>
      <c r="BJ13" s="621"/>
      <c r="BK13" s="621"/>
      <c r="BL13" s="621"/>
      <c r="BM13" s="621"/>
      <c r="BN13" s="622"/>
      <c r="BO13" s="673">
        <v>68.2</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995164</v>
      </c>
      <c r="CS13" s="621"/>
      <c r="CT13" s="621"/>
      <c r="CU13" s="621"/>
      <c r="CV13" s="621"/>
      <c r="CW13" s="621"/>
      <c r="CX13" s="621"/>
      <c r="CY13" s="622"/>
      <c r="CZ13" s="673">
        <v>11.7</v>
      </c>
      <c r="DA13" s="673"/>
      <c r="DB13" s="673"/>
      <c r="DC13" s="673"/>
      <c r="DD13" s="626">
        <v>452100</v>
      </c>
      <c r="DE13" s="621"/>
      <c r="DF13" s="621"/>
      <c r="DG13" s="621"/>
      <c r="DH13" s="621"/>
      <c r="DI13" s="621"/>
      <c r="DJ13" s="621"/>
      <c r="DK13" s="621"/>
      <c r="DL13" s="621"/>
      <c r="DM13" s="621"/>
      <c r="DN13" s="621"/>
      <c r="DO13" s="621"/>
      <c r="DP13" s="622"/>
      <c r="DQ13" s="626">
        <v>569167</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38177</v>
      </c>
      <c r="BH14" s="621"/>
      <c r="BI14" s="621"/>
      <c r="BJ14" s="621"/>
      <c r="BK14" s="621"/>
      <c r="BL14" s="621"/>
      <c r="BM14" s="621"/>
      <c r="BN14" s="622"/>
      <c r="BO14" s="673">
        <v>2</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729225</v>
      </c>
      <c r="CS14" s="621"/>
      <c r="CT14" s="621"/>
      <c r="CU14" s="621"/>
      <c r="CV14" s="621"/>
      <c r="CW14" s="621"/>
      <c r="CX14" s="621"/>
      <c r="CY14" s="622"/>
      <c r="CZ14" s="673">
        <v>8.5</v>
      </c>
      <c r="DA14" s="673"/>
      <c r="DB14" s="673"/>
      <c r="DC14" s="673"/>
      <c r="DD14" s="626">
        <v>513910</v>
      </c>
      <c r="DE14" s="621"/>
      <c r="DF14" s="621"/>
      <c r="DG14" s="621"/>
      <c r="DH14" s="621"/>
      <c r="DI14" s="621"/>
      <c r="DJ14" s="621"/>
      <c r="DK14" s="621"/>
      <c r="DL14" s="621"/>
      <c r="DM14" s="621"/>
      <c r="DN14" s="621"/>
      <c r="DO14" s="621"/>
      <c r="DP14" s="622"/>
      <c r="DQ14" s="626">
        <v>192479</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4003</v>
      </c>
      <c r="S15" s="621"/>
      <c r="T15" s="621"/>
      <c r="U15" s="621"/>
      <c r="V15" s="621"/>
      <c r="W15" s="621"/>
      <c r="X15" s="621"/>
      <c r="Y15" s="622"/>
      <c r="Z15" s="673">
        <v>0</v>
      </c>
      <c r="AA15" s="673"/>
      <c r="AB15" s="673"/>
      <c r="AC15" s="673"/>
      <c r="AD15" s="674">
        <v>4003</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58643</v>
      </c>
      <c r="BH15" s="621"/>
      <c r="BI15" s="621"/>
      <c r="BJ15" s="621"/>
      <c r="BK15" s="621"/>
      <c r="BL15" s="621"/>
      <c r="BM15" s="621"/>
      <c r="BN15" s="622"/>
      <c r="BO15" s="673">
        <v>3.1</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737705</v>
      </c>
      <c r="CS15" s="621"/>
      <c r="CT15" s="621"/>
      <c r="CU15" s="621"/>
      <c r="CV15" s="621"/>
      <c r="CW15" s="621"/>
      <c r="CX15" s="621"/>
      <c r="CY15" s="622"/>
      <c r="CZ15" s="673">
        <v>8.6</v>
      </c>
      <c r="DA15" s="673"/>
      <c r="DB15" s="673"/>
      <c r="DC15" s="673"/>
      <c r="DD15" s="626">
        <v>24833</v>
      </c>
      <c r="DE15" s="621"/>
      <c r="DF15" s="621"/>
      <c r="DG15" s="621"/>
      <c r="DH15" s="621"/>
      <c r="DI15" s="621"/>
      <c r="DJ15" s="621"/>
      <c r="DK15" s="621"/>
      <c r="DL15" s="621"/>
      <c r="DM15" s="621"/>
      <c r="DN15" s="621"/>
      <c r="DO15" s="621"/>
      <c r="DP15" s="622"/>
      <c r="DQ15" s="626">
        <v>617782</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3227044</v>
      </c>
      <c r="S16" s="621"/>
      <c r="T16" s="621"/>
      <c r="U16" s="621"/>
      <c r="V16" s="621"/>
      <c r="W16" s="621"/>
      <c r="X16" s="621"/>
      <c r="Y16" s="622"/>
      <c r="Z16" s="673">
        <v>36.799999999999997</v>
      </c>
      <c r="AA16" s="673"/>
      <c r="AB16" s="673"/>
      <c r="AC16" s="673"/>
      <c r="AD16" s="674">
        <v>2714844</v>
      </c>
      <c r="AE16" s="674"/>
      <c r="AF16" s="674"/>
      <c r="AG16" s="674"/>
      <c r="AH16" s="674"/>
      <c r="AI16" s="674"/>
      <c r="AJ16" s="674"/>
      <c r="AK16" s="674"/>
      <c r="AL16" s="643">
        <v>54.9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398</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2714844</v>
      </c>
      <c r="S17" s="621"/>
      <c r="T17" s="621"/>
      <c r="U17" s="621"/>
      <c r="V17" s="621"/>
      <c r="W17" s="621"/>
      <c r="X17" s="621"/>
      <c r="Y17" s="622"/>
      <c r="Z17" s="673">
        <v>31</v>
      </c>
      <c r="AA17" s="673"/>
      <c r="AB17" s="673"/>
      <c r="AC17" s="673"/>
      <c r="AD17" s="674">
        <v>2714844</v>
      </c>
      <c r="AE17" s="674"/>
      <c r="AF17" s="674"/>
      <c r="AG17" s="674"/>
      <c r="AH17" s="674"/>
      <c r="AI17" s="674"/>
      <c r="AJ17" s="674"/>
      <c r="AK17" s="674"/>
      <c r="AL17" s="643">
        <v>54.9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1086325</v>
      </c>
      <c r="CS17" s="621"/>
      <c r="CT17" s="621"/>
      <c r="CU17" s="621"/>
      <c r="CV17" s="621"/>
      <c r="CW17" s="621"/>
      <c r="CX17" s="621"/>
      <c r="CY17" s="622"/>
      <c r="CZ17" s="673">
        <v>12.7</v>
      </c>
      <c r="DA17" s="673"/>
      <c r="DB17" s="673"/>
      <c r="DC17" s="673"/>
      <c r="DD17" s="626" t="s">
        <v>112</v>
      </c>
      <c r="DE17" s="621"/>
      <c r="DF17" s="621"/>
      <c r="DG17" s="621"/>
      <c r="DH17" s="621"/>
      <c r="DI17" s="621"/>
      <c r="DJ17" s="621"/>
      <c r="DK17" s="621"/>
      <c r="DL17" s="621"/>
      <c r="DM17" s="621"/>
      <c r="DN17" s="621"/>
      <c r="DO17" s="621"/>
      <c r="DP17" s="622"/>
      <c r="DQ17" s="626">
        <v>1013369</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512200</v>
      </c>
      <c r="S18" s="621"/>
      <c r="T18" s="621"/>
      <c r="U18" s="621"/>
      <c r="V18" s="621"/>
      <c r="W18" s="621"/>
      <c r="X18" s="621"/>
      <c r="Y18" s="622"/>
      <c r="Z18" s="673">
        <v>5.8</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5435961</v>
      </c>
      <c r="S20" s="621"/>
      <c r="T20" s="621"/>
      <c r="U20" s="621"/>
      <c r="V20" s="621"/>
      <c r="W20" s="621"/>
      <c r="X20" s="621"/>
      <c r="Y20" s="622"/>
      <c r="Z20" s="673">
        <v>62</v>
      </c>
      <c r="AA20" s="673"/>
      <c r="AB20" s="673"/>
      <c r="AC20" s="673"/>
      <c r="AD20" s="674">
        <v>4923761</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8537914</v>
      </c>
      <c r="CS20" s="621"/>
      <c r="CT20" s="621"/>
      <c r="CU20" s="621"/>
      <c r="CV20" s="621"/>
      <c r="CW20" s="621"/>
      <c r="CX20" s="621"/>
      <c r="CY20" s="622"/>
      <c r="CZ20" s="673">
        <v>100</v>
      </c>
      <c r="DA20" s="673"/>
      <c r="DB20" s="673"/>
      <c r="DC20" s="673"/>
      <c r="DD20" s="626">
        <v>1318064</v>
      </c>
      <c r="DE20" s="621"/>
      <c r="DF20" s="621"/>
      <c r="DG20" s="621"/>
      <c r="DH20" s="621"/>
      <c r="DI20" s="621"/>
      <c r="DJ20" s="621"/>
      <c r="DK20" s="621"/>
      <c r="DL20" s="621"/>
      <c r="DM20" s="621"/>
      <c r="DN20" s="621"/>
      <c r="DO20" s="621"/>
      <c r="DP20" s="622"/>
      <c r="DQ20" s="626">
        <v>5908868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2485</v>
      </c>
      <c r="S21" s="621"/>
      <c r="T21" s="621"/>
      <c r="U21" s="621"/>
      <c r="V21" s="621"/>
      <c r="W21" s="621"/>
      <c r="X21" s="621"/>
      <c r="Y21" s="622"/>
      <c r="Z21" s="673">
        <v>0</v>
      </c>
      <c r="AA21" s="673"/>
      <c r="AB21" s="673"/>
      <c r="AC21" s="673"/>
      <c r="AD21" s="674">
        <v>2485</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93521</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239922</v>
      </c>
      <c r="S23" s="621"/>
      <c r="T23" s="621"/>
      <c r="U23" s="621"/>
      <c r="V23" s="621"/>
      <c r="W23" s="621"/>
      <c r="X23" s="621"/>
      <c r="Y23" s="622"/>
      <c r="Z23" s="673">
        <v>2.7</v>
      </c>
      <c r="AA23" s="673"/>
      <c r="AB23" s="673"/>
      <c r="AC23" s="673"/>
      <c r="AD23" s="674">
        <v>9360</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7996</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3074478</v>
      </c>
      <c r="CS24" s="671"/>
      <c r="CT24" s="671"/>
      <c r="CU24" s="671"/>
      <c r="CV24" s="671"/>
      <c r="CW24" s="671"/>
      <c r="CX24" s="671"/>
      <c r="CY24" s="718"/>
      <c r="CZ24" s="722">
        <v>36</v>
      </c>
      <c r="DA24" s="723"/>
      <c r="DB24" s="723"/>
      <c r="DC24" s="724"/>
      <c r="DD24" s="717">
        <v>2365646</v>
      </c>
      <c r="DE24" s="671"/>
      <c r="DF24" s="671"/>
      <c r="DG24" s="671"/>
      <c r="DH24" s="671"/>
      <c r="DI24" s="671"/>
      <c r="DJ24" s="671"/>
      <c r="DK24" s="718"/>
      <c r="DL24" s="717">
        <v>2361435</v>
      </c>
      <c r="DM24" s="671"/>
      <c r="DN24" s="671"/>
      <c r="DO24" s="671"/>
      <c r="DP24" s="671"/>
      <c r="DQ24" s="671"/>
      <c r="DR24" s="671"/>
      <c r="DS24" s="671"/>
      <c r="DT24" s="671"/>
      <c r="DU24" s="671"/>
      <c r="DV24" s="718"/>
      <c r="DW24" s="719">
        <v>45.2</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646872</v>
      </c>
      <c r="S25" s="621"/>
      <c r="T25" s="621"/>
      <c r="U25" s="621"/>
      <c r="V25" s="621"/>
      <c r="W25" s="621"/>
      <c r="X25" s="621"/>
      <c r="Y25" s="622"/>
      <c r="Z25" s="673">
        <v>7.4</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1266445</v>
      </c>
      <c r="CS25" s="639"/>
      <c r="CT25" s="639"/>
      <c r="CU25" s="639"/>
      <c r="CV25" s="639"/>
      <c r="CW25" s="639"/>
      <c r="CX25" s="639"/>
      <c r="CY25" s="640"/>
      <c r="CZ25" s="623">
        <v>14.8</v>
      </c>
      <c r="DA25" s="641"/>
      <c r="DB25" s="641"/>
      <c r="DC25" s="642"/>
      <c r="DD25" s="626">
        <v>1137028</v>
      </c>
      <c r="DE25" s="639"/>
      <c r="DF25" s="639"/>
      <c r="DG25" s="639"/>
      <c r="DH25" s="639"/>
      <c r="DI25" s="639"/>
      <c r="DJ25" s="639"/>
      <c r="DK25" s="640"/>
      <c r="DL25" s="626">
        <v>1137019</v>
      </c>
      <c r="DM25" s="639"/>
      <c r="DN25" s="639"/>
      <c r="DO25" s="639"/>
      <c r="DP25" s="639"/>
      <c r="DQ25" s="639"/>
      <c r="DR25" s="639"/>
      <c r="DS25" s="639"/>
      <c r="DT25" s="639"/>
      <c r="DU25" s="639"/>
      <c r="DV25" s="640"/>
      <c r="DW25" s="643">
        <v>21.7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847032</v>
      </c>
      <c r="CS26" s="621"/>
      <c r="CT26" s="621"/>
      <c r="CU26" s="621"/>
      <c r="CV26" s="621"/>
      <c r="CW26" s="621"/>
      <c r="CX26" s="621"/>
      <c r="CY26" s="622"/>
      <c r="CZ26" s="623">
        <v>9.9</v>
      </c>
      <c r="DA26" s="641"/>
      <c r="DB26" s="641"/>
      <c r="DC26" s="642"/>
      <c r="DD26" s="626">
        <v>740129</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589255</v>
      </c>
      <c r="S27" s="621"/>
      <c r="T27" s="621"/>
      <c r="U27" s="621"/>
      <c r="V27" s="621"/>
      <c r="W27" s="621"/>
      <c r="X27" s="621"/>
      <c r="Y27" s="622"/>
      <c r="Z27" s="673">
        <v>6.7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1911219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721719</v>
      </c>
      <c r="CS27" s="639"/>
      <c r="CT27" s="639"/>
      <c r="CU27" s="639"/>
      <c r="CV27" s="639"/>
      <c r="CW27" s="639"/>
      <c r="CX27" s="639"/>
      <c r="CY27" s="640"/>
      <c r="CZ27" s="623">
        <v>8.5</v>
      </c>
      <c r="DA27" s="641"/>
      <c r="DB27" s="641"/>
      <c r="DC27" s="642"/>
      <c r="DD27" s="626">
        <v>215260</v>
      </c>
      <c r="DE27" s="639"/>
      <c r="DF27" s="639"/>
      <c r="DG27" s="639"/>
      <c r="DH27" s="639"/>
      <c r="DI27" s="639"/>
      <c r="DJ27" s="639"/>
      <c r="DK27" s="640"/>
      <c r="DL27" s="626">
        <v>211058</v>
      </c>
      <c r="DM27" s="639"/>
      <c r="DN27" s="639"/>
      <c r="DO27" s="639"/>
      <c r="DP27" s="639"/>
      <c r="DQ27" s="639"/>
      <c r="DR27" s="639"/>
      <c r="DS27" s="639"/>
      <c r="DT27" s="639"/>
      <c r="DU27" s="639"/>
      <c r="DV27" s="640"/>
      <c r="DW27" s="643">
        <v>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24531</v>
      </c>
      <c r="S28" s="621"/>
      <c r="T28" s="621"/>
      <c r="U28" s="621"/>
      <c r="V28" s="621"/>
      <c r="W28" s="621"/>
      <c r="X28" s="621"/>
      <c r="Y28" s="622"/>
      <c r="Z28" s="673">
        <v>0.3</v>
      </c>
      <c r="AA28" s="673"/>
      <c r="AB28" s="673"/>
      <c r="AC28" s="673"/>
      <c r="AD28" s="674">
        <v>7750</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1086314</v>
      </c>
      <c r="CS28" s="621"/>
      <c r="CT28" s="621"/>
      <c r="CU28" s="621"/>
      <c r="CV28" s="621"/>
      <c r="CW28" s="621"/>
      <c r="CX28" s="621"/>
      <c r="CY28" s="622"/>
      <c r="CZ28" s="623">
        <v>12.7</v>
      </c>
      <c r="DA28" s="641"/>
      <c r="DB28" s="641"/>
      <c r="DC28" s="642"/>
      <c r="DD28" s="626">
        <v>1013358</v>
      </c>
      <c r="DE28" s="621"/>
      <c r="DF28" s="621"/>
      <c r="DG28" s="621"/>
      <c r="DH28" s="621"/>
      <c r="DI28" s="621"/>
      <c r="DJ28" s="621"/>
      <c r="DK28" s="622"/>
      <c r="DL28" s="626">
        <v>1013358</v>
      </c>
      <c r="DM28" s="621"/>
      <c r="DN28" s="621"/>
      <c r="DO28" s="621"/>
      <c r="DP28" s="621"/>
      <c r="DQ28" s="621"/>
      <c r="DR28" s="621"/>
      <c r="DS28" s="621"/>
      <c r="DT28" s="621"/>
      <c r="DU28" s="621"/>
      <c r="DV28" s="622"/>
      <c r="DW28" s="643">
        <v>19.399999999999999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35002</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1086133</v>
      </c>
      <c r="CS29" s="639"/>
      <c r="CT29" s="639"/>
      <c r="CU29" s="639"/>
      <c r="CV29" s="639"/>
      <c r="CW29" s="639"/>
      <c r="CX29" s="639"/>
      <c r="CY29" s="640"/>
      <c r="CZ29" s="623">
        <v>12.7</v>
      </c>
      <c r="DA29" s="641"/>
      <c r="DB29" s="641"/>
      <c r="DC29" s="642"/>
      <c r="DD29" s="626">
        <v>1013177</v>
      </c>
      <c r="DE29" s="639"/>
      <c r="DF29" s="639"/>
      <c r="DG29" s="639"/>
      <c r="DH29" s="639"/>
      <c r="DI29" s="639"/>
      <c r="DJ29" s="639"/>
      <c r="DK29" s="640"/>
      <c r="DL29" s="626">
        <v>1013177</v>
      </c>
      <c r="DM29" s="639"/>
      <c r="DN29" s="639"/>
      <c r="DO29" s="639"/>
      <c r="DP29" s="639"/>
      <c r="DQ29" s="639"/>
      <c r="DR29" s="639"/>
      <c r="DS29" s="639"/>
      <c r="DT29" s="639"/>
      <c r="DU29" s="639"/>
      <c r="DV29" s="640"/>
      <c r="DW29" s="643">
        <v>19.399999999999999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185894</v>
      </c>
      <c r="S30" s="621"/>
      <c r="T30" s="621"/>
      <c r="U30" s="621"/>
      <c r="V30" s="621"/>
      <c r="W30" s="621"/>
      <c r="X30" s="621"/>
      <c r="Y30" s="622"/>
      <c r="Z30" s="673">
        <v>2.1</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98.9</v>
      </c>
      <c r="BH30" s="687"/>
      <c r="BI30" s="687"/>
      <c r="BJ30" s="687"/>
      <c r="BK30" s="687"/>
      <c r="BL30" s="687"/>
      <c r="BM30" s="688">
        <v>95.6</v>
      </c>
      <c r="BN30" s="687"/>
      <c r="BO30" s="687"/>
      <c r="BP30" s="687"/>
      <c r="BQ30" s="689"/>
      <c r="BR30" s="686">
        <v>99</v>
      </c>
      <c r="BS30" s="687"/>
      <c r="BT30" s="687"/>
      <c r="BU30" s="687"/>
      <c r="BV30" s="687"/>
      <c r="BW30" s="687"/>
      <c r="BX30" s="688">
        <v>95.9</v>
      </c>
      <c r="BY30" s="687"/>
      <c r="BZ30" s="687"/>
      <c r="CA30" s="687"/>
      <c r="CB30" s="689"/>
      <c r="CD30" s="692"/>
      <c r="CE30" s="693"/>
      <c r="CF30" s="657" t="s">
        <v>292</v>
      </c>
      <c r="CG30" s="654"/>
      <c r="CH30" s="654"/>
      <c r="CI30" s="654"/>
      <c r="CJ30" s="654"/>
      <c r="CK30" s="654"/>
      <c r="CL30" s="654"/>
      <c r="CM30" s="654"/>
      <c r="CN30" s="654"/>
      <c r="CO30" s="654"/>
      <c r="CP30" s="654"/>
      <c r="CQ30" s="655"/>
      <c r="CR30" s="620">
        <v>983795</v>
      </c>
      <c r="CS30" s="621"/>
      <c r="CT30" s="621"/>
      <c r="CU30" s="621"/>
      <c r="CV30" s="621"/>
      <c r="CW30" s="621"/>
      <c r="CX30" s="621"/>
      <c r="CY30" s="622"/>
      <c r="CZ30" s="623">
        <v>11.5</v>
      </c>
      <c r="DA30" s="641"/>
      <c r="DB30" s="641"/>
      <c r="DC30" s="642"/>
      <c r="DD30" s="626">
        <v>912956</v>
      </c>
      <c r="DE30" s="621"/>
      <c r="DF30" s="621"/>
      <c r="DG30" s="621"/>
      <c r="DH30" s="621"/>
      <c r="DI30" s="621"/>
      <c r="DJ30" s="621"/>
      <c r="DK30" s="622"/>
      <c r="DL30" s="626">
        <v>912956</v>
      </c>
      <c r="DM30" s="621"/>
      <c r="DN30" s="621"/>
      <c r="DO30" s="621"/>
      <c r="DP30" s="621"/>
      <c r="DQ30" s="621"/>
      <c r="DR30" s="621"/>
      <c r="DS30" s="621"/>
      <c r="DT30" s="621"/>
      <c r="DU30" s="621"/>
      <c r="DV30" s="622"/>
      <c r="DW30" s="643">
        <v>17.5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194302</v>
      </c>
      <c r="S31" s="621"/>
      <c r="T31" s="621"/>
      <c r="U31" s="621"/>
      <c r="V31" s="621"/>
      <c r="W31" s="621"/>
      <c r="X31" s="621"/>
      <c r="Y31" s="622"/>
      <c r="Z31" s="673">
        <v>2.2000000000000002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94.9</v>
      </c>
      <c r="BN31" s="685"/>
      <c r="BO31" s="685"/>
      <c r="BP31" s="685"/>
      <c r="BQ31" s="649"/>
      <c r="BR31" s="684">
        <v>99</v>
      </c>
      <c r="BS31" s="639"/>
      <c r="BT31" s="639"/>
      <c r="BU31" s="639"/>
      <c r="BV31" s="639"/>
      <c r="BW31" s="639"/>
      <c r="BX31" s="675">
        <v>94.9</v>
      </c>
      <c r="BY31" s="685"/>
      <c r="BZ31" s="685"/>
      <c r="CA31" s="685"/>
      <c r="CB31" s="649"/>
      <c r="CD31" s="692"/>
      <c r="CE31" s="693"/>
      <c r="CF31" s="657" t="s">
        <v>296</v>
      </c>
      <c r="CG31" s="654"/>
      <c r="CH31" s="654"/>
      <c r="CI31" s="654"/>
      <c r="CJ31" s="654"/>
      <c r="CK31" s="654"/>
      <c r="CL31" s="654"/>
      <c r="CM31" s="654"/>
      <c r="CN31" s="654"/>
      <c r="CO31" s="654"/>
      <c r="CP31" s="654"/>
      <c r="CQ31" s="655"/>
      <c r="CR31" s="620">
        <v>102338</v>
      </c>
      <c r="CS31" s="639"/>
      <c r="CT31" s="639"/>
      <c r="CU31" s="639"/>
      <c r="CV31" s="639"/>
      <c r="CW31" s="639"/>
      <c r="CX31" s="639"/>
      <c r="CY31" s="640"/>
      <c r="CZ31" s="623">
        <v>1.2</v>
      </c>
      <c r="DA31" s="641"/>
      <c r="DB31" s="641"/>
      <c r="DC31" s="642"/>
      <c r="DD31" s="626">
        <v>100221</v>
      </c>
      <c r="DE31" s="639"/>
      <c r="DF31" s="639"/>
      <c r="DG31" s="639"/>
      <c r="DH31" s="639"/>
      <c r="DI31" s="639"/>
      <c r="DJ31" s="639"/>
      <c r="DK31" s="640"/>
      <c r="DL31" s="626">
        <v>100221</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169765</v>
      </c>
      <c r="S32" s="621"/>
      <c r="T32" s="621"/>
      <c r="U32" s="621"/>
      <c r="V32" s="621"/>
      <c r="W32" s="621"/>
      <c r="X32" s="621"/>
      <c r="Y32" s="622"/>
      <c r="Z32" s="673">
        <v>1.9</v>
      </c>
      <c r="AA32" s="673"/>
      <c r="AB32" s="673"/>
      <c r="AC32" s="673"/>
      <c r="AD32" s="674">
        <v>457</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95.8</v>
      </c>
      <c r="BN32" s="605"/>
      <c r="BO32" s="605"/>
      <c r="BP32" s="605"/>
      <c r="BQ32" s="662"/>
      <c r="BR32" s="683">
        <v>99</v>
      </c>
      <c r="BS32" s="605"/>
      <c r="BT32" s="605"/>
      <c r="BU32" s="605"/>
      <c r="BV32" s="605"/>
      <c r="BW32" s="605"/>
      <c r="BX32" s="668">
        <v>96.2</v>
      </c>
      <c r="BY32" s="605"/>
      <c r="BZ32" s="605"/>
      <c r="CA32" s="605"/>
      <c r="CB32" s="662"/>
      <c r="CD32" s="694"/>
      <c r="CE32" s="695"/>
      <c r="CF32" s="657" t="s">
        <v>299</v>
      </c>
      <c r="CG32" s="654"/>
      <c r="CH32" s="654"/>
      <c r="CI32" s="654"/>
      <c r="CJ32" s="654"/>
      <c r="CK32" s="654"/>
      <c r="CL32" s="654"/>
      <c r="CM32" s="654"/>
      <c r="CN32" s="654"/>
      <c r="CO32" s="654"/>
      <c r="CP32" s="654"/>
      <c r="CQ32" s="655"/>
      <c r="CR32" s="620">
        <v>181</v>
      </c>
      <c r="CS32" s="621"/>
      <c r="CT32" s="621"/>
      <c r="CU32" s="621"/>
      <c r="CV32" s="621"/>
      <c r="CW32" s="621"/>
      <c r="CX32" s="621"/>
      <c r="CY32" s="622"/>
      <c r="CZ32" s="623">
        <v>0</v>
      </c>
      <c r="DA32" s="641"/>
      <c r="DB32" s="641"/>
      <c r="DC32" s="642"/>
      <c r="DD32" s="626">
        <v>181</v>
      </c>
      <c r="DE32" s="621"/>
      <c r="DF32" s="621"/>
      <c r="DG32" s="621"/>
      <c r="DH32" s="621"/>
      <c r="DI32" s="621"/>
      <c r="DJ32" s="621"/>
      <c r="DK32" s="622"/>
      <c r="DL32" s="626">
        <v>181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1142142</v>
      </c>
      <c r="S33" s="621"/>
      <c r="T33" s="621"/>
      <c r="U33" s="621"/>
      <c r="V33" s="621"/>
      <c r="W33" s="621"/>
      <c r="X33" s="621"/>
      <c r="Y33" s="622"/>
      <c r="Z33" s="673">
        <v>13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4145372</v>
      </c>
      <c r="CS33" s="639"/>
      <c r="CT33" s="639"/>
      <c r="CU33" s="639"/>
      <c r="CV33" s="639"/>
      <c r="CW33" s="639"/>
      <c r="CX33" s="639"/>
      <c r="CY33" s="640"/>
      <c r="CZ33" s="623">
        <v>48.6</v>
      </c>
      <c r="DA33" s="641"/>
      <c r="DB33" s="641"/>
      <c r="DC33" s="642"/>
      <c r="DD33" s="626">
        <v>3355812</v>
      </c>
      <c r="DE33" s="639"/>
      <c r="DF33" s="639"/>
      <c r="DG33" s="639"/>
      <c r="DH33" s="639"/>
      <c r="DI33" s="639"/>
      <c r="DJ33" s="639"/>
      <c r="DK33" s="640"/>
      <c r="DL33" s="626">
        <v>2473533</v>
      </c>
      <c r="DM33" s="639"/>
      <c r="DN33" s="639"/>
      <c r="DO33" s="639"/>
      <c r="DP33" s="639"/>
      <c r="DQ33" s="639"/>
      <c r="DR33" s="639"/>
      <c r="DS33" s="639"/>
      <c r="DT33" s="639"/>
      <c r="DU33" s="639"/>
      <c r="DV33" s="640"/>
      <c r="DW33" s="643">
        <v>47.3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1428521</v>
      </c>
      <c r="CS34" s="621"/>
      <c r="CT34" s="621"/>
      <c r="CU34" s="621"/>
      <c r="CV34" s="621"/>
      <c r="CW34" s="621"/>
      <c r="CX34" s="621"/>
      <c r="CY34" s="622"/>
      <c r="CZ34" s="623">
        <v>16.7</v>
      </c>
      <c r="DA34" s="641"/>
      <c r="DB34" s="641"/>
      <c r="DC34" s="642"/>
      <c r="DD34" s="626">
        <v>950695</v>
      </c>
      <c r="DE34" s="621"/>
      <c r="DF34" s="621"/>
      <c r="DG34" s="621"/>
      <c r="DH34" s="621"/>
      <c r="DI34" s="621"/>
      <c r="DJ34" s="621"/>
      <c r="DK34" s="622"/>
      <c r="DL34" s="626">
        <v>681496</v>
      </c>
      <c r="DM34" s="621"/>
      <c r="DN34" s="621"/>
      <c r="DO34" s="621"/>
      <c r="DP34" s="621"/>
      <c r="DQ34" s="621"/>
      <c r="DR34" s="621"/>
      <c r="DS34" s="621"/>
      <c r="DT34" s="621"/>
      <c r="DU34" s="621"/>
      <c r="DV34" s="622"/>
      <c r="DW34" s="643">
        <v>13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286342</v>
      </c>
      <c r="S35" s="621"/>
      <c r="T35" s="621"/>
      <c r="U35" s="621"/>
      <c r="V35" s="621"/>
      <c r="W35" s="621"/>
      <c r="X35" s="621"/>
      <c r="Y35" s="622"/>
      <c r="Z35" s="673">
        <v>3.3</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1451512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23336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11462</v>
      </c>
      <c r="CS35" s="639"/>
      <c r="CT35" s="639"/>
      <c r="CU35" s="639"/>
      <c r="CV35" s="639"/>
      <c r="CW35" s="639"/>
      <c r="CX35" s="639"/>
      <c r="CY35" s="640"/>
      <c r="CZ35" s="623">
        <v>0.1</v>
      </c>
      <c r="DA35" s="641"/>
      <c r="DB35" s="641"/>
      <c r="DC35" s="642"/>
      <c r="DD35" s="626">
        <v>7760</v>
      </c>
      <c r="DE35" s="639"/>
      <c r="DF35" s="639"/>
      <c r="DG35" s="639"/>
      <c r="DH35" s="639"/>
      <c r="DI35" s="639"/>
      <c r="DJ35" s="639"/>
      <c r="DK35" s="640"/>
      <c r="DL35" s="626">
        <v>7760</v>
      </c>
      <c r="DM35" s="639"/>
      <c r="DN35" s="639"/>
      <c r="DO35" s="639"/>
      <c r="DP35" s="639"/>
      <c r="DQ35" s="639"/>
      <c r="DR35" s="639"/>
      <c r="DS35" s="639"/>
      <c r="DT35" s="639"/>
      <c r="DU35" s="639"/>
      <c r="DV35" s="640"/>
      <c r="DW35" s="643">
        <v>0.1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8767648</v>
      </c>
      <c r="S36" s="661"/>
      <c r="T36" s="661"/>
      <c r="U36" s="661"/>
      <c r="V36" s="661"/>
      <c r="W36" s="661"/>
      <c r="X36" s="661"/>
      <c r="Y36" s="664"/>
      <c r="Z36" s="665">
        <v>100</v>
      </c>
      <c r="AA36" s="665"/>
      <c r="AB36" s="665"/>
      <c r="AC36" s="665"/>
      <c r="AD36" s="666">
        <v>4943813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502519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17451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1931805</v>
      </c>
      <c r="CS36" s="621"/>
      <c r="CT36" s="621"/>
      <c r="CU36" s="621"/>
      <c r="CV36" s="621"/>
      <c r="CW36" s="621"/>
      <c r="CX36" s="621"/>
      <c r="CY36" s="622"/>
      <c r="CZ36" s="623">
        <v>22.6</v>
      </c>
      <c r="DA36" s="641"/>
      <c r="DB36" s="641"/>
      <c r="DC36" s="642"/>
      <c r="DD36" s="626">
        <v>1749705</v>
      </c>
      <c r="DE36" s="621"/>
      <c r="DF36" s="621"/>
      <c r="DG36" s="621"/>
      <c r="DH36" s="621"/>
      <c r="DI36" s="621"/>
      <c r="DJ36" s="621"/>
      <c r="DK36" s="622"/>
      <c r="DL36" s="626">
        <v>1395321</v>
      </c>
      <c r="DM36" s="621"/>
      <c r="DN36" s="621"/>
      <c r="DO36" s="621"/>
      <c r="DP36" s="621"/>
      <c r="DQ36" s="621"/>
      <c r="DR36" s="621"/>
      <c r="DS36" s="621"/>
      <c r="DT36" s="621"/>
      <c r="DU36" s="621"/>
      <c r="DV36" s="622"/>
      <c r="DW36" s="643">
        <v>26.7</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370992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1628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432814</v>
      </c>
      <c r="CS37" s="639"/>
      <c r="CT37" s="639"/>
      <c r="CU37" s="639"/>
      <c r="CV37" s="639"/>
      <c r="CW37" s="639"/>
      <c r="CX37" s="639"/>
      <c r="CY37" s="640"/>
      <c r="CZ37" s="623">
        <v>5.0999999999999996</v>
      </c>
      <c r="DA37" s="641"/>
      <c r="DB37" s="641"/>
      <c r="DC37" s="642"/>
      <c r="DD37" s="626">
        <v>432814</v>
      </c>
      <c r="DE37" s="639"/>
      <c r="DF37" s="639"/>
      <c r="DG37" s="639"/>
      <c r="DH37" s="639"/>
      <c r="DI37" s="639"/>
      <c r="DJ37" s="639"/>
      <c r="DK37" s="640"/>
      <c r="DL37" s="626">
        <v>432814</v>
      </c>
      <c r="DM37" s="639"/>
      <c r="DN37" s="639"/>
      <c r="DO37" s="639"/>
      <c r="DP37" s="639"/>
      <c r="DQ37" s="639"/>
      <c r="DR37" s="639"/>
      <c r="DS37" s="639"/>
      <c r="DT37" s="639"/>
      <c r="DU37" s="639"/>
      <c r="DV37" s="640"/>
      <c r="DW37" s="643">
        <v>8.3000000000000007</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68127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2733</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470749</v>
      </c>
      <c r="CS38" s="621"/>
      <c r="CT38" s="621"/>
      <c r="CU38" s="621"/>
      <c r="CV38" s="621"/>
      <c r="CW38" s="621"/>
      <c r="CX38" s="621"/>
      <c r="CY38" s="622"/>
      <c r="CZ38" s="623">
        <v>5.5</v>
      </c>
      <c r="DA38" s="641"/>
      <c r="DB38" s="641"/>
      <c r="DC38" s="642"/>
      <c r="DD38" s="626">
        <v>395824</v>
      </c>
      <c r="DE38" s="621"/>
      <c r="DF38" s="621"/>
      <c r="DG38" s="621"/>
      <c r="DH38" s="621"/>
      <c r="DI38" s="621"/>
      <c r="DJ38" s="621"/>
      <c r="DK38" s="622"/>
      <c r="DL38" s="626">
        <v>388956</v>
      </c>
      <c r="DM38" s="621"/>
      <c r="DN38" s="621"/>
      <c r="DO38" s="621"/>
      <c r="DP38" s="621"/>
      <c r="DQ38" s="621"/>
      <c r="DR38" s="621"/>
      <c r="DS38" s="621"/>
      <c r="DT38" s="621"/>
      <c r="DU38" s="621"/>
      <c r="DV38" s="622"/>
      <c r="DW38" s="643">
        <v>7.4</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29656</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92</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198035</v>
      </c>
      <c r="CS39" s="639"/>
      <c r="CT39" s="639"/>
      <c r="CU39" s="639"/>
      <c r="CV39" s="639"/>
      <c r="CW39" s="639"/>
      <c r="CX39" s="639"/>
      <c r="CY39" s="640"/>
      <c r="CZ39" s="623">
        <v>2.2999999999999998</v>
      </c>
      <c r="DA39" s="641"/>
      <c r="DB39" s="641"/>
      <c r="DC39" s="642"/>
      <c r="DD39" s="626">
        <v>147028</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78931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104800</v>
      </c>
      <c r="CS40" s="621"/>
      <c r="CT40" s="621"/>
      <c r="CU40" s="621"/>
      <c r="CV40" s="621"/>
      <c r="CW40" s="621"/>
      <c r="CX40" s="621"/>
      <c r="CY40" s="622"/>
      <c r="CZ40" s="623">
        <v>1.2</v>
      </c>
      <c r="DA40" s="641"/>
      <c r="DB40" s="641"/>
      <c r="DC40" s="642"/>
      <c r="DD40" s="626">
        <v>104800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320</v>
      </c>
      <c r="AR41" s="659"/>
      <c r="AS41" s="659"/>
      <c r="AT41" s="659"/>
      <c r="AU41" s="659"/>
      <c r="AV41" s="659"/>
      <c r="AW41" s="659"/>
      <c r="AX41" s="659"/>
      <c r="AY41" s="660"/>
      <c r="AZ41" s="604">
        <v>401287</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341</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1318064</v>
      </c>
      <c r="CS42" s="621"/>
      <c r="CT42" s="621"/>
      <c r="CU42" s="621"/>
      <c r="CV42" s="621"/>
      <c r="CW42" s="621"/>
      <c r="CX42" s="621"/>
      <c r="CY42" s="622"/>
      <c r="CZ42" s="623">
        <v>15.4</v>
      </c>
      <c r="DA42" s="624"/>
      <c r="DB42" s="624"/>
      <c r="DC42" s="625"/>
      <c r="DD42" s="626">
        <v>187410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66</v>
      </c>
      <c r="CS43" s="639"/>
      <c r="CT43" s="639"/>
      <c r="CU43" s="639"/>
      <c r="CV43" s="639"/>
      <c r="CW43" s="639"/>
      <c r="CX43" s="639"/>
      <c r="CY43" s="640"/>
      <c r="CZ43" s="623">
        <v>0</v>
      </c>
      <c r="DA43" s="641"/>
      <c r="DB43" s="641"/>
      <c r="DC43" s="642"/>
      <c r="DD43" s="626">
        <v>66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288</v>
      </c>
      <c r="CE44" s="634"/>
      <c r="CF44" s="617" t="s">
        <v>336</v>
      </c>
      <c r="CG44" s="618"/>
      <c r="CH44" s="618"/>
      <c r="CI44" s="618"/>
      <c r="CJ44" s="618"/>
      <c r="CK44" s="618"/>
      <c r="CL44" s="618"/>
      <c r="CM44" s="618"/>
      <c r="CN44" s="618"/>
      <c r="CO44" s="618"/>
      <c r="CP44" s="618"/>
      <c r="CQ44" s="619"/>
      <c r="CR44" s="620">
        <v>1318064</v>
      </c>
      <c r="CS44" s="621"/>
      <c r="CT44" s="621"/>
      <c r="CU44" s="621"/>
      <c r="CV44" s="621"/>
      <c r="CW44" s="621"/>
      <c r="CX44" s="621"/>
      <c r="CY44" s="622"/>
      <c r="CZ44" s="623">
        <v>15.4</v>
      </c>
      <c r="DA44" s="624"/>
      <c r="DB44" s="624"/>
      <c r="DC44" s="625"/>
      <c r="DD44" s="626">
        <v>187410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369010</v>
      </c>
      <c r="CS45" s="639"/>
      <c r="CT45" s="639"/>
      <c r="CU45" s="639"/>
      <c r="CV45" s="639"/>
      <c r="CW45" s="639"/>
      <c r="CX45" s="639"/>
      <c r="CY45" s="640"/>
      <c r="CZ45" s="623">
        <v>4.3</v>
      </c>
      <c r="DA45" s="641"/>
      <c r="DB45" s="641"/>
      <c r="DC45" s="642"/>
      <c r="DD45" s="626">
        <v>11140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934745</v>
      </c>
      <c r="CS46" s="621"/>
      <c r="CT46" s="621"/>
      <c r="CU46" s="621"/>
      <c r="CV46" s="621"/>
      <c r="CW46" s="621"/>
      <c r="CX46" s="621"/>
      <c r="CY46" s="622"/>
      <c r="CZ46" s="623">
        <v>10.9</v>
      </c>
      <c r="DA46" s="624"/>
      <c r="DB46" s="624"/>
      <c r="DC46" s="625"/>
      <c r="DD46" s="626">
        <v>174761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8537914</v>
      </c>
      <c r="CS49" s="605"/>
      <c r="CT49" s="605"/>
      <c r="CU49" s="605"/>
      <c r="CV49" s="605"/>
      <c r="CW49" s="605"/>
      <c r="CX49" s="605"/>
      <c r="CY49" s="606"/>
      <c r="CZ49" s="607">
        <v>100</v>
      </c>
      <c r="DA49" s="608"/>
      <c r="DB49" s="608"/>
      <c r="DC49" s="609"/>
      <c r="DD49" s="610">
        <v>5908868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election activeCell="AP73" sqref="AP73:AT7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8677</v>
      </c>
      <c r="R7" s="1134"/>
      <c r="S7" s="1134"/>
      <c r="T7" s="1134"/>
      <c r="U7" s="1134"/>
      <c r="V7" s="1134">
        <v>8459</v>
      </c>
      <c r="W7" s="1134"/>
      <c r="X7" s="1134"/>
      <c r="Y7" s="1134"/>
      <c r="Z7" s="1134"/>
      <c r="AA7" s="1134">
        <v>7</v>
      </c>
      <c r="AB7" s="1134"/>
      <c r="AC7" s="1134"/>
      <c r="AD7" s="1134"/>
      <c r="AE7" s="1135"/>
      <c r="AF7" s="1136">
        <v>211</v>
      </c>
      <c r="AG7" s="1137"/>
      <c r="AH7" s="1137"/>
      <c r="AI7" s="1137"/>
      <c r="AJ7" s="1138"/>
      <c r="AK7" s="1120">
        <v>177</v>
      </c>
      <c r="AL7" s="1121"/>
      <c r="AM7" s="1121"/>
      <c r="AN7" s="1121"/>
      <c r="AO7" s="1121"/>
      <c r="AP7" s="1121">
        <v>10905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12</v>
      </c>
      <c r="CI7" s="1118"/>
      <c r="CJ7" s="1118"/>
      <c r="CK7" s="1118"/>
      <c r="CL7" s="1119"/>
      <c r="CM7" s="1117">
        <v>105</v>
      </c>
      <c r="CN7" s="1118"/>
      <c r="CO7" s="1118"/>
      <c r="CP7" s="1118"/>
      <c r="CQ7" s="1119"/>
      <c r="CR7" s="1117">
        <v>42</v>
      </c>
      <c r="CS7" s="1118"/>
      <c r="CT7" s="1118"/>
      <c r="CU7" s="1118"/>
      <c r="CV7" s="1119"/>
      <c r="CW7" s="1117" t="s">
        <v>545</v>
      </c>
      <c r="CX7" s="1118"/>
      <c r="CY7" s="1118"/>
      <c r="CZ7" s="1118"/>
      <c r="DA7" s="1119"/>
      <c r="DB7" s="1117" t="s">
        <v>545</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65</v>
      </c>
      <c r="R8" s="1073"/>
      <c r="S8" s="1073"/>
      <c r="T8" s="1073"/>
      <c r="U8" s="1073"/>
      <c r="V8" s="1073">
        <v>59</v>
      </c>
      <c r="W8" s="1073"/>
      <c r="X8" s="1073"/>
      <c r="Y8" s="1073"/>
      <c r="Z8" s="1073"/>
      <c r="AA8" s="1073">
        <v>6</v>
      </c>
      <c r="AB8" s="1073"/>
      <c r="AC8" s="1073"/>
      <c r="AD8" s="1073"/>
      <c r="AE8" s="1074"/>
      <c r="AF8" s="1048">
        <v>6</v>
      </c>
      <c r="AG8" s="1049"/>
      <c r="AH8" s="1049"/>
      <c r="AI8" s="1049"/>
      <c r="AJ8" s="1050"/>
      <c r="AK8" s="1115">
        <v>11</v>
      </c>
      <c r="AL8" s="1116"/>
      <c r="AM8" s="1116"/>
      <c r="AN8" s="1116"/>
      <c r="AO8" s="1116"/>
      <c r="AP8" s="1116" t="s">
        <v>545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1</v>
      </c>
      <c r="CI8" s="1019"/>
      <c r="CJ8" s="1019"/>
      <c r="CK8" s="1019"/>
      <c r="CL8" s="1020"/>
      <c r="CM8" s="1018">
        <v>19</v>
      </c>
      <c r="CN8" s="1019"/>
      <c r="CO8" s="1019"/>
      <c r="CP8" s="1019"/>
      <c r="CQ8" s="1020"/>
      <c r="CR8" s="1018">
        <v>10</v>
      </c>
      <c r="CS8" s="1019"/>
      <c r="CT8" s="1019"/>
      <c r="CU8" s="1019"/>
      <c r="CV8" s="1020"/>
      <c r="CW8" s="1018" t="s">
        <v>545</v>
      </c>
      <c r="CX8" s="1019"/>
      <c r="CY8" s="1019"/>
      <c r="CZ8" s="1019"/>
      <c r="DA8" s="1020"/>
      <c r="DB8" s="1018" t="s">
        <v>545</v>
      </c>
      <c r="DC8" s="1019"/>
      <c r="DD8" s="1019"/>
      <c r="DE8" s="1019"/>
      <c r="DF8" s="1020"/>
      <c r="DG8" s="1018" t="s">
        <v>545</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20</v>
      </c>
      <c r="R9" s="1073"/>
      <c r="S9" s="1073"/>
      <c r="T9" s="1073"/>
      <c r="U9" s="1073"/>
      <c r="V9" s="1073">
        <v>14</v>
      </c>
      <c r="W9" s="1073"/>
      <c r="X9" s="1073"/>
      <c r="Y9" s="1073"/>
      <c r="Z9" s="1073"/>
      <c r="AA9" s="1073">
        <v>6</v>
      </c>
      <c r="AB9" s="1073"/>
      <c r="AC9" s="1073"/>
      <c r="AD9" s="1073"/>
      <c r="AE9" s="1074"/>
      <c r="AF9" s="1048">
        <v>6</v>
      </c>
      <c r="AG9" s="1049"/>
      <c r="AH9" s="1049"/>
      <c r="AI9" s="1049"/>
      <c r="AJ9" s="1050"/>
      <c r="AK9" s="1115" t="s">
        <v>545</v>
      </c>
      <c r="AL9" s="1116"/>
      <c r="AM9" s="1116"/>
      <c r="AN9" s="1116"/>
      <c r="AO9" s="1116"/>
      <c r="AP9" s="1116" t="s">
        <v>545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0</v>
      </c>
      <c r="CI9" s="1019"/>
      <c r="CJ9" s="1019"/>
      <c r="CK9" s="1019"/>
      <c r="CL9" s="1020"/>
      <c r="CM9" s="1018">
        <v>38</v>
      </c>
      <c r="CN9" s="1019"/>
      <c r="CO9" s="1019"/>
      <c r="CP9" s="1019"/>
      <c r="CQ9" s="1020"/>
      <c r="CR9" s="1018">
        <v>2</v>
      </c>
      <c r="CS9" s="1019"/>
      <c r="CT9" s="1019"/>
      <c r="CU9" s="1019"/>
      <c r="CV9" s="1020"/>
      <c r="CW9" s="1018" t="s">
        <v>545</v>
      </c>
      <c r="CX9" s="1019"/>
      <c r="CY9" s="1019"/>
      <c r="CZ9" s="1019"/>
      <c r="DA9" s="1020"/>
      <c r="DB9" s="1018" t="s">
        <v>545</v>
      </c>
      <c r="DC9" s="1019"/>
      <c r="DD9" s="1019"/>
      <c r="DE9" s="1019"/>
      <c r="DF9" s="1020"/>
      <c r="DG9" s="1018" t="s">
        <v>545</v>
      </c>
      <c r="DH9" s="1019"/>
      <c r="DI9" s="1019"/>
      <c r="DJ9" s="1019"/>
      <c r="DK9" s="1020"/>
      <c r="DL9" s="1018" t="s">
        <v>545</v>
      </c>
      <c r="DM9" s="1019"/>
      <c r="DN9" s="1019"/>
      <c r="DO9" s="1019"/>
      <c r="DP9" s="1020"/>
      <c r="DQ9" s="1018" t="s">
        <v>545</v>
      </c>
      <c r="DR9" s="1019"/>
      <c r="DS9" s="1019"/>
      <c r="DT9" s="1019"/>
      <c r="DU9" s="1020"/>
      <c r="DV9" s="1021"/>
      <c r="DW9" s="1022"/>
      <c r="DX9" s="1022"/>
      <c r="DY9" s="1022"/>
      <c r="DZ9" s="1023"/>
      <c r="EA9" s="207"/>
    </row>
    <row r="10" spans="1:131" s="208" customFormat="1" ht="26.25" customHeight="1" x14ac:dyDescent="0.15">
      <c r="A10" s="214">
        <v>4</v>
      </c>
      <c r="B10" s="1066" t="s">
        <v>367</v>
      </c>
      <c r="C10" s="1067"/>
      <c r="D10" s="1067"/>
      <c r="E10" s="1067"/>
      <c r="F10" s="1067"/>
      <c r="G10" s="1067"/>
      <c r="H10" s="1067"/>
      <c r="I10" s="1067"/>
      <c r="J10" s="1067"/>
      <c r="K10" s="1067"/>
      <c r="L10" s="1067"/>
      <c r="M10" s="1067"/>
      <c r="N10" s="1067"/>
      <c r="O10" s="1067"/>
      <c r="P10" s="1068"/>
      <c r="Q10" s="1072">
        <v>44</v>
      </c>
      <c r="R10" s="1073"/>
      <c r="S10" s="1073"/>
      <c r="T10" s="1073"/>
      <c r="U10" s="1073"/>
      <c r="V10" s="1073">
        <v>44</v>
      </c>
      <c r="W10" s="1073"/>
      <c r="X10" s="1073"/>
      <c r="Y10" s="1073"/>
      <c r="Z10" s="1073"/>
      <c r="AA10" s="1073" t="s">
        <v>545</v>
      </c>
      <c r="AB10" s="1073"/>
      <c r="AC10" s="1073"/>
      <c r="AD10" s="1073"/>
      <c r="AE10" s="1074"/>
      <c r="AF10" s="1048" t="s">
        <v>112</v>
      </c>
      <c r="AG10" s="1049"/>
      <c r="AH10" s="1049"/>
      <c r="AI10" s="1049"/>
      <c r="AJ10" s="1050"/>
      <c r="AK10" s="1115">
        <v>38</v>
      </c>
      <c r="AL10" s="1116"/>
      <c r="AM10" s="1116"/>
      <c r="AN10" s="1116"/>
      <c r="AO10" s="1116"/>
      <c r="AP10" s="1116" t="s">
        <v>545</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t="s">
        <v>368</v>
      </c>
      <c r="C11" s="1067"/>
      <c r="D11" s="1067"/>
      <c r="E11" s="1067"/>
      <c r="F11" s="1067"/>
      <c r="G11" s="1067"/>
      <c r="H11" s="1067"/>
      <c r="I11" s="1067"/>
      <c r="J11" s="1067"/>
      <c r="K11" s="1067"/>
      <c r="L11" s="1067"/>
      <c r="M11" s="1067"/>
      <c r="N11" s="1067"/>
      <c r="O11" s="1067"/>
      <c r="P11" s="1068"/>
      <c r="Q11" s="1072">
        <v>3</v>
      </c>
      <c r="R11" s="1073"/>
      <c r="S11" s="1073"/>
      <c r="T11" s="1073"/>
      <c r="U11" s="1073"/>
      <c r="V11" s="1073">
        <v>3</v>
      </c>
      <c r="W11" s="1073"/>
      <c r="X11" s="1073"/>
      <c r="Y11" s="1073"/>
      <c r="Z11" s="1073"/>
      <c r="AA11" s="1073" t="s">
        <v>545</v>
      </c>
      <c r="AB11" s="1073"/>
      <c r="AC11" s="1073"/>
      <c r="AD11" s="1073"/>
      <c r="AE11" s="1074"/>
      <c r="AF11" s="1048" t="s">
        <v>112</v>
      </c>
      <c r="AG11" s="1049"/>
      <c r="AH11" s="1049"/>
      <c r="AI11" s="1049"/>
      <c r="AJ11" s="1050"/>
      <c r="AK11" s="1115">
        <v>3</v>
      </c>
      <c r="AL11" s="1116"/>
      <c r="AM11" s="1116"/>
      <c r="AN11" s="1116"/>
      <c r="AO11" s="1116"/>
      <c r="AP11" s="1116" t="s">
        <v>545</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f>Q7+Q8+Q9+Q10+Q11</f>
        <v>8809</v>
      </c>
      <c r="R23" s="1098"/>
      <c r="S23" s="1098"/>
      <c r="T23" s="1098"/>
      <c r="U23" s="1098"/>
      <c r="V23" s="1098">
        <f>V7+V8+V9+V10+V11</f>
        <v>8579</v>
      </c>
      <c r="W23" s="1098"/>
      <c r="X23" s="1098"/>
      <c r="Y23" s="1098"/>
      <c r="Z23" s="1098"/>
      <c r="AA23" s="1098">
        <f>AA7+AA8+AA9</f>
        <v>19</v>
      </c>
      <c r="AB23" s="1098"/>
      <c r="AC23" s="1098"/>
      <c r="AD23" s="1098"/>
      <c r="AE23" s="1099"/>
      <c r="AF23" s="1100">
        <v>223</v>
      </c>
      <c r="AG23" s="1098"/>
      <c r="AH23" s="1098"/>
      <c r="AI23" s="1098"/>
      <c r="AJ23" s="1101"/>
      <c r="AK23" s="1102"/>
      <c r="AL23" s="1103"/>
      <c r="AM23" s="1103"/>
      <c r="AN23" s="1103"/>
      <c r="AO23" s="1103"/>
      <c r="AP23" s="1098">
        <f>AP7</f>
        <v>10905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1584</v>
      </c>
      <c r="R28" s="1083"/>
      <c r="S28" s="1083"/>
      <c r="T28" s="1083"/>
      <c r="U28" s="1083"/>
      <c r="V28" s="1083">
        <v>1561</v>
      </c>
      <c r="W28" s="1083"/>
      <c r="X28" s="1083"/>
      <c r="Y28" s="1083"/>
      <c r="Z28" s="1083"/>
      <c r="AA28" s="1083">
        <v>23</v>
      </c>
      <c r="AB28" s="1083"/>
      <c r="AC28" s="1083"/>
      <c r="AD28" s="1083"/>
      <c r="AE28" s="1084"/>
      <c r="AF28" s="1085">
        <v>23</v>
      </c>
      <c r="AG28" s="1083"/>
      <c r="AH28" s="1083"/>
      <c r="AI28" s="1083"/>
      <c r="AJ28" s="1086"/>
      <c r="AK28" s="1087">
        <v>117</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1335</v>
      </c>
      <c r="R29" s="1073"/>
      <c r="S29" s="1073"/>
      <c r="T29" s="1073"/>
      <c r="U29" s="1073"/>
      <c r="V29" s="1073">
        <v>1325</v>
      </c>
      <c r="W29" s="1073"/>
      <c r="X29" s="1073"/>
      <c r="Y29" s="1073"/>
      <c r="Z29" s="1073"/>
      <c r="AA29" s="1073">
        <v>10</v>
      </c>
      <c r="AB29" s="1073"/>
      <c r="AC29" s="1073"/>
      <c r="AD29" s="1073"/>
      <c r="AE29" s="1074"/>
      <c r="AF29" s="1048">
        <v>10</v>
      </c>
      <c r="AG29" s="1049"/>
      <c r="AH29" s="1049"/>
      <c r="AI29" s="1049"/>
      <c r="AJ29" s="1050"/>
      <c r="AK29" s="1009">
        <v>203</v>
      </c>
      <c r="AL29" s="1000"/>
      <c r="AM29" s="1000"/>
      <c r="AN29" s="1000"/>
      <c r="AO29" s="1000"/>
      <c r="AP29" s="1000" t="s">
        <v>545</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167</v>
      </c>
      <c r="R30" s="1073"/>
      <c r="S30" s="1073"/>
      <c r="T30" s="1073"/>
      <c r="U30" s="1073"/>
      <c r="V30" s="1073">
        <v>165</v>
      </c>
      <c r="W30" s="1073"/>
      <c r="X30" s="1073"/>
      <c r="Y30" s="1073"/>
      <c r="Z30" s="1073"/>
      <c r="AA30" s="1073">
        <v>2</v>
      </c>
      <c r="AB30" s="1073"/>
      <c r="AC30" s="1073"/>
      <c r="AD30" s="1073"/>
      <c r="AE30" s="1074"/>
      <c r="AF30" s="1048">
        <v>2</v>
      </c>
      <c r="AG30" s="1049"/>
      <c r="AH30" s="1049"/>
      <c r="AI30" s="1049"/>
      <c r="AJ30" s="1050"/>
      <c r="AK30" s="1009">
        <v>48</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415</v>
      </c>
      <c r="R31" s="1073"/>
      <c r="S31" s="1073"/>
      <c r="T31" s="1073"/>
      <c r="U31" s="1073"/>
      <c r="V31" s="1073">
        <v>382</v>
      </c>
      <c r="W31" s="1073"/>
      <c r="X31" s="1073"/>
      <c r="Y31" s="1073"/>
      <c r="Z31" s="1073"/>
      <c r="AA31" s="1073">
        <v>33</v>
      </c>
      <c r="AB31" s="1073"/>
      <c r="AC31" s="1073"/>
      <c r="AD31" s="1073"/>
      <c r="AE31" s="1074"/>
      <c r="AF31" s="1048">
        <v>248</v>
      </c>
      <c r="AG31" s="1049"/>
      <c r="AH31" s="1049"/>
      <c r="AI31" s="1049"/>
      <c r="AJ31" s="1050"/>
      <c r="AK31" s="1009">
        <v>68</v>
      </c>
      <c r="AL31" s="1000"/>
      <c r="AM31" s="1000"/>
      <c r="AN31" s="1000"/>
      <c r="AO31" s="1000"/>
      <c r="AP31" s="1000">
        <v>2157</v>
      </c>
      <c r="AQ31" s="1000"/>
      <c r="AR31" s="1000"/>
      <c r="AS31" s="1000"/>
      <c r="AT31" s="1000"/>
      <c r="AU31" s="1000">
        <v>779</v>
      </c>
      <c r="AV31" s="1000"/>
      <c r="AW31" s="1000"/>
      <c r="AX31" s="1000"/>
      <c r="AY31" s="1000"/>
      <c r="AZ31" s="1071" t="s">
        <v>545</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f>71+509+153</f>
        <v>733</v>
      </c>
      <c r="R32" s="1073"/>
      <c r="S32" s="1073"/>
      <c r="T32" s="1073"/>
      <c r="U32" s="1073"/>
      <c r="V32" s="1073">
        <f>67+458+130</f>
        <v>655</v>
      </c>
      <c r="W32" s="1073"/>
      <c r="X32" s="1073"/>
      <c r="Y32" s="1073"/>
      <c r="Z32" s="1073"/>
      <c r="AA32" s="1073">
        <v>76</v>
      </c>
      <c r="AB32" s="1073"/>
      <c r="AC32" s="1073"/>
      <c r="AD32" s="1073"/>
      <c r="AE32" s="1074"/>
      <c r="AF32" s="1048">
        <v>343</v>
      </c>
      <c r="AG32" s="1049"/>
      <c r="AH32" s="1049"/>
      <c r="AI32" s="1049"/>
      <c r="AJ32" s="1050"/>
      <c r="AK32" s="1009">
        <f>263+123+15</f>
        <v>401</v>
      </c>
      <c r="AL32" s="1000"/>
      <c r="AM32" s="1000"/>
      <c r="AN32" s="1000"/>
      <c r="AO32" s="1000"/>
      <c r="AP32" s="1000">
        <v>5323</v>
      </c>
      <c r="AQ32" s="1000"/>
      <c r="AR32" s="1000"/>
      <c r="AS32" s="1000"/>
      <c r="AT32" s="1000"/>
      <c r="AU32" s="1000">
        <v>3801</v>
      </c>
      <c r="AV32" s="1000"/>
      <c r="AW32" s="1000"/>
      <c r="AX32" s="1000"/>
      <c r="AY32" s="1000"/>
      <c r="AZ32" s="1071" t="s">
        <v>545</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3126</v>
      </c>
      <c r="R33" s="1073"/>
      <c r="S33" s="1073"/>
      <c r="T33" s="1073"/>
      <c r="U33" s="1073"/>
      <c r="V33" s="1073">
        <v>3204</v>
      </c>
      <c r="W33" s="1073"/>
      <c r="X33" s="1073"/>
      <c r="Y33" s="1073"/>
      <c r="Z33" s="1073"/>
      <c r="AA33" s="1073">
        <v>-78</v>
      </c>
      <c r="AB33" s="1073"/>
      <c r="AC33" s="1073"/>
      <c r="AD33" s="1073"/>
      <c r="AE33" s="1074"/>
      <c r="AF33" s="1048">
        <v>115</v>
      </c>
      <c r="AG33" s="1049"/>
      <c r="AH33" s="1049"/>
      <c r="AI33" s="1049"/>
      <c r="AJ33" s="1050"/>
      <c r="AK33" s="1009">
        <f>403+100</f>
        <v>503</v>
      </c>
      <c r="AL33" s="1000"/>
      <c r="AM33" s="1000"/>
      <c r="AN33" s="1000"/>
      <c r="AO33" s="1000"/>
      <c r="AP33" s="1000">
        <v>2333</v>
      </c>
      <c r="AQ33" s="1000"/>
      <c r="AR33" s="1000"/>
      <c r="AS33" s="1000"/>
      <c r="AT33" s="1000"/>
      <c r="AU33" s="1000">
        <v>1433</v>
      </c>
      <c r="AV33" s="1000"/>
      <c r="AW33" s="1000"/>
      <c r="AX33" s="1000"/>
      <c r="AY33" s="1000"/>
      <c r="AZ33" s="1071" t="s">
        <v>545</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121</v>
      </c>
      <c r="R34" s="1073"/>
      <c r="S34" s="1073"/>
      <c r="T34" s="1073"/>
      <c r="U34" s="1073"/>
      <c r="V34" s="1073">
        <v>100</v>
      </c>
      <c r="W34" s="1073"/>
      <c r="X34" s="1073"/>
      <c r="Y34" s="1073"/>
      <c r="Z34" s="1073"/>
      <c r="AA34" s="1073">
        <v>20</v>
      </c>
      <c r="AB34" s="1073"/>
      <c r="AC34" s="1073"/>
      <c r="AD34" s="1073"/>
      <c r="AE34" s="1074"/>
      <c r="AF34" s="1048">
        <v>20</v>
      </c>
      <c r="AG34" s="1049"/>
      <c r="AH34" s="1049"/>
      <c r="AI34" s="1049"/>
      <c r="AJ34" s="1050"/>
      <c r="AK34" s="1009" t="s">
        <v>549</v>
      </c>
      <c r="AL34" s="1000"/>
      <c r="AM34" s="1000"/>
      <c r="AN34" s="1000"/>
      <c r="AO34" s="1000"/>
      <c r="AP34" s="1000" t="s">
        <v>545</v>
      </c>
      <c r="AQ34" s="1000"/>
      <c r="AR34" s="1000"/>
      <c r="AS34" s="1000"/>
      <c r="AT34" s="1000"/>
      <c r="AU34" s="1000" t="s">
        <v>545</v>
      </c>
      <c r="AV34" s="1000"/>
      <c r="AW34" s="1000"/>
      <c r="AX34" s="1000"/>
      <c r="AY34" s="1000"/>
      <c r="AZ34" s="1071" t="s">
        <v>545</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19</v>
      </c>
      <c r="R35" s="1073"/>
      <c r="S35" s="1073"/>
      <c r="T35" s="1073"/>
      <c r="U35" s="1073"/>
      <c r="V35" s="1073">
        <v>6</v>
      </c>
      <c r="W35" s="1073"/>
      <c r="X35" s="1073"/>
      <c r="Y35" s="1073"/>
      <c r="Z35" s="1073"/>
      <c r="AA35" s="1073">
        <v>13</v>
      </c>
      <c r="AB35" s="1073"/>
      <c r="AC35" s="1073"/>
      <c r="AD35" s="1073"/>
      <c r="AE35" s="1074"/>
      <c r="AF35" s="1048">
        <v>81</v>
      </c>
      <c r="AG35" s="1049"/>
      <c r="AH35" s="1049"/>
      <c r="AI35" s="1049"/>
      <c r="AJ35" s="1050"/>
      <c r="AK35" s="1009" t="s">
        <v>545</v>
      </c>
      <c r="AL35" s="1000"/>
      <c r="AM35" s="1000"/>
      <c r="AN35" s="1000"/>
      <c r="AO35" s="1000"/>
      <c r="AP35" s="1000" t="s">
        <v>545</v>
      </c>
      <c r="AQ35" s="1000"/>
      <c r="AR35" s="1000"/>
      <c r="AS35" s="1000"/>
      <c r="AT35" s="1000"/>
      <c r="AU35" s="1000" t="s">
        <v>545</v>
      </c>
      <c r="AV35" s="1000"/>
      <c r="AW35" s="1000"/>
      <c r="AX35" s="1000"/>
      <c r="AY35" s="1000"/>
      <c r="AZ35" s="1071" t="s">
        <v>545</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842</v>
      </c>
      <c r="AG63" s="988"/>
      <c r="AH63" s="988"/>
      <c r="AI63" s="988"/>
      <c r="AJ63" s="1059"/>
      <c r="AK63" s="1060"/>
      <c r="AL63" s="992"/>
      <c r="AM63" s="992"/>
      <c r="AN63" s="992"/>
      <c r="AO63" s="992"/>
      <c r="AP63" s="988">
        <f>AP31+AP32+AP33</f>
        <v>9813</v>
      </c>
      <c r="AQ63" s="988"/>
      <c r="AR63" s="988"/>
      <c r="AS63" s="988"/>
      <c r="AT63" s="988"/>
      <c r="AU63" s="988">
        <f>AU31+AU32+AU33</f>
        <v>6013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275</v>
      </c>
      <c r="R68" s="1011"/>
      <c r="S68" s="1011"/>
      <c r="T68" s="1011"/>
      <c r="U68" s="1011"/>
      <c r="V68" s="1011">
        <v>265</v>
      </c>
      <c r="W68" s="1011"/>
      <c r="X68" s="1011"/>
      <c r="Y68" s="1011"/>
      <c r="Z68" s="1011"/>
      <c r="AA68" s="1011">
        <v>10</v>
      </c>
      <c r="AB68" s="1011"/>
      <c r="AC68" s="1011"/>
      <c r="AD68" s="1011"/>
      <c r="AE68" s="1011"/>
      <c r="AF68" s="1011">
        <v>10</v>
      </c>
      <c r="AG68" s="1011"/>
      <c r="AH68" s="1011"/>
      <c r="AI68" s="1011"/>
      <c r="AJ68" s="1011"/>
      <c r="AK68" s="1011" t="s">
        <v>550</v>
      </c>
      <c r="AL68" s="1011"/>
      <c r="AM68" s="1011"/>
      <c r="AN68" s="1011"/>
      <c r="AO68" s="1011"/>
      <c r="AP68" s="1011">
        <v>419</v>
      </c>
      <c r="AQ68" s="1011"/>
      <c r="AR68" s="1011"/>
      <c r="AS68" s="1011"/>
      <c r="AT68" s="1011"/>
      <c r="AU68" s="1011">
        <v>66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781</v>
      </c>
      <c r="R69" s="1000"/>
      <c r="S69" s="1000"/>
      <c r="T69" s="1000"/>
      <c r="U69" s="1000"/>
      <c r="V69" s="1000">
        <v>763</v>
      </c>
      <c r="W69" s="1000"/>
      <c r="X69" s="1000"/>
      <c r="Y69" s="1000"/>
      <c r="Z69" s="1000"/>
      <c r="AA69" s="1000">
        <v>18</v>
      </c>
      <c r="AB69" s="1000"/>
      <c r="AC69" s="1000"/>
      <c r="AD69" s="1000"/>
      <c r="AE69" s="1000"/>
      <c r="AF69" s="1000">
        <v>18</v>
      </c>
      <c r="AG69" s="1000"/>
      <c r="AH69" s="1000"/>
      <c r="AI69" s="1000"/>
      <c r="AJ69" s="1000"/>
      <c r="AK69" s="1000" t="s">
        <v>550</v>
      </c>
      <c r="AL69" s="1000"/>
      <c r="AM69" s="1000"/>
      <c r="AN69" s="1000"/>
      <c r="AO69" s="1000"/>
      <c r="AP69" s="1000">
        <v>268</v>
      </c>
      <c r="AQ69" s="1000"/>
      <c r="AR69" s="1000"/>
      <c r="AS69" s="1000"/>
      <c r="AT69" s="1000"/>
      <c r="AU69" s="1000">
        <v>128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241</v>
      </c>
      <c r="R70" s="1000"/>
      <c r="S70" s="1000"/>
      <c r="T70" s="1000"/>
      <c r="U70" s="1000"/>
      <c r="V70" s="1000">
        <v>238</v>
      </c>
      <c r="W70" s="1000"/>
      <c r="X70" s="1000"/>
      <c r="Y70" s="1000"/>
      <c r="Z70" s="1000"/>
      <c r="AA70" s="1000">
        <v>3</v>
      </c>
      <c r="AB70" s="1000"/>
      <c r="AC70" s="1000"/>
      <c r="AD70" s="1000"/>
      <c r="AE70" s="1000"/>
      <c r="AF70" s="1000">
        <v>369</v>
      </c>
      <c r="AG70" s="1000"/>
      <c r="AH70" s="1000"/>
      <c r="AI70" s="1000"/>
      <c r="AJ70" s="1000"/>
      <c r="AK70" s="1000" t="s">
        <v>550</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15052</v>
      </c>
      <c r="R71" s="1000"/>
      <c r="S71" s="1000"/>
      <c r="T71" s="1000"/>
      <c r="U71" s="1000"/>
      <c r="V71" s="1000">
        <v>12500</v>
      </c>
      <c r="W71" s="1000"/>
      <c r="X71" s="1000"/>
      <c r="Y71" s="1000"/>
      <c r="Z71" s="1000"/>
      <c r="AA71" s="1000">
        <v>2552</v>
      </c>
      <c r="AB71" s="1000"/>
      <c r="AC71" s="1000"/>
      <c r="AD71" s="1000"/>
      <c r="AE71" s="1000"/>
      <c r="AF71" s="1000">
        <v>2552</v>
      </c>
      <c r="AG71" s="1000"/>
      <c r="AH71" s="1000"/>
      <c r="AI71" s="1000"/>
      <c r="AJ71" s="1000"/>
      <c r="AK71" s="1000" t="s">
        <v>550</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11</v>
      </c>
      <c r="R72" s="1000"/>
      <c r="S72" s="1000"/>
      <c r="T72" s="1000"/>
      <c r="U72" s="1000"/>
      <c r="V72" s="1000">
        <v>10</v>
      </c>
      <c r="W72" s="1000"/>
      <c r="X72" s="1000"/>
      <c r="Y72" s="1000"/>
      <c r="Z72" s="1000"/>
      <c r="AA72" s="1000">
        <v>1</v>
      </c>
      <c r="AB72" s="1000"/>
      <c r="AC72" s="1000"/>
      <c r="AD72" s="1000"/>
      <c r="AE72" s="1000"/>
      <c r="AF72" s="1000">
        <v>1</v>
      </c>
      <c r="AG72" s="1000"/>
      <c r="AH72" s="1000"/>
      <c r="AI72" s="1000"/>
      <c r="AJ72" s="1000"/>
      <c r="AK72" s="1000">
        <v>1</v>
      </c>
      <c r="AL72" s="1000"/>
      <c r="AM72" s="1000"/>
      <c r="AN72" s="1000"/>
      <c r="AO72" s="1000"/>
      <c r="AP72" s="1000" t="s">
        <v>545</v>
      </c>
      <c r="AQ72" s="1000"/>
      <c r="AR72" s="1000"/>
      <c r="AS72" s="1000"/>
      <c r="AT72" s="1000"/>
      <c r="AU72" s="1000" t="s">
        <v>545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130</v>
      </c>
      <c r="R73" s="1000"/>
      <c r="S73" s="1000"/>
      <c r="T73" s="1000"/>
      <c r="U73" s="1000"/>
      <c r="V73" s="1000">
        <v>123</v>
      </c>
      <c r="W73" s="1000"/>
      <c r="X73" s="1000"/>
      <c r="Y73" s="1000"/>
      <c r="Z73" s="1000"/>
      <c r="AA73" s="1000">
        <v>7</v>
      </c>
      <c r="AB73" s="1000"/>
      <c r="AC73" s="1000"/>
      <c r="AD73" s="1000"/>
      <c r="AE73" s="1000"/>
      <c r="AF73" s="1000">
        <v>7</v>
      </c>
      <c r="AG73" s="1000"/>
      <c r="AH73" s="1000"/>
      <c r="AI73" s="1000"/>
      <c r="AJ73" s="1000"/>
      <c r="AK73" s="1000" t="s">
        <v>550</v>
      </c>
      <c r="AL73" s="1000"/>
      <c r="AM73" s="1000"/>
      <c r="AN73" s="1000"/>
      <c r="AO73" s="1000"/>
      <c r="AP73" s="1000" t="s">
        <v>545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495</v>
      </c>
      <c r="R74" s="1000"/>
      <c r="S74" s="1000"/>
      <c r="T74" s="1000"/>
      <c r="U74" s="1000"/>
      <c r="V74" s="1000">
        <v>347</v>
      </c>
      <c r="W74" s="1000"/>
      <c r="X74" s="1000"/>
      <c r="Y74" s="1000"/>
      <c r="Z74" s="1000"/>
      <c r="AA74" s="1000">
        <v>148</v>
      </c>
      <c r="AB74" s="1000"/>
      <c r="AC74" s="1000"/>
      <c r="AD74" s="1000"/>
      <c r="AE74" s="1000"/>
      <c r="AF74" s="1000">
        <v>148</v>
      </c>
      <c r="AG74" s="1000"/>
      <c r="AH74" s="1000"/>
      <c r="AI74" s="1000"/>
      <c r="AJ74" s="1000"/>
      <c r="AK74" s="1000">
        <v>176</v>
      </c>
      <c r="AL74" s="1000"/>
      <c r="AM74" s="1000"/>
      <c r="AN74" s="1000"/>
      <c r="AO74" s="1000"/>
      <c r="AP74" s="1000" t="s">
        <v>545</v>
      </c>
      <c r="AQ74" s="1000"/>
      <c r="AR74" s="1000"/>
      <c r="AS74" s="1000"/>
      <c r="AT74" s="1000"/>
      <c r="AU74" s="1000" t="s">
        <v>545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707526</v>
      </c>
      <c r="R75" s="1008"/>
      <c r="S75" s="1008"/>
      <c r="T75" s="1008"/>
      <c r="U75" s="1009"/>
      <c r="V75" s="1010">
        <v>687045</v>
      </c>
      <c r="W75" s="1008"/>
      <c r="X75" s="1008"/>
      <c r="Y75" s="1008"/>
      <c r="Z75" s="1009"/>
      <c r="AA75" s="1010">
        <v>20481</v>
      </c>
      <c r="AB75" s="1008"/>
      <c r="AC75" s="1008"/>
      <c r="AD75" s="1008"/>
      <c r="AE75" s="1009"/>
      <c r="AF75" s="1010">
        <v>20481</v>
      </c>
      <c r="AG75" s="1008"/>
      <c r="AH75" s="1008"/>
      <c r="AI75" s="1008"/>
      <c r="AJ75" s="1009"/>
      <c r="AK75" s="1010">
        <v>3255</v>
      </c>
      <c r="AL75" s="1008"/>
      <c r="AM75" s="1008"/>
      <c r="AN75" s="1008"/>
      <c r="AO75" s="1009"/>
      <c r="AP75" s="1010" t="s">
        <v>545</v>
      </c>
      <c r="AQ75" s="1008"/>
      <c r="AR75" s="1008"/>
      <c r="AS75" s="1008"/>
      <c r="AT75" s="1009"/>
      <c r="AU75" s="1010" t="s">
        <v>545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AF68+AF69+AF70+AF71+AF72+AF73+AF74+AF75</f>
        <v>23586</v>
      </c>
      <c r="AG88" s="988"/>
      <c r="AH88" s="988"/>
      <c r="AI88" s="988"/>
      <c r="AJ88" s="988"/>
      <c r="AK88" s="992"/>
      <c r="AL88" s="992"/>
      <c r="AM88" s="992"/>
      <c r="AN88" s="992"/>
      <c r="AO88" s="992"/>
      <c r="AP88" s="988">
        <f>AP68+AP69</f>
        <v>687</v>
      </c>
      <c r="AQ88" s="988"/>
      <c r="AR88" s="988"/>
      <c r="AS88" s="988"/>
      <c r="AT88" s="988"/>
      <c r="AU88" s="988">
        <f>AU68+AU69</f>
        <v>194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CR7+CR8+CR9</f>
        <v>54</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1141667</v>
      </c>
      <c r="AB110" s="916"/>
      <c r="AC110" s="916"/>
      <c r="AD110" s="916"/>
      <c r="AE110" s="917"/>
      <c r="AF110" s="918">
        <v>1078892</v>
      </c>
      <c r="AG110" s="916"/>
      <c r="AH110" s="916"/>
      <c r="AI110" s="916"/>
      <c r="AJ110" s="917"/>
      <c r="AK110" s="918">
        <v>1086133</v>
      </c>
      <c r="AL110" s="916"/>
      <c r="AM110" s="916"/>
      <c r="AN110" s="916"/>
      <c r="AO110" s="917"/>
      <c r="AP110" s="919">
        <v>26.5</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10348977</v>
      </c>
      <c r="BR110" s="863"/>
      <c r="BS110" s="863"/>
      <c r="BT110" s="863"/>
      <c r="BU110" s="863"/>
      <c r="BV110" s="863">
        <v>10746404</v>
      </c>
      <c r="BW110" s="863"/>
      <c r="BX110" s="863"/>
      <c r="BY110" s="863"/>
      <c r="BZ110" s="863"/>
      <c r="CA110" s="863">
        <v>10904751</v>
      </c>
      <c r="CB110" s="863"/>
      <c r="CC110" s="863"/>
      <c r="CD110" s="863"/>
      <c r="CE110" s="863"/>
      <c r="CF110" s="887">
        <v>265.89999999999998</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85711</v>
      </c>
      <c r="BR111" s="835"/>
      <c r="BS111" s="835"/>
      <c r="BT111" s="835"/>
      <c r="BU111" s="835"/>
      <c r="BV111" s="835">
        <v>56204</v>
      </c>
      <c r="BW111" s="835"/>
      <c r="BX111" s="835"/>
      <c r="BY111" s="835"/>
      <c r="BZ111" s="835"/>
      <c r="CA111" s="835">
        <v>70351</v>
      </c>
      <c r="CB111" s="835"/>
      <c r="CC111" s="835"/>
      <c r="CD111" s="835"/>
      <c r="CE111" s="835"/>
      <c r="CF111" s="896">
        <v>1.7</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6400608</v>
      </c>
      <c r="BR112" s="835"/>
      <c r="BS112" s="835"/>
      <c r="BT112" s="835"/>
      <c r="BU112" s="835"/>
      <c r="BV112" s="835">
        <v>5983579</v>
      </c>
      <c r="BW112" s="835"/>
      <c r="BX112" s="835"/>
      <c r="BY112" s="835"/>
      <c r="BZ112" s="835"/>
      <c r="CA112" s="835">
        <v>6012018</v>
      </c>
      <c r="CB112" s="835"/>
      <c r="CC112" s="835"/>
      <c r="CD112" s="835"/>
      <c r="CE112" s="835"/>
      <c r="CF112" s="896">
        <v>146.6</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593588</v>
      </c>
      <c r="AB113" s="944"/>
      <c r="AC113" s="944"/>
      <c r="AD113" s="944"/>
      <c r="AE113" s="945"/>
      <c r="AF113" s="946">
        <v>599176</v>
      </c>
      <c r="AG113" s="944"/>
      <c r="AH113" s="944"/>
      <c r="AI113" s="944"/>
      <c r="AJ113" s="945"/>
      <c r="AK113" s="946">
        <v>595302</v>
      </c>
      <c r="AL113" s="944"/>
      <c r="AM113" s="944"/>
      <c r="AN113" s="944"/>
      <c r="AO113" s="945"/>
      <c r="AP113" s="947">
        <v>14.5</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483920</v>
      </c>
      <c r="BR113" s="835"/>
      <c r="BS113" s="835"/>
      <c r="BT113" s="835"/>
      <c r="BU113" s="835"/>
      <c r="BV113" s="835">
        <v>339701</v>
      </c>
      <c r="BW113" s="835"/>
      <c r="BX113" s="835"/>
      <c r="BY113" s="835"/>
      <c r="BZ113" s="835"/>
      <c r="CA113" s="835">
        <v>194610</v>
      </c>
      <c r="CB113" s="835"/>
      <c r="CC113" s="835"/>
      <c r="CD113" s="835"/>
      <c r="CE113" s="835"/>
      <c r="CF113" s="896">
        <v>4.7</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149078</v>
      </c>
      <c r="AB114" s="798"/>
      <c r="AC114" s="798"/>
      <c r="AD114" s="798"/>
      <c r="AE114" s="799"/>
      <c r="AF114" s="800">
        <v>148651</v>
      </c>
      <c r="AG114" s="798"/>
      <c r="AH114" s="798"/>
      <c r="AI114" s="798"/>
      <c r="AJ114" s="799"/>
      <c r="AK114" s="800">
        <v>148082</v>
      </c>
      <c r="AL114" s="798"/>
      <c r="AM114" s="798"/>
      <c r="AN114" s="798"/>
      <c r="AO114" s="799"/>
      <c r="AP114" s="845">
        <v>3.6</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195459</v>
      </c>
      <c r="BR114" s="835"/>
      <c r="BS114" s="835"/>
      <c r="BT114" s="835"/>
      <c r="BU114" s="835"/>
      <c r="BV114" s="835">
        <v>179159</v>
      </c>
      <c r="BW114" s="835"/>
      <c r="BX114" s="835"/>
      <c r="BY114" s="835"/>
      <c r="BZ114" s="835"/>
      <c r="CA114" s="835">
        <v>59829</v>
      </c>
      <c r="CB114" s="835"/>
      <c r="CC114" s="835"/>
      <c r="CD114" s="835"/>
      <c r="CE114" s="835"/>
      <c r="CF114" s="896">
        <v>1.5</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412</v>
      </c>
      <c r="AB115" s="944"/>
      <c r="AC115" s="944"/>
      <c r="AD115" s="944"/>
      <c r="AE115" s="945"/>
      <c r="AF115" s="946">
        <v>403</v>
      </c>
      <c r="AG115" s="944"/>
      <c r="AH115" s="944"/>
      <c r="AI115" s="944"/>
      <c r="AJ115" s="945"/>
      <c r="AK115" s="946">
        <v>395</v>
      </c>
      <c r="AL115" s="944"/>
      <c r="AM115" s="944"/>
      <c r="AN115" s="944"/>
      <c r="AO115" s="945"/>
      <c r="AP115" s="947">
        <v>0</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257</v>
      </c>
      <c r="AB116" s="798"/>
      <c r="AC116" s="798"/>
      <c r="AD116" s="798"/>
      <c r="AE116" s="799"/>
      <c r="AF116" s="800">
        <v>117</v>
      </c>
      <c r="AG116" s="798"/>
      <c r="AH116" s="798"/>
      <c r="AI116" s="798"/>
      <c r="AJ116" s="799"/>
      <c r="AK116" s="800">
        <v>181</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1185</v>
      </c>
      <c r="DH116" s="798"/>
      <c r="DI116" s="798"/>
      <c r="DJ116" s="798"/>
      <c r="DK116" s="799"/>
      <c r="DL116" s="800">
        <v>782</v>
      </c>
      <c r="DM116" s="798"/>
      <c r="DN116" s="798"/>
      <c r="DO116" s="798"/>
      <c r="DP116" s="799"/>
      <c r="DQ116" s="800">
        <v>387</v>
      </c>
      <c r="DR116" s="798"/>
      <c r="DS116" s="798"/>
      <c r="DT116" s="798"/>
      <c r="DU116" s="799"/>
      <c r="DV116" s="845">
        <v>0</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1885002</v>
      </c>
      <c r="AB117" s="930"/>
      <c r="AC117" s="930"/>
      <c r="AD117" s="930"/>
      <c r="AE117" s="931"/>
      <c r="AF117" s="932">
        <v>1827239</v>
      </c>
      <c r="AG117" s="930"/>
      <c r="AH117" s="930"/>
      <c r="AI117" s="930"/>
      <c r="AJ117" s="931"/>
      <c r="AK117" s="932">
        <v>1830093</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17514675</v>
      </c>
      <c r="BR119" s="866"/>
      <c r="BS119" s="866"/>
      <c r="BT119" s="866"/>
      <c r="BU119" s="866"/>
      <c r="BV119" s="866">
        <v>17305047</v>
      </c>
      <c r="BW119" s="866"/>
      <c r="BX119" s="866"/>
      <c r="BY119" s="866"/>
      <c r="BZ119" s="866"/>
      <c r="CA119" s="866">
        <v>17241559</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84526</v>
      </c>
      <c r="DH119" s="781"/>
      <c r="DI119" s="781"/>
      <c r="DJ119" s="781"/>
      <c r="DK119" s="782"/>
      <c r="DL119" s="783">
        <v>55422</v>
      </c>
      <c r="DM119" s="781"/>
      <c r="DN119" s="781"/>
      <c r="DO119" s="781"/>
      <c r="DP119" s="782"/>
      <c r="DQ119" s="783">
        <v>69964</v>
      </c>
      <c r="DR119" s="781"/>
      <c r="DS119" s="781"/>
      <c r="DT119" s="781"/>
      <c r="DU119" s="782"/>
      <c r="DV119" s="869">
        <v>1.7</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3168560</v>
      </c>
      <c r="BR120" s="863"/>
      <c r="BS120" s="863"/>
      <c r="BT120" s="863"/>
      <c r="BU120" s="863"/>
      <c r="BV120" s="863">
        <v>3290343</v>
      </c>
      <c r="BW120" s="863"/>
      <c r="BX120" s="863"/>
      <c r="BY120" s="863"/>
      <c r="BZ120" s="863"/>
      <c r="CA120" s="863">
        <v>3289841</v>
      </c>
      <c r="CB120" s="863"/>
      <c r="CC120" s="863"/>
      <c r="CD120" s="863"/>
      <c r="CE120" s="863"/>
      <c r="CF120" s="887">
        <v>80.2</v>
      </c>
      <c r="CG120" s="888"/>
      <c r="CH120" s="888"/>
      <c r="CI120" s="888"/>
      <c r="CJ120" s="888"/>
      <c r="CK120" s="889" t="s">
        <v>441</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4234991</v>
      </c>
      <c r="DH120" s="863"/>
      <c r="DI120" s="863"/>
      <c r="DJ120" s="863"/>
      <c r="DK120" s="863"/>
      <c r="DL120" s="863">
        <v>3926995</v>
      </c>
      <c r="DM120" s="863"/>
      <c r="DN120" s="863"/>
      <c r="DO120" s="863"/>
      <c r="DP120" s="863"/>
      <c r="DQ120" s="863">
        <v>3800893</v>
      </c>
      <c r="DR120" s="863"/>
      <c r="DS120" s="863"/>
      <c r="DT120" s="863"/>
      <c r="DU120" s="863"/>
      <c r="DV120" s="864">
        <v>92.7</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420119</v>
      </c>
      <c r="BR121" s="835"/>
      <c r="BS121" s="835"/>
      <c r="BT121" s="835"/>
      <c r="BU121" s="835"/>
      <c r="BV121" s="835">
        <v>479503</v>
      </c>
      <c r="BW121" s="835"/>
      <c r="BX121" s="835"/>
      <c r="BY121" s="835"/>
      <c r="BZ121" s="835"/>
      <c r="CA121" s="835">
        <v>484070</v>
      </c>
      <c r="CB121" s="835"/>
      <c r="CC121" s="835"/>
      <c r="CD121" s="835"/>
      <c r="CE121" s="835"/>
      <c r="CF121" s="896">
        <v>11.8</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1457687</v>
      </c>
      <c r="DH121" s="835"/>
      <c r="DI121" s="835"/>
      <c r="DJ121" s="835"/>
      <c r="DK121" s="835"/>
      <c r="DL121" s="835">
        <v>1327457</v>
      </c>
      <c r="DM121" s="835"/>
      <c r="DN121" s="835"/>
      <c r="DO121" s="835"/>
      <c r="DP121" s="835"/>
      <c r="DQ121" s="835">
        <v>1432551</v>
      </c>
      <c r="DR121" s="835"/>
      <c r="DS121" s="835"/>
      <c r="DT121" s="835"/>
      <c r="DU121" s="835"/>
      <c r="DV121" s="812">
        <v>34.9</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12084139</v>
      </c>
      <c r="BR122" s="866"/>
      <c r="BS122" s="866"/>
      <c r="BT122" s="866"/>
      <c r="BU122" s="866"/>
      <c r="BV122" s="866">
        <v>12029884</v>
      </c>
      <c r="BW122" s="866"/>
      <c r="BX122" s="866"/>
      <c r="BY122" s="866"/>
      <c r="BZ122" s="866"/>
      <c r="CA122" s="866">
        <v>12041333</v>
      </c>
      <c r="CB122" s="866"/>
      <c r="CC122" s="866"/>
      <c r="CD122" s="866"/>
      <c r="CE122" s="866"/>
      <c r="CF122" s="867">
        <v>293.60000000000002</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707930</v>
      </c>
      <c r="DH122" s="835"/>
      <c r="DI122" s="835"/>
      <c r="DJ122" s="835"/>
      <c r="DK122" s="835"/>
      <c r="DL122" s="835">
        <v>729127</v>
      </c>
      <c r="DM122" s="835"/>
      <c r="DN122" s="835"/>
      <c r="DO122" s="835"/>
      <c r="DP122" s="835"/>
      <c r="DQ122" s="835">
        <v>778574</v>
      </c>
      <c r="DR122" s="835"/>
      <c r="DS122" s="835"/>
      <c r="DT122" s="835"/>
      <c r="DU122" s="835"/>
      <c r="DV122" s="812">
        <v>19</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412</v>
      </c>
      <c r="AB123" s="798"/>
      <c r="AC123" s="798"/>
      <c r="AD123" s="798"/>
      <c r="AE123" s="799"/>
      <c r="AF123" s="800">
        <v>403</v>
      </c>
      <c r="AG123" s="798"/>
      <c r="AH123" s="798"/>
      <c r="AI123" s="798"/>
      <c r="AJ123" s="799"/>
      <c r="AK123" s="800">
        <v>395</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15672818</v>
      </c>
      <c r="BR123" s="854"/>
      <c r="BS123" s="854"/>
      <c r="BT123" s="854"/>
      <c r="BU123" s="854"/>
      <c r="BV123" s="854">
        <v>15799730</v>
      </c>
      <c r="BW123" s="854"/>
      <c r="BX123" s="854"/>
      <c r="BY123" s="854"/>
      <c r="BZ123" s="854"/>
      <c r="CA123" s="854">
        <v>15815244</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43.7</v>
      </c>
      <c r="BR124" s="852"/>
      <c r="BS124" s="852"/>
      <c r="BT124" s="852"/>
      <c r="BU124" s="852"/>
      <c r="BV124" s="852">
        <v>35.6</v>
      </c>
      <c r="BW124" s="852"/>
      <c r="BX124" s="852"/>
      <c r="BY124" s="852"/>
      <c r="BZ124" s="852"/>
      <c r="CA124" s="852">
        <v>34.700000000000003</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63822</v>
      </c>
      <c r="AB128" s="819"/>
      <c r="AC128" s="819"/>
      <c r="AD128" s="819"/>
      <c r="AE128" s="820"/>
      <c r="AF128" s="821">
        <v>76170</v>
      </c>
      <c r="AG128" s="819"/>
      <c r="AH128" s="819"/>
      <c r="AI128" s="819"/>
      <c r="AJ128" s="820"/>
      <c r="AK128" s="821">
        <v>72956</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14.88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5364240</v>
      </c>
      <c r="AB129" s="798"/>
      <c r="AC129" s="798"/>
      <c r="AD129" s="798"/>
      <c r="AE129" s="799"/>
      <c r="AF129" s="800">
        <v>5328262</v>
      </c>
      <c r="AG129" s="798"/>
      <c r="AH129" s="798"/>
      <c r="AI129" s="798"/>
      <c r="AJ129" s="799"/>
      <c r="AK129" s="800">
        <v>5186806</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19.88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1156898</v>
      </c>
      <c r="AB130" s="798"/>
      <c r="AC130" s="798"/>
      <c r="AD130" s="798"/>
      <c r="AE130" s="799"/>
      <c r="AF130" s="800">
        <v>1110270</v>
      </c>
      <c r="AG130" s="798"/>
      <c r="AH130" s="798"/>
      <c r="AI130" s="798"/>
      <c r="AJ130" s="799"/>
      <c r="AK130" s="800">
        <v>1085259</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15.7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4207342</v>
      </c>
      <c r="AB131" s="781"/>
      <c r="AC131" s="781"/>
      <c r="AD131" s="781"/>
      <c r="AE131" s="782"/>
      <c r="AF131" s="783">
        <v>4217992</v>
      </c>
      <c r="AG131" s="781"/>
      <c r="AH131" s="781"/>
      <c r="AI131" s="781"/>
      <c r="AJ131" s="782"/>
      <c r="AK131" s="783">
        <v>4101547</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34.700000000000003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15.788638049999999</v>
      </c>
      <c r="AB132" s="761"/>
      <c r="AC132" s="761"/>
      <c r="AD132" s="761"/>
      <c r="AE132" s="762"/>
      <c r="AF132" s="763">
        <v>15.192039250000001</v>
      </c>
      <c r="AG132" s="761"/>
      <c r="AH132" s="761"/>
      <c r="AI132" s="761"/>
      <c r="AJ132" s="762"/>
      <c r="AK132" s="763">
        <v>16.381087430000001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16.100000000000001</v>
      </c>
      <c r="AB133" s="740"/>
      <c r="AC133" s="740"/>
      <c r="AD133" s="740"/>
      <c r="AE133" s="741"/>
      <c r="AF133" s="739">
        <v>15.6</v>
      </c>
      <c r="AG133" s="740"/>
      <c r="AH133" s="740"/>
      <c r="AI133" s="740"/>
      <c r="AJ133" s="741"/>
      <c r="AK133" s="739">
        <v>15.7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28" zoomScale="50" zoomScaleNormal="85" zoomScaleSheetLayoutView="50" workbookViewId="0">
      <selection activeCell="AC95" sqref="AC9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1266445</v>
      </c>
      <c r="L9" s="266">
        <v>106828</v>
      </c>
      <c r="M9" s="267">
        <v>85687</v>
      </c>
      <c r="N9" s="268">
        <v>24.7</v>
      </c>
    </row>
    <row r="10" spans="1:16" x14ac:dyDescent="0.15">
      <c r="A10" s="250"/>
      <c r="B10" s="246"/>
      <c r="C10" s="246"/>
      <c r="D10" s="246"/>
      <c r="E10" s="246"/>
      <c r="F10" s="246"/>
      <c r="G10" s="1166" t="s">
        <v>479</v>
      </c>
      <c r="H10" s="1167"/>
      <c r="I10" s="1167"/>
      <c r="J10" s="1168"/>
      <c r="K10" s="269">
        <v>168202</v>
      </c>
      <c r="L10" s="270">
        <v>14188</v>
      </c>
      <c r="M10" s="271">
        <v>10096</v>
      </c>
      <c r="N10" s="272">
        <v>40.5</v>
      </c>
    </row>
    <row r="11" spans="1:16" ht="13.5" customHeight="1" x14ac:dyDescent="0.15">
      <c r="A11" s="250"/>
      <c r="B11" s="246"/>
      <c r="C11" s="246"/>
      <c r="D11" s="246"/>
      <c r="E11" s="246"/>
      <c r="F11" s="246"/>
      <c r="G11" s="1166" t="s">
        <v>480</v>
      </c>
      <c r="H11" s="1167"/>
      <c r="I11" s="1167"/>
      <c r="J11" s="1168"/>
      <c r="K11" s="269">
        <v>12567</v>
      </c>
      <c r="L11" s="270">
        <v>1060</v>
      </c>
      <c r="M11" s="271">
        <v>13592</v>
      </c>
      <c r="N11" s="272">
        <v>-92.2</v>
      </c>
    </row>
    <row r="12" spans="1:16" ht="13.5" customHeight="1" x14ac:dyDescent="0.15">
      <c r="A12" s="250"/>
      <c r="B12" s="246"/>
      <c r="C12" s="246"/>
      <c r="D12" s="246"/>
      <c r="E12" s="246"/>
      <c r="F12" s="246"/>
      <c r="G12" s="1166" t="s">
        <v>481</v>
      </c>
      <c r="H12" s="1167"/>
      <c r="I12" s="1167"/>
      <c r="J12" s="1168"/>
      <c r="K12" s="269">
        <v>25149</v>
      </c>
      <c r="L12" s="270">
        <v>2121</v>
      </c>
      <c r="M12" s="271">
        <v>962</v>
      </c>
      <c r="N12" s="272">
        <v>120.5</v>
      </c>
    </row>
    <row r="13" spans="1:16" ht="13.5" customHeight="1" x14ac:dyDescent="0.15">
      <c r="A13" s="250"/>
      <c r="B13" s="246"/>
      <c r="C13" s="246"/>
      <c r="D13" s="246"/>
      <c r="E13" s="246"/>
      <c r="F13" s="246"/>
      <c r="G13" s="1166" t="s">
        <v>482</v>
      </c>
      <c r="H13" s="1167"/>
      <c r="I13" s="1167"/>
      <c r="J13" s="1168"/>
      <c r="K13" s="269" t="s">
        <v>483</v>
      </c>
      <c r="L13" s="270" t="s">
        <v>483</v>
      </c>
      <c r="M13" s="271">
        <v>34</v>
      </c>
      <c r="N13" s="272" t="s">
        <v>483</v>
      </c>
    </row>
    <row r="14" spans="1:16" ht="13.5" customHeight="1" x14ac:dyDescent="0.15">
      <c r="A14" s="250"/>
      <c r="B14" s="246"/>
      <c r="C14" s="246"/>
      <c r="D14" s="246"/>
      <c r="E14" s="246"/>
      <c r="F14" s="246"/>
      <c r="G14" s="1166" t="s">
        <v>484</v>
      </c>
      <c r="H14" s="1167"/>
      <c r="I14" s="1167"/>
      <c r="J14" s="1168"/>
      <c r="K14" s="269">
        <v>54193</v>
      </c>
      <c r="L14" s="270">
        <v>4571</v>
      </c>
      <c r="M14" s="271">
        <v>3922</v>
      </c>
      <c r="N14" s="272">
        <v>16.5</v>
      </c>
    </row>
    <row r="15" spans="1:16" ht="13.5" customHeight="1" x14ac:dyDescent="0.15">
      <c r="A15" s="250"/>
      <c r="B15" s="246"/>
      <c r="C15" s="246"/>
      <c r="D15" s="246"/>
      <c r="E15" s="246"/>
      <c r="F15" s="246"/>
      <c r="G15" s="1166" t="s">
        <v>485</v>
      </c>
      <c r="H15" s="1167"/>
      <c r="I15" s="1167"/>
      <c r="J15" s="1168"/>
      <c r="K15" s="269">
        <v>66</v>
      </c>
      <c r="L15" s="270">
        <v>6</v>
      </c>
      <c r="M15" s="271">
        <v>1815</v>
      </c>
      <c r="N15" s="272">
        <v>-99.7</v>
      </c>
    </row>
    <row r="16" spans="1:16" x14ac:dyDescent="0.15">
      <c r="A16" s="250"/>
      <c r="B16" s="246"/>
      <c r="C16" s="246"/>
      <c r="D16" s="246"/>
      <c r="E16" s="246"/>
      <c r="F16" s="246"/>
      <c r="G16" s="1169" t="s">
        <v>486</v>
      </c>
      <c r="H16" s="1170"/>
      <c r="I16" s="1170"/>
      <c r="J16" s="1171"/>
      <c r="K16" s="270">
        <v>-128048</v>
      </c>
      <c r="L16" s="270">
        <v>-10801</v>
      </c>
      <c r="M16" s="271">
        <v>-9409</v>
      </c>
      <c r="N16" s="272">
        <v>14.8</v>
      </c>
    </row>
    <row r="17" spans="1:16" x14ac:dyDescent="0.15">
      <c r="A17" s="250"/>
      <c r="B17" s="246"/>
      <c r="C17" s="246"/>
      <c r="D17" s="246"/>
      <c r="E17" s="246"/>
      <c r="F17" s="246"/>
      <c r="G17" s="1169" t="s">
        <v>170</v>
      </c>
      <c r="H17" s="1170"/>
      <c r="I17" s="1170"/>
      <c r="J17" s="1171"/>
      <c r="K17" s="270">
        <v>1398574</v>
      </c>
      <c r="L17" s="270">
        <v>117973</v>
      </c>
      <c r="M17" s="271">
        <v>106699</v>
      </c>
      <c r="N17" s="272">
        <v>10.6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11.13</v>
      </c>
      <c r="L21" s="283">
        <v>9.99</v>
      </c>
      <c r="M21" s="284">
        <v>1.1399999999999999</v>
      </c>
      <c r="N21" s="251"/>
      <c r="O21" s="285"/>
      <c r="P21" s="281"/>
    </row>
    <row r="22" spans="1:16" s="286" customFormat="1" x14ac:dyDescent="0.15">
      <c r="A22" s="281"/>
      <c r="B22" s="251"/>
      <c r="C22" s="251"/>
      <c r="D22" s="251"/>
      <c r="E22" s="251"/>
      <c r="F22" s="251"/>
      <c r="G22" s="1163" t="s">
        <v>492</v>
      </c>
      <c r="H22" s="1164"/>
      <c r="I22" s="1164"/>
      <c r="J22" s="1165"/>
      <c r="K22" s="287">
        <v>97.8</v>
      </c>
      <c r="L22" s="288">
        <v>96.4</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1086133</v>
      </c>
      <c r="L32" s="296">
        <v>91618</v>
      </c>
      <c r="M32" s="297">
        <v>51894</v>
      </c>
      <c r="N32" s="298">
        <v>76.5</v>
      </c>
    </row>
    <row r="33" spans="1:16" ht="13.5" customHeight="1" x14ac:dyDescent="0.15">
      <c r="A33" s="250"/>
      <c r="B33" s="246"/>
      <c r="C33" s="246"/>
      <c r="D33" s="246"/>
      <c r="E33" s="246"/>
      <c r="F33" s="246"/>
      <c r="G33" s="1154" t="s">
        <v>497</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498</v>
      </c>
      <c r="H34" s="1155"/>
      <c r="I34" s="1155"/>
      <c r="J34" s="1156"/>
      <c r="K34" s="296" t="s">
        <v>483</v>
      </c>
      <c r="L34" s="296" t="s">
        <v>483</v>
      </c>
      <c r="M34" s="297">
        <v>10</v>
      </c>
      <c r="N34" s="298" t="s">
        <v>483</v>
      </c>
    </row>
    <row r="35" spans="1:16" ht="27" customHeight="1" x14ac:dyDescent="0.15">
      <c r="A35" s="250"/>
      <c r="B35" s="246"/>
      <c r="C35" s="246"/>
      <c r="D35" s="246"/>
      <c r="E35" s="246"/>
      <c r="F35" s="246"/>
      <c r="G35" s="1154" t="s">
        <v>499</v>
      </c>
      <c r="H35" s="1155"/>
      <c r="I35" s="1155"/>
      <c r="J35" s="1156"/>
      <c r="K35" s="296">
        <v>595302</v>
      </c>
      <c r="L35" s="296">
        <v>50215</v>
      </c>
      <c r="M35" s="297">
        <v>15077</v>
      </c>
      <c r="N35" s="298">
        <v>233.1</v>
      </c>
    </row>
    <row r="36" spans="1:16" ht="27" customHeight="1" x14ac:dyDescent="0.15">
      <c r="A36" s="250"/>
      <c r="B36" s="246"/>
      <c r="C36" s="246"/>
      <c r="D36" s="246"/>
      <c r="E36" s="246"/>
      <c r="F36" s="246"/>
      <c r="G36" s="1154" t="s">
        <v>500</v>
      </c>
      <c r="H36" s="1155"/>
      <c r="I36" s="1155"/>
      <c r="J36" s="1156"/>
      <c r="K36" s="296">
        <v>148082</v>
      </c>
      <c r="L36" s="296">
        <v>12491</v>
      </c>
      <c r="M36" s="297">
        <v>4066</v>
      </c>
      <c r="N36" s="298">
        <v>207.2</v>
      </c>
    </row>
    <row r="37" spans="1:16" ht="13.5" customHeight="1" x14ac:dyDescent="0.15">
      <c r="A37" s="250"/>
      <c r="B37" s="246"/>
      <c r="C37" s="246"/>
      <c r="D37" s="246"/>
      <c r="E37" s="246"/>
      <c r="F37" s="246"/>
      <c r="G37" s="1154" t="s">
        <v>501</v>
      </c>
      <c r="H37" s="1155"/>
      <c r="I37" s="1155"/>
      <c r="J37" s="1156"/>
      <c r="K37" s="296">
        <v>395</v>
      </c>
      <c r="L37" s="296">
        <v>33</v>
      </c>
      <c r="M37" s="297">
        <v>901</v>
      </c>
      <c r="N37" s="298">
        <v>-96.3</v>
      </c>
    </row>
    <row r="38" spans="1:16" ht="27" customHeight="1" x14ac:dyDescent="0.15">
      <c r="A38" s="250"/>
      <c r="B38" s="246"/>
      <c r="C38" s="246"/>
      <c r="D38" s="246"/>
      <c r="E38" s="246"/>
      <c r="F38" s="246"/>
      <c r="G38" s="1157" t="s">
        <v>502</v>
      </c>
      <c r="H38" s="1158"/>
      <c r="I38" s="1158"/>
      <c r="J38" s="1159"/>
      <c r="K38" s="299">
        <v>181</v>
      </c>
      <c r="L38" s="299">
        <v>15</v>
      </c>
      <c r="M38" s="300">
        <v>5</v>
      </c>
      <c r="N38" s="301">
        <v>200</v>
      </c>
      <c r="O38" s="295"/>
    </row>
    <row r="39" spans="1:16" x14ac:dyDescent="0.15">
      <c r="A39" s="250"/>
      <c r="B39" s="246"/>
      <c r="C39" s="246"/>
      <c r="D39" s="246"/>
      <c r="E39" s="246"/>
      <c r="F39" s="246"/>
      <c r="G39" s="1157" t="s">
        <v>503</v>
      </c>
      <c r="H39" s="1158"/>
      <c r="I39" s="1158"/>
      <c r="J39" s="1159"/>
      <c r="K39" s="302">
        <v>-72956</v>
      </c>
      <c r="L39" s="302">
        <v>-6154</v>
      </c>
      <c r="M39" s="303">
        <v>-2383</v>
      </c>
      <c r="N39" s="304">
        <v>158.19999999999999</v>
      </c>
      <c r="O39" s="295"/>
    </row>
    <row r="40" spans="1:16" ht="27" customHeight="1" x14ac:dyDescent="0.15">
      <c r="A40" s="250"/>
      <c r="B40" s="246"/>
      <c r="C40" s="246"/>
      <c r="D40" s="246"/>
      <c r="E40" s="246"/>
      <c r="F40" s="246"/>
      <c r="G40" s="1154" t="s">
        <v>504</v>
      </c>
      <c r="H40" s="1155"/>
      <c r="I40" s="1155"/>
      <c r="J40" s="1156"/>
      <c r="K40" s="302">
        <v>-1085259</v>
      </c>
      <c r="L40" s="302">
        <v>-91544</v>
      </c>
      <c r="M40" s="303">
        <v>-48190</v>
      </c>
      <c r="N40" s="304">
        <v>90</v>
      </c>
      <c r="O40" s="295"/>
    </row>
    <row r="41" spans="1:16" x14ac:dyDescent="0.15">
      <c r="A41" s="250"/>
      <c r="B41" s="246"/>
      <c r="C41" s="246"/>
      <c r="D41" s="246"/>
      <c r="E41" s="246"/>
      <c r="F41" s="246"/>
      <c r="G41" s="1160" t="s">
        <v>281</v>
      </c>
      <c r="H41" s="1161"/>
      <c r="I41" s="1161"/>
      <c r="J41" s="1162"/>
      <c r="K41" s="296">
        <v>671878</v>
      </c>
      <c r="L41" s="302">
        <v>56675</v>
      </c>
      <c r="M41" s="303">
        <v>21380</v>
      </c>
      <c r="N41" s="304">
        <v>165.1</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1855442</v>
      </c>
      <c r="J51" s="322">
        <v>149223</v>
      </c>
      <c r="K51" s="323">
        <v>188.7</v>
      </c>
      <c r="L51" s="324">
        <v>66496</v>
      </c>
      <c r="M51" s="325">
        <v>-6.2</v>
      </c>
      <c r="N51" s="326">
        <v>194.9</v>
      </c>
    </row>
    <row r="52" spans="1:14" x14ac:dyDescent="0.15">
      <c r="A52" s="250"/>
      <c r="B52" s="246"/>
      <c r="C52" s="246"/>
      <c r="D52" s="246"/>
      <c r="E52" s="246"/>
      <c r="F52" s="246"/>
      <c r="G52" s="327"/>
      <c r="H52" s="328" t="s">
        <v>515</v>
      </c>
      <c r="I52" s="329">
        <v>442742</v>
      </c>
      <c r="J52" s="330">
        <v>35607</v>
      </c>
      <c r="K52" s="331">
        <v>127.8</v>
      </c>
      <c r="L52" s="332">
        <v>36530</v>
      </c>
      <c r="M52" s="333">
        <v>-8.4</v>
      </c>
      <c r="N52" s="334">
        <v>136.19999999999999</v>
      </c>
    </row>
    <row r="53" spans="1:14" x14ac:dyDescent="0.15">
      <c r="A53" s="250"/>
      <c r="B53" s="246"/>
      <c r="C53" s="246"/>
      <c r="D53" s="246"/>
      <c r="E53" s="246"/>
      <c r="F53" s="246"/>
      <c r="G53" s="312" t="s">
        <v>516</v>
      </c>
      <c r="H53" s="313"/>
      <c r="I53" s="321">
        <v>542412</v>
      </c>
      <c r="J53" s="322">
        <v>44002</v>
      </c>
      <c r="K53" s="323">
        <v>-70.5</v>
      </c>
      <c r="L53" s="324">
        <v>82748</v>
      </c>
      <c r="M53" s="325">
        <v>24.4</v>
      </c>
      <c r="N53" s="326">
        <v>-94.9</v>
      </c>
    </row>
    <row r="54" spans="1:14" x14ac:dyDescent="0.15">
      <c r="A54" s="250"/>
      <c r="B54" s="246"/>
      <c r="C54" s="246"/>
      <c r="D54" s="246"/>
      <c r="E54" s="246"/>
      <c r="F54" s="246"/>
      <c r="G54" s="327"/>
      <c r="H54" s="328" t="s">
        <v>515</v>
      </c>
      <c r="I54" s="329">
        <v>378431</v>
      </c>
      <c r="J54" s="330">
        <v>30699</v>
      </c>
      <c r="K54" s="331">
        <v>-13.8</v>
      </c>
      <c r="L54" s="332">
        <v>44732</v>
      </c>
      <c r="M54" s="333">
        <v>22.5</v>
      </c>
      <c r="N54" s="334">
        <v>-36.299999999999997</v>
      </c>
    </row>
    <row r="55" spans="1:14" x14ac:dyDescent="0.15">
      <c r="A55" s="250"/>
      <c r="B55" s="246"/>
      <c r="C55" s="246"/>
      <c r="D55" s="246"/>
      <c r="E55" s="246"/>
      <c r="F55" s="246"/>
      <c r="G55" s="312" t="s">
        <v>517</v>
      </c>
      <c r="H55" s="313"/>
      <c r="I55" s="321">
        <v>1120276</v>
      </c>
      <c r="J55" s="322">
        <v>92715</v>
      </c>
      <c r="K55" s="323">
        <v>110.7</v>
      </c>
      <c r="L55" s="324">
        <v>91837</v>
      </c>
      <c r="M55" s="325">
        <v>11</v>
      </c>
      <c r="N55" s="326">
        <v>99.7</v>
      </c>
    </row>
    <row r="56" spans="1:14" x14ac:dyDescent="0.15">
      <c r="A56" s="250"/>
      <c r="B56" s="246"/>
      <c r="C56" s="246"/>
      <c r="D56" s="246"/>
      <c r="E56" s="246"/>
      <c r="F56" s="246"/>
      <c r="G56" s="327"/>
      <c r="H56" s="328" t="s">
        <v>515</v>
      </c>
      <c r="I56" s="329">
        <v>475005</v>
      </c>
      <c r="J56" s="330">
        <v>39312</v>
      </c>
      <c r="K56" s="331">
        <v>28.1</v>
      </c>
      <c r="L56" s="332">
        <v>54439</v>
      </c>
      <c r="M56" s="333">
        <v>21.7</v>
      </c>
      <c r="N56" s="334">
        <v>6.4</v>
      </c>
    </row>
    <row r="57" spans="1:14" x14ac:dyDescent="0.15">
      <c r="A57" s="250"/>
      <c r="B57" s="246"/>
      <c r="C57" s="246"/>
      <c r="D57" s="246"/>
      <c r="E57" s="246"/>
      <c r="F57" s="246"/>
      <c r="G57" s="312" t="s">
        <v>518</v>
      </c>
      <c r="H57" s="313"/>
      <c r="I57" s="321">
        <v>1151091</v>
      </c>
      <c r="J57" s="322">
        <v>96076</v>
      </c>
      <c r="K57" s="323">
        <v>3.6</v>
      </c>
      <c r="L57" s="324">
        <v>75972</v>
      </c>
      <c r="M57" s="325">
        <v>-17.3</v>
      </c>
      <c r="N57" s="326">
        <v>20.9</v>
      </c>
    </row>
    <row r="58" spans="1:14" x14ac:dyDescent="0.15">
      <c r="A58" s="250"/>
      <c r="B58" s="246"/>
      <c r="C58" s="246"/>
      <c r="D58" s="246"/>
      <c r="E58" s="246"/>
      <c r="F58" s="246"/>
      <c r="G58" s="327"/>
      <c r="H58" s="328" t="s">
        <v>515</v>
      </c>
      <c r="I58" s="329">
        <v>555154</v>
      </c>
      <c r="J58" s="330">
        <v>46336</v>
      </c>
      <c r="K58" s="331">
        <v>17.899999999999999</v>
      </c>
      <c r="L58" s="332">
        <v>40712</v>
      </c>
      <c r="M58" s="333">
        <v>-25.2</v>
      </c>
      <c r="N58" s="334">
        <v>43.1</v>
      </c>
    </row>
    <row r="59" spans="1:14" x14ac:dyDescent="0.15">
      <c r="A59" s="250"/>
      <c r="B59" s="246"/>
      <c r="C59" s="246"/>
      <c r="D59" s="246"/>
      <c r="E59" s="246"/>
      <c r="F59" s="246"/>
      <c r="G59" s="312" t="s">
        <v>519</v>
      </c>
      <c r="H59" s="313"/>
      <c r="I59" s="321">
        <v>1318064</v>
      </c>
      <c r="J59" s="322">
        <v>111182</v>
      </c>
      <c r="K59" s="323">
        <v>15.7</v>
      </c>
      <c r="L59" s="324">
        <v>79466</v>
      </c>
      <c r="M59" s="325">
        <v>4.5999999999999996</v>
      </c>
      <c r="N59" s="326">
        <v>11.1</v>
      </c>
    </row>
    <row r="60" spans="1:14" x14ac:dyDescent="0.15">
      <c r="A60" s="250"/>
      <c r="B60" s="246"/>
      <c r="C60" s="246"/>
      <c r="D60" s="246"/>
      <c r="E60" s="246"/>
      <c r="F60" s="246"/>
      <c r="G60" s="327"/>
      <c r="H60" s="328" t="s">
        <v>515</v>
      </c>
      <c r="I60" s="335">
        <v>934745</v>
      </c>
      <c r="J60" s="330">
        <v>78848</v>
      </c>
      <c r="K60" s="331">
        <v>70.2</v>
      </c>
      <c r="L60" s="332">
        <v>44645</v>
      </c>
      <c r="M60" s="333">
        <v>9.6999999999999993</v>
      </c>
      <c r="N60" s="334">
        <v>60.5</v>
      </c>
    </row>
    <row r="61" spans="1:14" x14ac:dyDescent="0.15">
      <c r="A61" s="250"/>
      <c r="B61" s="246"/>
      <c r="C61" s="246"/>
      <c r="D61" s="246"/>
      <c r="E61" s="246"/>
      <c r="F61" s="246"/>
      <c r="G61" s="312" t="s">
        <v>520</v>
      </c>
      <c r="H61" s="336"/>
      <c r="I61" s="337">
        <v>1197457</v>
      </c>
      <c r="J61" s="338">
        <v>98640</v>
      </c>
      <c r="K61" s="339">
        <v>49.6</v>
      </c>
      <c r="L61" s="340">
        <v>79304</v>
      </c>
      <c r="M61" s="341">
        <v>3.3</v>
      </c>
      <c r="N61" s="326">
        <v>46.3</v>
      </c>
    </row>
    <row r="62" spans="1:14" x14ac:dyDescent="0.15">
      <c r="A62" s="250"/>
      <c r="B62" s="246"/>
      <c r="C62" s="246"/>
      <c r="D62" s="246"/>
      <c r="E62" s="246"/>
      <c r="F62" s="246"/>
      <c r="G62" s="327"/>
      <c r="H62" s="328" t="s">
        <v>515</v>
      </c>
      <c r="I62" s="329">
        <v>557215</v>
      </c>
      <c r="J62" s="330">
        <v>46160</v>
      </c>
      <c r="K62" s="331">
        <v>46</v>
      </c>
      <c r="L62" s="332">
        <v>44212</v>
      </c>
      <c r="M62" s="333">
        <v>4.0999999999999996</v>
      </c>
      <c r="N62" s="334">
        <v>41.9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22.42</v>
      </c>
      <c r="G47" s="12">
        <v>32.1</v>
      </c>
      <c r="H47" s="12">
        <v>36.299999999999997</v>
      </c>
      <c r="I47" s="12">
        <v>37.340000000000003</v>
      </c>
      <c r="J47" s="13">
        <v>37.93</v>
      </c>
    </row>
    <row r="48" spans="2:10" ht="57.75" customHeight="1" x14ac:dyDescent="0.15">
      <c r="B48" s="14"/>
      <c r="C48" s="1174" t="s">
        <v>4</v>
      </c>
      <c r="D48" s="1174"/>
      <c r="E48" s="1175"/>
      <c r="F48" s="15">
        <v>3.4</v>
      </c>
      <c r="G48" s="16">
        <v>2.91</v>
      </c>
      <c r="H48" s="16">
        <v>3.19</v>
      </c>
      <c r="I48" s="16">
        <v>3.57</v>
      </c>
      <c r="J48" s="17">
        <v>4.3</v>
      </c>
    </row>
    <row r="49" spans="2:10" ht="57.75" customHeight="1" thickBot="1" x14ac:dyDescent="0.2">
      <c r="B49" s="18"/>
      <c r="C49" s="1176" t="s">
        <v>5</v>
      </c>
      <c r="D49" s="1176"/>
      <c r="E49" s="1177"/>
      <c r="F49" s="19">
        <v>9.25</v>
      </c>
      <c r="G49" s="20">
        <v>8.82</v>
      </c>
      <c r="H49" s="20">
        <v>4.42</v>
      </c>
      <c r="I49" s="20">
        <v>1.1599999999999999</v>
      </c>
      <c r="J49" s="21">
        <v>0.19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廣納 智彦(hironou tomohiko)</cp:lastModifiedBy>
  <cp:lastPrinted>2018-10-31T06:58:13Z</cp:lastPrinted>
  <dcterms:created xsi:type="dcterms:W3CDTF">2018-01-24T05:39:19Z</dcterms:created>
  <dcterms:modified xsi:type="dcterms:W3CDTF">2018-10-31T07:02:03Z</dcterms:modified>
  <cp:category/>
</cp:coreProperties>
</file>