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15" windowWidth="11910" windowHeight="9690" tabRatio="8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BW34" i="9"/>
  <c r="C34" i="9"/>
  <c r="BW35" i="9" l="1"/>
  <c r="BW36" i="9" s="1"/>
  <c r="BW37" i="9" s="1"/>
  <c r="BW38" i="9" s="1"/>
  <c r="BW39" i="9" s="1"/>
  <c r="BW40" i="9" s="1"/>
  <c r="BW41" i="9" s="1"/>
  <c r="BW42" i="9" s="1"/>
  <c r="BW43" i="9" s="1"/>
  <c r="C35" i="9"/>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AM34" i="9"/>
  <c r="AM35" i="9" s="1"/>
  <c r="AM36" i="9" s="1"/>
  <c r="BE34" i="9" l="1"/>
  <c r="BE35" i="9" s="1"/>
</calcChain>
</file>

<file path=xl/sharedStrings.xml><?xml version="1.0" encoding="utf-8"?>
<sst xmlns="http://schemas.openxmlformats.org/spreadsheetml/2006/main" count="1052" uniqueCount="570">
  <si>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</si>
  <si>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</si>
  <si>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</si>
  <si>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</si>
  <si>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</si>
  <si>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</si>
  <si>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</si>
  <si>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</si>
  <si>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</si>
  <si>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</si>
  <si>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</si>
  <si>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</si>
  <si>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</si>
  <si>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</si>
  <si>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</si>
  <si>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</si>
  <si>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</si>
  <si>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</si>
  <si>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</si>
  <si>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</si>
  <si>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</si>
  <si>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</si>
  <si>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</si>
  <si>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</si>
  <si>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</si>
  <si>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</si>
  <si>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</si>
  <si>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</si>
  <si>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</si>
  <si>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</si>
  <si>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</si>
  <si>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</si>
  <si>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</si>
  <si>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</si>
  <si>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</si>
  <si>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</si>
  <si>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</si>
  <si>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</si>
  <si>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</si>
  <si>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</si>
  <si>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</si>
  <si>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</si>
  <si>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</si>
  <si>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</si>
  <si>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</si>
  <si>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</si>
  <si>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</si>
  <si>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</si>
  <si>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</si>
  <si>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</si>
  <si>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</si>
  <si>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</si>
  <si>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</si>
  <si>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</si>
  <si>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</si>
  <si>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</si>
  <si>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</si>
  <si>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</si>
  <si>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</si>
  <si>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</si>
  <si>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</si>
  <si>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</si>
  <si>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</si>
  <si>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</si>
  <si>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</si>
  <si>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</si>
  <si>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</si>
  <si>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</si>
  <si>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</si>
  <si>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</si>
  <si>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</si>
  <si>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</si>
  <si>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</si>
  <si>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</si>
  <si>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</si>
  <si>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</si>
  <si>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</si>
  <si>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</si>
  <si>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</si>
  <si>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</si>
  <si>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</si>
  <si>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</si>
  <si>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</si>
  <si>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</si>
  <si>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</si>
  <si>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</si>
  <si>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</si>
  <si>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</si>
  <si>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</si>
  <si>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</si>
  <si>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</si>
  <si>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</si>
  <si>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</si>
  <si>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</si>
  <si>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</si>
  <si>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</si>
  <si>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</si>
  <si>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</si>
  <si>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</si>
  <si>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</si>
  <si>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</si>
  <si>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</si>
  <si>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</si>
  <si>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</si>
  <si>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</si>
  <si>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</si>
  <si>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</si>
  <si>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</si>
  <si>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</si>
  <si>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</si>
  <si>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</si>
  <si>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</si>
  <si>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</si>
  <si>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</si>
  <si>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</si>
  <si>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</si>
  <si>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</si>
  <si>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</si>
  <si>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</si>
  <si>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</si>
  <si>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</si>
  <si>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</si>
  <si>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</si>
  <si>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</si>
  <si>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</si>
  <si>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</si>
  <si>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</si>
  <si>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</si>
  <si>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</si>
  <si>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</si>
  <si>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</si>
  <si>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</si>
  <si>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</si>
  <si>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</si>
  <si>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</si>
  <si>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</si>
  <si>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</si>
  <si>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</si>
  <si>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</si>
  <si>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</si>
  <si>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</si>
  <si>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</si>
  <si>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</si>
  <si>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</si>
  <si>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</si>
  <si>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</si>
  <si>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</si>
  <si>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</si>
  <si>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</si>
  <si>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</si>
  <si>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</si>
  <si>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</si>
  <si>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</si>
  <si>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</si>
  <si>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</si>
  <si>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</si>
  <si>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</si>
  <si>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</si>
  <si>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</si>
  <si>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</si>
  <si>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</si>
  <si>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</si>
  <si>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</si>
  <si>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</si>
  <si>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</si>
  <si>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</si>
  <si>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</si>
  <si>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</si>
  <si>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</si>
  <si>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</si>
  <si>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</si>
  <si>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</si>
  <si>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</si>
  <si>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</si>
  <si>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</si>
  <si>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</si>
  <si>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</si>
  <si>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</si>
  <si>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</si>
  <si>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</si>
  <si>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</si>
  <si>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</si>
  <si>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</si>
  <si>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</si>
  <si>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</si>
  <si>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</si>
  <si>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</si>
  <si>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</si>
  <si>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</si>
  <si>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</si>
  <si>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</si>
  <si>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</si>
  <si>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</si>
  <si>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</si>
  <si>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</si>
  <si>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</si>
  <si>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</si>
  <si>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兵庫県香美町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</si>
  <si>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</si>
  <si>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</si>
  <si>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</si>
  <si>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</si>
  <si>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</si>
  <si>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</si>
  <si>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</si>
  <si>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</si>
  <si>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</si>
  <si>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</si>
  <si>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</si>
  <si>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</si>
  <si>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</si>
  <si>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</si>
  <si>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</si>
  <si>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</si>
  <si>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</si>
  <si>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</si>
  <si>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</si>
  <si>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</si>
  <si>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</si>
  <si>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</si>
  <si>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</si>
  <si>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</si>
  <si>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</si>
  <si>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</si>
  <si>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</si>
  <si>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</si>
  <si>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</si>
  <si>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</si>
  <si>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</si>
  <si>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</si>
  <si>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</si>
  <si>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</si>
  <si>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</si>
  <si>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</si>
  <si>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</si>
  <si>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</si>
  <si>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</si>
  <si>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</si>
  <si>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</si>
  <si>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</si>
  <si>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</si>
  <si>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</si>
  <si>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</si>
  <si>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</si>
  <si>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</si>
  <si>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</si>
  <si>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</si>
  <si>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</si>
  <si>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</si>
  <si>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</si>
  <si>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</si>
  <si>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</si>
  <si>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</si>
  <si>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</si>
  <si>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</si>
  <si>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</si>
  <si>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</si>
  <si>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</si>
  <si>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</si>
  <si>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</si>
  <si>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</si>
  <si>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</si>
  <si>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</si>
  <si>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</si>
  <si>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</si>
  <si>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</si>
  <si>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</si>
  <si>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</si>
  <si>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</si>
  <si>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</si>
  <si>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</si>
  <si>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</si>
  <si>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</si>
  <si>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</si>
  <si>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</si>
  <si>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</si>
  <si>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</si>
  <si>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</si>
  <si>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</si>
  <si>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</si>
  <si>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</si>
  <si>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</si>
  <si>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</si>
  <si>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</si>
  <si>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</si>
  <si>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</si>
  <si>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</si>
  <si>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</si>
  <si>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</si>
  <si>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</si>
  <si>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</si>
  <si>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</si>
  <si>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</si>
  <si>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</si>
  <si>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</si>
  <si>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</si>
  <si>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</si>
  <si>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</si>
  <si>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</si>
  <si>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</si>
  <si>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</si>
  <si>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</si>
  <si>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</si>
  <si>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</si>
  <si>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</si>
  <si>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</si>
  <si>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</si>
  <si>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</si>
  <si>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</si>
  <si>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</si>
  <si>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</si>
  <si>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</si>
  <si>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</si>
  <si>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</si>
  <si>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</si>
  <si>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</si>
  <si>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</si>
  <si>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</si>
  <si>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</si>
  <si>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</si>
  <si>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</si>
  <si>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</si>
  <si>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</si>
  <si>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</si>
  <si>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</si>
  <si>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</si>
  <si>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</si>
  <si>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</si>
  <si>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</si>
  <si>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</si>
  <si>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</si>
  <si>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</si>
  <si>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</si>
  <si>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</si>
  <si>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</si>
  <si>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</si>
  <si>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</si>
  <si>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</si>
  <si>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</si>
  <si>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</si>
  <si>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</si>
  <si>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</si>
  <si>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</si>
  <si>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</si>
  <si>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</si>
  <si>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</si>
  <si>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兵庫県香美町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</si>
  <si>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</si>
  <si>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</si>
  <si>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</si>
  <si>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</si>
  <si>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</si>
  <si>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</si>
  <si>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</si>
  <si>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</si>
  <si>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</si>
  <si>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</si>
  <si>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</si>
  <si>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</si>
  <si>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</si>
  <si>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</si>
  <si>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</si>
  <si>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</si>
  <si>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</si>
  <si>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</si>
  <si>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</si>
  <si>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</si>
  <si>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</si>
  <si>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</si>
  <si>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</si>
  <si>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</si>
  <si>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</si>
  <si>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</si>
  <si>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</si>
  <si>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</si>
  <si>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</si>
  <si>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</si>
  <si>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</si>
  <si>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</si>
  <si>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</si>
  <si>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</si>
  <si>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</si>
  <si>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</si>
  <si>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</si>
  <si>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</si>
  <si>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</si>
  <si>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</si>
  <si>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</si>
  <si>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</si>
  <si>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</si>
  <si>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</si>
  <si>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</si>
  <si>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</si>
  <si>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</si>
  <si>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</si>
  <si>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</si>
  <si>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</si>
  <si>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</si>
  <si>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</si>
  <si>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</si>
  <si>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</si>
  <si>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</si>
  <si>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</si>
  <si>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</si>
  <si>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</si>
  <si>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</si>
  <si>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</si>
  <si>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</si>
  <si>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</si>
  <si>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</si>
  <si>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</si>
  <si>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</si>
  <si>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</si>
  <si>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</si>
  <si>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</si>
  <si>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</si>
  <si>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</si>
  <si>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</si>
  <si>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</si>
  <si>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</si>
  <si>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</si>
  <si>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</si>
  <si>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</si>
  <si>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</si>
  <si>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</si>
  <si>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</si>
  <si>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</si>
  <si>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</si>
  <si>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</si>
  <si>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</si>
  <si>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</si>
  <si>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</si>
  <si>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</si>
  <si>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</si>
  <si>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</si>
  <si>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</si>
  <si>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</si>
  <si>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</si>
  <si>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</si>
  <si>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</si>
  <si>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</si>
  <si>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</si>
  <si>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</si>
  <si>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</si>
  <si>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</si>
  <si>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</si>
  <si>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</si>
  <si>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</si>
  <si>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</si>
  <si>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</si>
  <si>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</si>
  <si>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</si>
  <si>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</si>
  <si>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</si>
  <si>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</si>
  <si>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</si>
  <si>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</si>
  <si>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</si>
  <si>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</si>
  <si>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</si>
  <si>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</si>
  <si>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</si>
  <si>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</si>
  <si>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</si>
  <si>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</si>
  <si>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</si>
  <si>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</si>
  <si>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</si>
  <si>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</si>
  <si>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</si>
  <si>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</si>
  <si>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</si>
  <si>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</si>
  <si>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</si>
  <si>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</si>
  <si>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</si>
  <si>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</si>
  <si>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</si>
  <si>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</si>
  <si>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</si>
  <si>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</si>
  <si>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</si>
  <si>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</si>
  <si>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</si>
  <si>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</si>
  <si>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</si>
  <si>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</si>
  <si>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</si>
  <si>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</si>
  <si>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</si>
  <si>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</si>
  <si>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</si>
  <si>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</si>
  <si>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</si>
  <si>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</si>
  <si>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</si>
  <si>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</si>
  <si>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</si>
  <si>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</si>
  <si>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</si>
  <si>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</si>
  <si>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</si>
  <si>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</si>
  <si>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</si>
  <si>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</si>
  <si>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</si>
  <si>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</si>
  <si>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</si>
  <si>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</si>
  <si>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</si>
  <si>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</si>
  <si>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</si>
  <si>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</si>
  <si>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</si>
  <si>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</si>
  <si>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</si>
  <si>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</si>
  <si>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</si>
  <si>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</si>
  <si>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</si>
  <si>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</si>
  <si>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</si>
  <si>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</si>
  <si>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</si>
  <si>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</si>
  <si>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</si>
  <si>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</si>
  <si>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水道事業企業会計</t>
  </si>
  <si>
    <t>下水道事業企業会計</t>
  </si>
  <si>
    <t>公立香住病院事業企業会計</t>
  </si>
  <si>
    <t>介護保険事業特別会計</t>
  </si>
  <si>
    <t>国民健康保険事業特別会計</t>
  </si>
  <si>
    <t>▲ 1.21</t>
  </si>
  <si>
    <t>後期高齢者医療保険事業特別会計</t>
  </si>
  <si>
    <t>矢田川憩いの村事業特別会計</t>
  </si>
  <si>
    <t>その他会計（赤字）</t>
  </si>
  <si>
    <t>その他会計（黒字）</t>
  </si>
  <si>
    <t>㈱香住観光公社</t>
    <rPh sb="1" eb="3">
      <t>カスミ</t>
    </rPh>
    <rPh sb="3" eb="5">
      <t>カンコウ</t>
    </rPh>
    <rPh sb="5" eb="7">
      <t>コウシャ</t>
    </rPh>
    <phoneticPr fontId="2"/>
  </si>
  <si>
    <t>矢田川開発㈱</t>
    <rPh sb="0" eb="2">
      <t>ヤダ</t>
    </rPh>
    <rPh sb="2" eb="3">
      <t>ガワ</t>
    </rPh>
    <rPh sb="3" eb="5">
      <t>カイハツ</t>
    </rPh>
    <phoneticPr fontId="2"/>
  </si>
  <si>
    <t>㈱むらおか振興公社</t>
    <rPh sb="5" eb="7">
      <t>シンコウ</t>
    </rPh>
    <rPh sb="7" eb="9">
      <t>コウシャ</t>
    </rPh>
    <phoneticPr fontId="2"/>
  </si>
  <si>
    <t>-</t>
    <phoneticPr fontId="2"/>
  </si>
  <si>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</si>
  <si>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</si>
  <si>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</si>
  <si>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</si>
  <si>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</si>
  <si>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</si>
  <si>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</si>
  <si>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</si>
  <si>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</si>
  <si>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</si>
  <si>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</si>
  <si>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</si>
  <si>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</si>
  <si>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</si>
  <si>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</si>
  <si>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</si>
  <si>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</si>
  <si>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</si>
  <si>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</si>
  <si>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</si>
  <si>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</si>
  <si>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</si>
  <si>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</si>
  <si>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</si>
  <si>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</si>
  <si>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</si>
  <si>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</si>
  <si>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他団体より高いものとなっている。その影響等により、有形固定資産減価償却率は低い水準にあるが、いまだ、築30年以上経過している施設で大規模改修等が未実施のものが多数存在するため、今後は公共施設等総合管理計画に基づき、より適切な集約化・複合化及び老朽化対策に取り組んでいく必要がある。</t>
    <rPh sb="64" eb="65">
      <t>タ</t>
    </rPh>
    <rPh sb="65" eb="67">
      <t>ダンタイ</t>
    </rPh>
    <rPh sb="68" eb="69">
      <t>クラ</t>
    </rPh>
    <rPh sb="71" eb="72">
      <t>オク</t>
    </rPh>
    <rPh sb="76" eb="78">
      <t>シャカイ</t>
    </rPh>
    <rPh sb="78" eb="80">
      <t>シホン</t>
    </rPh>
    <rPh sb="80" eb="82">
      <t>セイビ</t>
    </rPh>
    <rPh sb="83" eb="84">
      <t>スス</t>
    </rPh>
    <rPh sb="95" eb="97">
      <t>ガッコウ</t>
    </rPh>
    <rPh sb="97" eb="100">
      <t>タイシンカ</t>
    </rPh>
    <rPh sb="100" eb="102">
      <t>ジギョウ</t>
    </rPh>
    <rPh sb="103" eb="104">
      <t>ハジ</t>
    </rPh>
    <rPh sb="108" eb="110">
      <t>オオガタ</t>
    </rPh>
    <rPh sb="110" eb="112">
      <t>ケンセツ</t>
    </rPh>
    <rPh sb="112" eb="114">
      <t>ジギョウ</t>
    </rPh>
    <rPh sb="115" eb="116">
      <t>ト</t>
    </rPh>
    <rPh sb="117" eb="118">
      <t>ク</t>
    </rPh>
    <rPh sb="120" eb="122">
      <t>ケッカ</t>
    </rPh>
    <rPh sb="123" eb="126">
      <t>チホウサイ</t>
    </rPh>
    <rPh sb="127" eb="130">
      <t>ゲンザイダカ</t>
    </rPh>
    <rPh sb="131" eb="133">
      <t>ゾウカ</t>
    </rPh>
    <rPh sb="138" eb="140">
      <t>トウチョウ</t>
    </rPh>
    <rPh sb="144" eb="146">
      <t>ショウライ</t>
    </rPh>
    <rPh sb="146" eb="148">
      <t>フタン</t>
    </rPh>
    <rPh sb="148" eb="150">
      <t>ヒリツ</t>
    </rPh>
    <rPh sb="151" eb="153">
      <t>ゲンショウ</t>
    </rPh>
    <rPh sb="153" eb="155">
      <t>ケイコウ</t>
    </rPh>
    <rPh sb="162" eb="163">
      <t>タ</t>
    </rPh>
    <rPh sb="163" eb="165">
      <t>ダンタイ</t>
    </rPh>
    <rPh sb="167" eb="168">
      <t>タカ</t>
    </rPh>
    <rPh sb="180" eb="182">
      <t>エイキョウ</t>
    </rPh>
    <rPh sb="182" eb="183">
      <t>トウ</t>
    </rPh>
    <rPh sb="187" eb="189">
      <t>ユウケイ</t>
    </rPh>
    <rPh sb="189" eb="191">
      <t>コテイ</t>
    </rPh>
    <rPh sb="191" eb="193">
      <t>シサン</t>
    </rPh>
    <rPh sb="193" eb="195">
      <t>ゲンカ</t>
    </rPh>
    <rPh sb="195" eb="197">
      <t>ショウキャク</t>
    </rPh>
    <rPh sb="197" eb="198">
      <t>リツ</t>
    </rPh>
    <rPh sb="199" eb="200">
      <t>ヒク</t>
    </rPh>
    <rPh sb="201" eb="203">
      <t>スイジュン</t>
    </rPh>
    <rPh sb="212" eb="213">
      <t>チク</t>
    </rPh>
    <rPh sb="215" eb="216">
      <t>ネン</t>
    </rPh>
    <rPh sb="216" eb="218">
      <t>イジョウ</t>
    </rPh>
    <rPh sb="218" eb="220">
      <t>ケイカ</t>
    </rPh>
    <rPh sb="224" eb="226">
      <t>シセツ</t>
    </rPh>
    <rPh sb="227" eb="230">
      <t>ダイキボ</t>
    </rPh>
    <rPh sb="230" eb="232">
      <t>カイシュウ</t>
    </rPh>
    <rPh sb="232" eb="233">
      <t>トウ</t>
    </rPh>
    <rPh sb="234" eb="237">
      <t>ミジッシ</t>
    </rPh>
    <rPh sb="241" eb="243">
      <t>タスウ</t>
    </rPh>
    <rPh sb="243" eb="245">
      <t>ソンザイ</t>
    </rPh>
    <rPh sb="250" eb="252">
      <t>コンゴ</t>
    </rPh>
    <rPh sb="253" eb="255">
      <t>コウキョウ</t>
    </rPh>
    <rPh sb="255" eb="257">
      <t>シセツ</t>
    </rPh>
    <rPh sb="257" eb="258">
      <t>トウ</t>
    </rPh>
    <rPh sb="258" eb="260">
      <t>ソウゴウ</t>
    </rPh>
    <rPh sb="260" eb="262">
      <t>カンリ</t>
    </rPh>
    <rPh sb="262" eb="264">
      <t>ケイカク</t>
    </rPh>
    <rPh sb="265" eb="266">
      <t>モト</t>
    </rPh>
    <rPh sb="271" eb="273">
      <t>テキセツ</t>
    </rPh>
    <rPh sb="274" eb="277">
      <t>シュウヤクカ</t>
    </rPh>
    <rPh sb="278" eb="281">
      <t>フクゴウカ</t>
    </rPh>
    <rPh sb="281" eb="282">
      <t>オヨ</t>
    </rPh>
    <rPh sb="283" eb="286">
      <t>ロウキュウカ</t>
    </rPh>
    <rPh sb="286" eb="288">
      <t>タイサク</t>
    </rPh>
    <rPh sb="289" eb="290">
      <t>ト</t>
    </rPh>
    <rPh sb="291" eb="292">
      <t>ク</t>
    </rPh>
    <rPh sb="296" eb="298">
      <t>ヒツヨウ</t>
    </rPh>
    <phoneticPr fontId="5"/>
  </si>
  <si>
    <t>　平成24年度においては大きく類似団体内平均値から乖離していたが、着実に指標の改善を行っており、年度を経るにつれてその乖離の差が縮小している。今後も指標の改善に努めていく。</t>
    <rPh sb="42" eb="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</si>
</sst>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
      <sz val="11.5"/>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34" fillId="0" borderId="41" xfId="34" applyFont="1" applyFill="1" applyBorder="1" applyAlignment="1" applyProtection="1">
      <alignment horizontal="left" vertical="top" wrapText="1"/>
      <protection locked="0"/>
    </xf>
    <xf numFmtId="0" fontId="34" fillId="0" borderId="12" xfId="34" applyFont="1" applyFill="1" applyBorder="1" applyAlignment="1" applyProtection="1">
      <alignment horizontal="left" vertical="top" wrapText="1"/>
      <protection locked="0"/>
    </xf>
    <xf numFmtId="0" fontId="34" fillId="0" borderId="46" xfId="34" applyFont="1" applyFill="1" applyBorder="1" applyAlignment="1" applyProtection="1">
      <alignment horizontal="left" vertical="top" wrapText="1"/>
      <protection locked="0"/>
    </xf>
    <xf numFmtId="0" fontId="34" fillId="0" borderId="60" xfId="34" applyFont="1" applyFill="1" applyBorder="1" applyAlignment="1" applyProtection="1">
      <alignment horizontal="left" vertical="top" wrapText="1"/>
      <protection locked="0"/>
    </xf>
    <xf numFmtId="0" fontId="34" fillId="0" borderId="0" xfId="34" applyFont="1" applyFill="1" applyBorder="1" applyAlignment="1" applyProtection="1">
      <alignment horizontal="left" vertical="top" wrapText="1"/>
      <protection locked="0"/>
    </xf>
    <xf numFmtId="0" fontId="34" fillId="0" borderId="38" xfId="34" applyFont="1" applyFill="1" applyBorder="1" applyAlignment="1" applyProtection="1">
      <alignment horizontal="left" vertical="top" wrapText="1"/>
      <protection locked="0"/>
    </xf>
    <xf numFmtId="0" fontId="34" fillId="0" borderId="37" xfId="34" applyFont="1" applyFill="1" applyBorder="1" applyAlignment="1" applyProtection="1">
      <alignment horizontal="left" vertical="top" wrapText="1"/>
      <protection locked="0"/>
    </xf>
    <xf numFmtId="0" fontId="34" fillId="0" borderId="49" xfId="34" applyFont="1" applyFill="1" applyBorder="1" applyAlignment="1" applyProtection="1">
      <alignment horizontal="left" vertical="top" wrapText="1"/>
      <protection locked="0"/>
    </xf>
    <xf numFmtId="0" fontId="34"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103415</c:v>
                </c:pt>
                <c:pt idx="1">
                  <c:v>132598</c:v>
                </c:pt>
                <c:pt idx="2">
                  <c:v>139393</c:v>
                </c:pt>
                <c:pt idx="3">
                  <c:v>88295</c:v>
                </c:pt>
                <c:pt idx="4">
                  <c:v>117407</c:v>
                </c:pt>
              </c:numCache>
            </c:numRef>
          </c:val>
          <c:smooth val="0"/>
        </c:ser>
        <c:dLbls>
          <c:showLegendKey val="0"/>
          <c:showVal val="0"/>
          <c:showCatName val="0"/>
          <c:showSerName val="0"/>
          <c:showPercent val="0"/>
          <c:showBubbleSize val="0"/>
        </c:dLbls>
        <c:marker val="1"/>
        <c:smooth val="0"/>
        <c:axId val="31998720"/>
        <c:axId val="32000256"/>
      </c:lineChart>
      <c:catAx>
        <c:axId val="31998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00256"/>
        <c:crosses val="autoZero"/>
        <c:auto val="1"/>
        <c:lblAlgn val="ctr"/>
        <c:lblOffset val="100"/>
        <c:tickLblSkip val="1"/>
        <c:tickMarkSkip val="1"/>
        <c:noMultiLvlLbl val="0"/>
      </c:catAx>
      <c:valAx>
        <c:axId val="32000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8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2.78</c:v>
                </c:pt>
                <c:pt idx="1">
                  <c:v>2.88</c:v>
                </c:pt>
                <c:pt idx="2">
                  <c:v>3.54</c:v>
                </c:pt>
                <c:pt idx="3">
                  <c:v>4.0999999999999996</c:v>
                </c:pt>
                <c:pt idx="4">
                  <c:v>4.16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21.43</c:v>
                </c:pt>
                <c:pt idx="1">
                  <c:v>26.22</c:v>
                </c:pt>
                <c:pt idx="2">
                  <c:v>32.57</c:v>
                </c:pt>
                <c:pt idx="3">
                  <c:v>35.26</c:v>
                </c:pt>
                <c:pt idx="4">
                  <c:v>37.92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898560"/>
        <c:axId val="10690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6.04</c:v>
                </c:pt>
                <c:pt idx="1">
                  <c:v>3.64</c:v>
                </c:pt>
                <c:pt idx="2">
                  <c:v>10.57</c:v>
                </c:pt>
                <c:pt idx="3">
                  <c:v>4.95</c:v>
                </c:pt>
                <c:pt idx="4">
                  <c:v>4.55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898560"/>
        <c:axId val="106900480"/>
      </c:lineChart>
      <c:catAx>
        <c:axId val="1068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00480"/>
        <c:crosses val="autoZero"/>
        <c:auto val="1"/>
        <c:lblAlgn val="ctr"/>
        <c:lblOffset val="100"/>
        <c:tickLblSkip val="1"/>
        <c:tickMarkSkip val="1"/>
        <c:noMultiLvlLbl val="0"/>
      </c:catAx>
      <c:valAx>
        <c:axId val="10690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3.01</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1.21</c:v>
                </c:pt>
                <c:pt idx="1">
                  <c:v>#N/A</c:v>
                </c:pt>
                <c:pt idx="2">
                  <c:v>#N/A</c:v>
                </c:pt>
                <c:pt idx="3">
                  <c:v>0.15</c:v>
                </c:pt>
                <c:pt idx="4">
                  <c:v>#N/A</c:v>
                </c:pt>
                <c:pt idx="5">
                  <c:v>0.86</c:v>
                </c:pt>
                <c:pt idx="6">
                  <c:v>#N/A</c:v>
                </c:pt>
                <c:pt idx="7">
                  <c:v>0.1</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c:v>
                </c:pt>
                <c:pt idx="4">
                  <c:v>#N/A</c:v>
                </c:pt>
                <c:pt idx="5">
                  <c:v>0</c:v>
                </c:pt>
                <c:pt idx="6">
                  <c:v>#N/A</c:v>
                </c:pt>
                <c:pt idx="7">
                  <c:v>0.28000000000000003</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1.42</c:v>
                </c:pt>
                <c:pt idx="2">
                  <c:v>#N/A</c:v>
                </c:pt>
                <c:pt idx="3">
                  <c:v>1.53</c:v>
                </c:pt>
                <c:pt idx="4">
                  <c:v>#N/A</c:v>
                </c:pt>
                <c:pt idx="5">
                  <c:v>0.76</c:v>
                </c:pt>
                <c:pt idx="6">
                  <c:v>#N/A</c:v>
                </c:pt>
                <c:pt idx="7">
                  <c:v>0.65</c:v>
                </c:pt>
                <c:pt idx="8">
                  <c:v>#N/A</c:v>
                </c:pt>
                <c:pt idx="9">
                  <c:v>0.62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0.56000000000000005</c:v>
                </c:pt>
                <c:pt idx="4">
                  <c:v>#N/A</c:v>
                </c:pt>
                <c:pt idx="5">
                  <c:v>0.63</c:v>
                </c:pt>
                <c:pt idx="6">
                  <c:v>#N/A</c:v>
                </c:pt>
                <c:pt idx="7">
                  <c:v>0.65</c:v>
                </c:pt>
                <c:pt idx="8">
                  <c:v>#N/A</c:v>
                </c:pt>
                <c:pt idx="9">
                  <c:v>0.74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7.0000000000000007E-2</c:v>
                </c:pt>
                <c:pt idx="2">
                  <c:v>#N/A</c:v>
                </c:pt>
                <c:pt idx="3">
                  <c:v>3.42</c:v>
                </c:pt>
                <c:pt idx="4">
                  <c:v>#N/A</c:v>
                </c:pt>
                <c:pt idx="5">
                  <c:v>3.76</c:v>
                </c:pt>
                <c:pt idx="6">
                  <c:v>#N/A</c:v>
                </c:pt>
                <c:pt idx="7">
                  <c:v>3.86</c:v>
                </c:pt>
                <c:pt idx="8">
                  <c:v>#N/A</c:v>
                </c:pt>
                <c:pt idx="9">
                  <c:v>3.62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2.78</c:v>
                </c:pt>
                <c:pt idx="2">
                  <c:v>#N/A</c:v>
                </c:pt>
                <c:pt idx="3">
                  <c:v>2.87</c:v>
                </c:pt>
                <c:pt idx="4">
                  <c:v>#N/A</c:v>
                </c:pt>
                <c:pt idx="5">
                  <c:v>3.54</c:v>
                </c:pt>
                <c:pt idx="6">
                  <c:v>#N/A</c:v>
                </c:pt>
                <c:pt idx="7">
                  <c:v>4.08</c:v>
                </c:pt>
                <c:pt idx="8">
                  <c:v>#N/A</c:v>
                </c:pt>
                <c:pt idx="9">
                  <c:v>4.16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756800"/>
        <c:axId val="29762688"/>
      </c:barChart>
      <c:catAx>
        <c:axId val="297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62688"/>
        <c:crosses val="autoZero"/>
        <c:auto val="1"/>
        <c:lblAlgn val="ctr"/>
        <c:lblOffset val="100"/>
        <c:tickLblSkip val="1"/>
        <c:tickMarkSkip val="1"/>
        <c:noMultiLvlLbl val="0"/>
      </c:catAx>
      <c:valAx>
        <c:axId val="297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5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2215</c:v>
                </c:pt>
                <c:pt idx="5">
                  <c:v>2167</c:v>
                </c:pt>
                <c:pt idx="8">
                  <c:v>2189</c:v>
                </c:pt>
                <c:pt idx="11">
                  <c:v>2079</c:v>
                </c:pt>
                <c:pt idx="14">
                  <c:v>2042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14</c:v>
                </c:pt>
                <c:pt idx="9">
                  <c:v>13</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23</c:v>
                </c:pt>
                <c:pt idx="6">
                  <c:v>19</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1131</c:v>
                </c:pt>
                <c:pt idx="3">
                  <c:v>943</c:v>
                </c:pt>
                <c:pt idx="6">
                  <c:v>944</c:v>
                </c:pt>
                <c:pt idx="9">
                  <c:v>887</c:v>
                </c:pt>
                <c:pt idx="12">
                  <c:v>821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7</c:v>
                </c:pt>
                <c:pt idx="9">
                  <c:v>3</c:v>
                </c:pt>
                <c:pt idx="12">
                  <c:v>27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2128</c:v>
                </c:pt>
                <c:pt idx="3">
                  <c:v>2020</c:v>
                </c:pt>
                <c:pt idx="6">
                  <c:v>1965</c:v>
                </c:pt>
                <c:pt idx="9">
                  <c:v>1801</c:v>
                </c:pt>
                <c:pt idx="12">
                  <c:v>1747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799936"/>
        <c:axId val="3180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1082</c:v>
                </c:pt>
                <c:pt idx="2">
                  <c:v>#N/A</c:v>
                </c:pt>
                <c:pt idx="3">
                  <c:v>#N/A</c:v>
                </c:pt>
                <c:pt idx="4">
                  <c:v>840</c:v>
                </c:pt>
                <c:pt idx="5">
                  <c:v>#N/A</c:v>
                </c:pt>
                <c:pt idx="6">
                  <c:v>#N/A</c:v>
                </c:pt>
                <c:pt idx="7">
                  <c:v>760</c:v>
                </c:pt>
                <c:pt idx="8">
                  <c:v>#N/A</c:v>
                </c:pt>
                <c:pt idx="9">
                  <c:v>#N/A</c:v>
                </c:pt>
                <c:pt idx="10">
                  <c:v>640</c:v>
                </c:pt>
                <c:pt idx="11">
                  <c:v>#N/A</c:v>
                </c:pt>
                <c:pt idx="12">
                  <c:v>#N/A</c:v>
                </c:pt>
                <c:pt idx="13">
                  <c:v>570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799936"/>
        <c:axId val="31802112"/>
      </c:lineChart>
      <c:catAx>
        <c:axId val="317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02112"/>
        <c:crosses val="autoZero"/>
        <c:auto val="1"/>
        <c:lblAlgn val="ctr"/>
        <c:lblOffset val="100"/>
        <c:tickLblSkip val="1"/>
        <c:tickMarkSkip val="1"/>
        <c:noMultiLvlLbl val="0"/>
      </c:catAx>
      <c:valAx>
        <c:axId val="318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22884</c:v>
                </c:pt>
                <c:pt idx="5">
                  <c:v>22985</c:v>
                </c:pt>
                <c:pt idx="8">
                  <c:v>22998</c:v>
                </c:pt>
                <c:pt idx="11">
                  <c:v>23763</c:v>
                </c:pt>
                <c:pt idx="14">
                  <c:v>23654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198</c:v>
                </c:pt>
                <c:pt idx="5">
                  <c:v>171</c:v>
                </c:pt>
                <c:pt idx="8">
                  <c:v>104</c:v>
                </c:pt>
                <c:pt idx="11">
                  <c:v>102</c:v>
                </c:pt>
                <c:pt idx="14">
                  <c:v>90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2727</c:v>
                </c:pt>
                <c:pt idx="5">
                  <c:v>3418</c:v>
                </c:pt>
                <c:pt idx="8">
                  <c:v>3682</c:v>
                </c:pt>
                <c:pt idx="11">
                  <c:v>4546</c:v>
                </c:pt>
                <c:pt idx="14">
                  <c:v>4853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3034</c:v>
                </c:pt>
                <c:pt idx="3">
                  <c:v>2836</c:v>
                </c:pt>
                <c:pt idx="6">
                  <c:v>2590</c:v>
                </c:pt>
                <c:pt idx="9">
                  <c:v>2374</c:v>
                </c:pt>
                <c:pt idx="12">
                  <c:v>2348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226</c:v>
                </c:pt>
                <c:pt idx="3">
                  <c:v>166</c:v>
                </c:pt>
                <c:pt idx="6">
                  <c:v>151</c:v>
                </c:pt>
                <c:pt idx="9">
                  <c:v>139</c:v>
                </c:pt>
                <c:pt idx="12">
                  <c:v>116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16588</c:v>
                </c:pt>
                <c:pt idx="3">
                  <c:v>15325</c:v>
                </c:pt>
                <c:pt idx="6">
                  <c:v>13900</c:v>
                </c:pt>
                <c:pt idx="9">
                  <c:v>12967</c:v>
                </c:pt>
                <c:pt idx="12">
                  <c:v>12511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c:v>
                </c:pt>
                <c:pt idx="3">
                  <c:v>31</c:v>
                </c:pt>
                <c:pt idx="6">
                  <c:v>18</c:v>
                </c:pt>
                <c:pt idx="9">
                  <c:v>5</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17710</c:v>
                </c:pt>
                <c:pt idx="3">
                  <c:v>18339</c:v>
                </c:pt>
                <c:pt idx="6">
                  <c:v>18496</c:v>
                </c:pt>
                <c:pt idx="9">
                  <c:v>19733</c:v>
                </c:pt>
                <c:pt idx="12">
                  <c:v>20002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582464"/>
        <c:axId val="3359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11793</c:v>
                </c:pt>
                <c:pt idx="2">
                  <c:v>#N/A</c:v>
                </c:pt>
                <c:pt idx="3">
                  <c:v>#N/A</c:v>
                </c:pt>
                <c:pt idx="4">
                  <c:v>10122</c:v>
                </c:pt>
                <c:pt idx="5">
                  <c:v>#N/A</c:v>
                </c:pt>
                <c:pt idx="6">
                  <c:v>#N/A</c:v>
                </c:pt>
                <c:pt idx="7">
                  <c:v>8368</c:v>
                </c:pt>
                <c:pt idx="8">
                  <c:v>#N/A</c:v>
                </c:pt>
                <c:pt idx="9">
                  <c:v>#N/A</c:v>
                </c:pt>
                <c:pt idx="10">
                  <c:v>6807</c:v>
                </c:pt>
                <c:pt idx="11">
                  <c:v>#N/A</c:v>
                </c:pt>
                <c:pt idx="12">
                  <c:v>#N/A</c:v>
                </c:pt>
                <c:pt idx="13">
                  <c:v>6384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582464"/>
        <c:axId val="33596928"/>
      </c:lineChart>
      <c:catAx>
        <c:axId val="335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96928"/>
        <c:crosses val="autoZero"/>
        <c:auto val="1"/>
        <c:lblAlgn val="ctr"/>
        <c:lblOffset val="100"/>
        <c:tickLblSkip val="1"/>
        <c:tickMarkSkip val="1"/>
        <c:noMultiLvlLbl val="0"/>
      </c:catAx>
      <c:valAx>
        <c:axId val="335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8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pt idx="3">
                  <c:v>103.4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541120"/>
        <c:axId val="119551488"/>
      </c:scatterChart>
      <c:valAx>
        <c:axId val="119541120"/>
        <c:scaling>
          <c:orientation val="minMax"/>
          <c:max val="62.4"/>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51488"/>
        <c:crosses val="autoZero"/>
        <c:crossBetween val="midCat"/>
      </c:valAx>
      <c:valAx>
        <c:axId val="119551488"/>
        <c:scaling>
          <c:orientation val="minMax"/>
          <c:max val="11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41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19.100000000000001</c:v>
                </c:pt>
                <c:pt idx="1">
                  <c:v>16.5</c:v>
                </c:pt>
                <c:pt idx="2">
                  <c:v>13.6</c:v>
                </c:pt>
                <c:pt idx="3">
                  <c:v>11.3</c:v>
                </c:pt>
                <c:pt idx="4">
                  <c:v>10</c:v>
                </c:pt>
              </c:numCache>
            </c:numRef>
          </c:xVal>
          <c:yVal>
            <c:numRef>
              <c:f>公会計指標分析・財政指標組合せ分析表!$K$73:$O$73</c:f>
              <c:numCache>
                <c:formatCode>#,##0.0;"▲ "#,##0.0</c:formatCode>
                <c:ptCount val="5"/>
                <c:pt idx="0">
                  <c:v>179.5</c:v>
                </c:pt>
                <c:pt idx="1">
                  <c:v>152.80000000000001</c:v>
                </c:pt>
                <c:pt idx="2">
                  <c:v>128.80000000000001</c:v>
                </c:pt>
                <c:pt idx="3">
                  <c:v>103.4</c:v>
                </c:pt>
                <c:pt idx="4">
                  <c:v>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758784"/>
        <c:axId val="118801920"/>
      </c:scatterChart>
      <c:valAx>
        <c:axId val="118758784"/>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01920"/>
        <c:crosses val="autoZero"/>
        <c:crossBetween val="midCat"/>
      </c:valAx>
      <c:valAx>
        <c:axId val="118801920"/>
        <c:scaling>
          <c:orientation val="minMax"/>
          <c:max val="21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58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繰上償還の効果により後年次の元利償還金を着実に減少させていることに加え、平成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年度に簡易水道事業と下水道事業を法適化したことにより、繰出金の経理区分が準元利償還金から控除されることとなったため、公営企業債の元利償還金に対する繰入金も減少した。</a:t>
          </a:r>
        </a:p>
        <a:p>
          <a:r>
            <a:rPr kumimoji="1" lang="ja-JP" altLang="en-US" sz="1400">
              <a:latin typeface="ＭＳ ゴシック" pitchFamily="49" charset="-128"/>
              <a:ea typeface="ＭＳ ゴシック" pitchFamily="49" charset="-128"/>
            </a:rPr>
            <a:t>　上記により、分子の額は平成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年度決算に比べてほぼ半減した結果、平成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年度決算の実質公債費比率は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％と年々低下の一途を辿っており、今後も繰上償還等を実施しながら、当該指標の抑制に努めていく。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学校耐震化事業を始めとする大型建設事業に取り組んだ結果、近年増加傾向であるが、一方、公営企業債等繰入機見込額をはじめとするその他の将来負担額は経年で減少している。</a:t>
          </a:r>
        </a:p>
        <a:p>
          <a:r>
            <a:rPr kumimoji="1" lang="ja-JP" altLang="en-US" sz="1400">
              <a:latin typeface="ＭＳ ゴシック" pitchFamily="49" charset="-128"/>
              <a:ea typeface="ＭＳ ゴシック" pitchFamily="49" charset="-128"/>
            </a:rPr>
            <a:t>　また、充当可能基金として財政調整基金を積み増していることも要因となり、将来負担比率の分子は平成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年度と比較して、ほぼ半減している。</a:t>
          </a:r>
        </a:p>
        <a:p>
          <a:r>
            <a:rPr kumimoji="1" lang="ja-JP" altLang="en-US" sz="1400">
              <a:latin typeface="ＭＳ ゴシック" pitchFamily="49" charset="-128"/>
              <a:ea typeface="ＭＳ ゴシック" pitchFamily="49" charset="-128"/>
            </a:rPr>
            <a:t>　上記の結果、将来負担比率は</a:t>
          </a:r>
          <a:r>
            <a:rPr kumimoji="1" lang="en-US" altLang="ja-JP" sz="1400">
              <a:latin typeface="ＭＳ ゴシック" pitchFamily="49" charset="-128"/>
              <a:ea typeface="ＭＳ ゴシック" pitchFamily="49" charset="-128"/>
            </a:rPr>
            <a:t>98.0</a:t>
          </a:r>
          <a:r>
            <a:rPr kumimoji="1" lang="ja-JP" altLang="en-US" sz="1400">
              <a:latin typeface="ＭＳ ゴシック" pitchFamily="49" charset="-128"/>
              <a:ea typeface="ＭＳ ゴシック" pitchFamily="49" charset="-128"/>
            </a:rPr>
            <a:t>％と年々低下の一途を辿っており、今後も地方債現在高と基金残高のバランスを考慮しながら、当該指標の抑制に努めていく。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年度の有形固定資産減価償却率については、類似団体平均と比較して低い傾向にあるが、今後も継続して施設の維持管理を適切に実施するよう努めていく。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年度には公共施設等総合管理計画を策定しており、公共施設等の延べ床面積を</a:t>
          </a:r>
          <a:r>
            <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％削減するという目標を掲げ、老朽化した施設の集約化・複合化や除却を進める。</a:t>
          </a:r>
          <a:endParaRPr kumimoji="0" lang="en-US" altLang="ja-JP" sz="13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68326</xdr:rowOff>
    </xdr:from>
    <xdr:to>
      <xdr:col>3</xdr:col>
      <xdr:colOff>511175</xdr:colOff>
      <xdr:row>32</xdr:row>
      <xdr:rowOff>169926</xdr:rowOff>
    </xdr:to>
    <xdr:sp macro="" textlink="">
      <xdr:nvSpPr>
        <xdr:cNvPr id="75" name="円/楕円 74"/>
        <xdr:cNvSpPr/>
      </xdr:nvSpPr>
      <xdr:spPr>
        <a:xfrm>
          <a:off x="400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137685</xdr:rowOff>
    </xdr:from>
    <xdr:ext cx="405111" cy="259045"/>
    <xdr:sp macro="" textlink="">
      <xdr:nvSpPr>
        <xdr:cNvPr id="76" name="n_1aveValue有形固定資産減価償却率"/>
        <xdr:cNvSpPr txBox="1"/>
      </xdr:nvSpPr>
      <xdr:spPr>
        <a:xfrm>
          <a:off x="3836043"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161053</xdr:rowOff>
    </xdr:from>
    <xdr:ext cx="405111" cy="259045"/>
    <xdr:sp macro="" textlink="">
      <xdr:nvSpPr>
        <xdr:cNvPr id="77" name="n_1mainValue有形固定資産減価償却率"/>
        <xdr:cNvSpPr txBox="1"/>
      </xdr:nvSpPr>
      <xdr:spPr>
        <a:xfrm>
          <a:off x="3836043"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134801</xdr:rowOff>
    </xdr:from>
    <xdr:to>
      <xdr:col>5</xdr:col>
      <xdr:colOff>409575</xdr:colOff>
      <xdr:row>40</xdr:row>
      <xdr:rowOff>64951</xdr:rowOff>
    </xdr:to>
    <xdr:sp macro="" textlink="">
      <xdr:nvSpPr>
        <xdr:cNvPr id="72" name="円/楕円 71"/>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68416</xdr:rowOff>
    </xdr:from>
    <xdr:ext cx="405111" cy="259045"/>
    <xdr:sp macro="" textlink="">
      <xdr:nvSpPr>
        <xdr:cNvPr id="73"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56078</xdr:rowOff>
    </xdr:from>
    <xdr:ext cx="405111" cy="259045"/>
    <xdr:sp macro="" textlink="">
      <xdr:nvSpPr>
        <xdr:cNvPr id="74" name="n_1mainValue【道路】&#10;有形固定資産減価償却率"/>
        <xdr:cNvSpPr txBox="1"/>
      </xdr:nvSpPr>
      <xdr:spPr>
        <a:xfrm>
          <a:off x="3582043"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98" name="直線コネクタ 97"/>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99"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0" name="直線コネクタ 99"/>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1"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2" name="直線コネクタ 101"/>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103"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4" name="フローチャート : 判断 103"/>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5" name="フローチャート : 判断 104"/>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76111</xdr:rowOff>
    </xdr:from>
    <xdr:to>
      <xdr:col>14</xdr:col>
      <xdr:colOff>79375</xdr:colOff>
      <xdr:row>34</xdr:row>
      <xdr:rowOff>6261</xdr:rowOff>
    </xdr:to>
    <xdr:sp macro="" textlink="">
      <xdr:nvSpPr>
        <xdr:cNvPr id="111" name="円/楕円 110"/>
        <xdr:cNvSpPr/>
      </xdr:nvSpPr>
      <xdr:spPr>
        <a:xfrm>
          <a:off x="9588500" y="57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58882</xdr:rowOff>
    </xdr:from>
    <xdr:ext cx="534377" cy="259045"/>
    <xdr:sp macro="" textlink="">
      <xdr:nvSpPr>
        <xdr:cNvPr id="112"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22788</xdr:rowOff>
    </xdr:from>
    <xdr:ext cx="534377" cy="259045"/>
    <xdr:sp macro="" textlink="">
      <xdr:nvSpPr>
        <xdr:cNvPr id="113" name="n_1mainValue【道路】&#10;一人当たり延長"/>
        <xdr:cNvSpPr txBox="1"/>
      </xdr:nvSpPr>
      <xdr:spPr>
        <a:xfrm>
          <a:off x="9359410" y="5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0" name="直線コネクタ 139"/>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1"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2" name="直線コネクタ 141"/>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3"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4" name="直線コネクタ 143"/>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5"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6" name="フローチャート : 判断 145"/>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47" name="フローチャート : 判断 146"/>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156573</xdr:rowOff>
    </xdr:from>
    <xdr:to>
      <xdr:col>5</xdr:col>
      <xdr:colOff>409575</xdr:colOff>
      <xdr:row>62</xdr:row>
      <xdr:rowOff>86723</xdr:rowOff>
    </xdr:to>
    <xdr:sp macro="" textlink="">
      <xdr:nvSpPr>
        <xdr:cNvPr id="153" name="円/楕円 152"/>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88554</xdr:rowOff>
    </xdr:from>
    <xdr:ext cx="405111" cy="259045"/>
    <xdr:sp macro="" textlink="">
      <xdr:nvSpPr>
        <xdr:cNvPr id="154"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77850</xdr:rowOff>
    </xdr:from>
    <xdr:ext cx="405111" cy="259045"/>
    <xdr:sp macro="" textlink="">
      <xdr:nvSpPr>
        <xdr:cNvPr id="155" name="n_1mainValue【橋りょう・トンネル】&#10;有形固定資産減価償却率"/>
        <xdr:cNvSpPr txBox="1"/>
      </xdr:nvSpPr>
      <xdr:spPr>
        <a:xfrm>
          <a:off x="3582043"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95052</xdr:rowOff>
    </xdr:from>
    <xdr:to>
      <xdr:col>15</xdr:col>
      <xdr:colOff>180340</xdr:colOff>
      <xdr:row>63</xdr:row>
      <xdr:rowOff>107662</xdr:rowOff>
    </xdr:to>
    <xdr:cxnSp macro="">
      <xdr:nvCxnSpPr>
        <xdr:cNvPr id="177" name="直線コネクタ 176"/>
        <xdr:cNvCxnSpPr/>
      </xdr:nvCxnSpPr>
      <xdr:spPr>
        <a:xfrm flipV="1">
          <a:off x="10476865" y="10382052"/>
          <a:ext cx="0" cy="52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111489</xdr:rowOff>
    </xdr:from>
    <xdr:ext cx="534377" cy="259045"/>
    <xdr:sp macro="" textlink="">
      <xdr:nvSpPr>
        <xdr:cNvPr id="178" name="【橋りょう・トンネル】&#10;一人当たり有形固定資産（償却資産）額最小値テキスト"/>
        <xdr:cNvSpPr txBox="1"/>
      </xdr:nvSpPr>
      <xdr:spPr>
        <a:xfrm>
          <a:off x="10566400" y="109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107662</xdr:rowOff>
    </xdr:from>
    <xdr:to>
      <xdr:col>15</xdr:col>
      <xdr:colOff>269875</xdr:colOff>
      <xdr:row>63</xdr:row>
      <xdr:rowOff>107662</xdr:rowOff>
    </xdr:to>
    <xdr:cxnSp macro="">
      <xdr:nvCxnSpPr>
        <xdr:cNvPr id="179" name="直線コネクタ 178"/>
        <xdr:cNvCxnSpPr/>
      </xdr:nvCxnSpPr>
      <xdr:spPr>
        <a:xfrm>
          <a:off x="10388600" y="109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41729</xdr:rowOff>
    </xdr:from>
    <xdr:ext cx="599010" cy="259045"/>
    <xdr:sp macro="" textlink="">
      <xdr:nvSpPr>
        <xdr:cNvPr id="180" name="【橋りょう・トンネル】&#10;一人当たり有形固定資産（償却資産）額最大値テキスト"/>
        <xdr:cNvSpPr txBox="1"/>
      </xdr:nvSpPr>
      <xdr:spPr>
        <a:xfrm>
          <a:off x="10566400" y="1015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60</xdr:row>
      <xdr:rowOff>95052</xdr:rowOff>
    </xdr:from>
    <xdr:to>
      <xdr:col>15</xdr:col>
      <xdr:colOff>269875</xdr:colOff>
      <xdr:row>60</xdr:row>
      <xdr:rowOff>95052</xdr:rowOff>
    </xdr:to>
    <xdr:cxnSp macro="">
      <xdr:nvCxnSpPr>
        <xdr:cNvPr id="181" name="直線コネクタ 180"/>
        <xdr:cNvCxnSpPr/>
      </xdr:nvCxnSpPr>
      <xdr:spPr>
        <a:xfrm>
          <a:off x="10388600" y="1038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69487</xdr:rowOff>
    </xdr:from>
    <xdr:ext cx="599010" cy="259045"/>
    <xdr:sp macro="" textlink="">
      <xdr:nvSpPr>
        <xdr:cNvPr id="182" name="【橋りょう・トンネル】&#10;一人当たり有形固定資産（償却資産）額平均値テキスト"/>
        <xdr:cNvSpPr txBox="1"/>
      </xdr:nvSpPr>
      <xdr:spPr>
        <a:xfrm>
          <a:off x="10566400" y="1052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91060</xdr:rowOff>
    </xdr:from>
    <xdr:to>
      <xdr:col>15</xdr:col>
      <xdr:colOff>231775</xdr:colOff>
      <xdr:row>62</xdr:row>
      <xdr:rowOff>21210</xdr:rowOff>
    </xdr:to>
    <xdr:sp macro="" textlink="">
      <xdr:nvSpPr>
        <xdr:cNvPr id="183" name="フローチャート : 判断 182"/>
        <xdr:cNvSpPr/>
      </xdr:nvSpPr>
      <xdr:spPr>
        <a:xfrm>
          <a:off x="10426700" y="105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131676</xdr:rowOff>
    </xdr:from>
    <xdr:to>
      <xdr:col>14</xdr:col>
      <xdr:colOff>79375</xdr:colOff>
      <xdr:row>61</xdr:row>
      <xdr:rowOff>61826</xdr:rowOff>
    </xdr:to>
    <xdr:sp macro="" textlink="">
      <xdr:nvSpPr>
        <xdr:cNvPr id="184" name="フローチャート : 判断 183"/>
        <xdr:cNvSpPr/>
      </xdr:nvSpPr>
      <xdr:spPr>
        <a:xfrm>
          <a:off x="9588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20631</xdr:rowOff>
    </xdr:from>
    <xdr:to>
      <xdr:col>14</xdr:col>
      <xdr:colOff>79375</xdr:colOff>
      <xdr:row>55</xdr:row>
      <xdr:rowOff>122231</xdr:rowOff>
    </xdr:to>
    <xdr:sp macro="" textlink="">
      <xdr:nvSpPr>
        <xdr:cNvPr id="190" name="円/楕円 189"/>
        <xdr:cNvSpPr/>
      </xdr:nvSpPr>
      <xdr:spPr>
        <a:xfrm>
          <a:off x="9588500" y="9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52953</xdr:rowOff>
    </xdr:from>
    <xdr:ext cx="599010" cy="259045"/>
    <xdr:sp macro="" textlink="">
      <xdr:nvSpPr>
        <xdr:cNvPr id="191" name="n_1aveValue【橋りょう・トンネル】&#10;一人当たり有形固定資産（償却資産）額"/>
        <xdr:cNvSpPr txBox="1"/>
      </xdr:nvSpPr>
      <xdr:spPr>
        <a:xfrm>
          <a:off x="9327094" y="10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138758</xdr:rowOff>
    </xdr:from>
    <xdr:ext cx="599010" cy="259045"/>
    <xdr:sp macro="" textlink="">
      <xdr:nvSpPr>
        <xdr:cNvPr id="192" name="n_1mainValue【橋りょう・トンネル】&#10;一人当たり有形固定資産（償却資産）額"/>
        <xdr:cNvSpPr txBox="1"/>
      </xdr:nvSpPr>
      <xdr:spPr>
        <a:xfrm>
          <a:off x="9327094" y="92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18" name="直線コネクタ 217"/>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19"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0" name="直線コネクタ 219"/>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1"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2" name="直線コネクタ 221"/>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3"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4" name="フローチャート : 判断 223"/>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5" name="フローチャート : 判断 224"/>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72208</xdr:rowOff>
    </xdr:from>
    <xdr:to>
      <xdr:col>5</xdr:col>
      <xdr:colOff>409575</xdr:colOff>
      <xdr:row>79</xdr:row>
      <xdr:rowOff>2358</xdr:rowOff>
    </xdr:to>
    <xdr:sp macro="" textlink="">
      <xdr:nvSpPr>
        <xdr:cNvPr id="231" name="円/楕円 230"/>
        <xdr:cNvSpPr/>
      </xdr:nvSpPr>
      <xdr:spPr>
        <a:xfrm>
          <a:off x="3746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32"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18885</xdr:rowOff>
    </xdr:from>
    <xdr:ext cx="405111" cy="259045"/>
    <xdr:sp macro="" textlink="">
      <xdr:nvSpPr>
        <xdr:cNvPr id="233" name="n_1mainValue【公営住宅】&#10;有形固定資産減価償却率"/>
        <xdr:cNvSpPr txBox="1"/>
      </xdr:nvSpPr>
      <xdr:spPr>
        <a:xfrm>
          <a:off x="3582043"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57" name="直線コネクタ 256"/>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58"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59" name="直線コネクタ 258"/>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60"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61" name="直線コネクタ 260"/>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262" name="【公営住宅】&#10;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63" name="フローチャート : 判断 262"/>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64" name="フローチャート : 判断 263"/>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49530</xdr:rowOff>
    </xdr:from>
    <xdr:to>
      <xdr:col>14</xdr:col>
      <xdr:colOff>79375</xdr:colOff>
      <xdr:row>80</xdr:row>
      <xdr:rowOff>151130</xdr:rowOff>
    </xdr:to>
    <xdr:sp macro="" textlink="">
      <xdr:nvSpPr>
        <xdr:cNvPr id="270" name="円/楕円 269"/>
        <xdr:cNvSpPr/>
      </xdr:nvSpPr>
      <xdr:spPr>
        <a:xfrm>
          <a:off x="95885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6366</xdr:rowOff>
    </xdr:from>
    <xdr:ext cx="469744" cy="259045"/>
    <xdr:sp macro="" textlink="">
      <xdr:nvSpPr>
        <xdr:cNvPr id="2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167657</xdr:rowOff>
    </xdr:from>
    <xdr:ext cx="469744" cy="259045"/>
    <xdr:sp macro="" textlink="">
      <xdr:nvSpPr>
        <xdr:cNvPr id="272" name="n_1mainValue【公営住宅】&#10;一人当たり面積"/>
        <xdr:cNvSpPr txBox="1"/>
      </xdr:nvSpPr>
      <xdr:spPr>
        <a:xfrm>
          <a:off x="9391727" y="135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2" name="テキスト ボックス 28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148844</xdr:rowOff>
    </xdr:from>
    <xdr:to>
      <xdr:col>5</xdr:col>
      <xdr:colOff>409575</xdr:colOff>
      <xdr:row>101</xdr:row>
      <xdr:rowOff>78994</xdr:rowOff>
    </xdr:to>
    <xdr:sp macro="" textlink="">
      <xdr:nvSpPr>
        <xdr:cNvPr id="292" name="フローチャート : 判断 291"/>
        <xdr:cNvSpPr/>
      </xdr:nvSpPr>
      <xdr:spPr>
        <a:xfrm>
          <a:off x="3746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68835</xdr:rowOff>
    </xdr:from>
    <xdr:to>
      <xdr:col>5</xdr:col>
      <xdr:colOff>409575</xdr:colOff>
      <xdr:row>100</xdr:row>
      <xdr:rowOff>170435</xdr:rowOff>
    </xdr:to>
    <xdr:sp macro="" textlink="">
      <xdr:nvSpPr>
        <xdr:cNvPr id="298" name="円/楕円 297"/>
        <xdr:cNvSpPr/>
      </xdr:nvSpPr>
      <xdr:spPr>
        <a:xfrm>
          <a:off x="3746500" y="17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70121</xdr:rowOff>
    </xdr:from>
    <xdr:ext cx="405111" cy="259045"/>
    <xdr:sp macro="" textlink="">
      <xdr:nvSpPr>
        <xdr:cNvPr id="299" name="n_1aveValue【港湾・漁港】&#10;有形固定資産減価償却率"/>
        <xdr:cNvSpPr txBox="1"/>
      </xdr:nvSpPr>
      <xdr:spPr>
        <a:xfrm>
          <a:off x="3582043" y="173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15512</xdr:rowOff>
    </xdr:from>
    <xdr:ext cx="405111" cy="259045"/>
    <xdr:sp macro="" textlink="">
      <xdr:nvSpPr>
        <xdr:cNvPr id="300" name="n_1mainValue【港湾・漁港】&#10;有形固定資産減価償却率"/>
        <xdr:cNvSpPr txBox="1"/>
      </xdr:nvSpPr>
      <xdr:spPr>
        <a:xfrm>
          <a:off x="3582043" y="1698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2" name="テキスト ボックス 31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14" name="テキスト ボックス 313"/>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6" name="テキスト ボックス 315"/>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151346</xdr:rowOff>
    </xdr:from>
    <xdr:to>
      <xdr:col>14</xdr:col>
      <xdr:colOff>79375</xdr:colOff>
      <xdr:row>101</xdr:row>
      <xdr:rowOff>81496</xdr:rowOff>
    </xdr:to>
    <xdr:sp macro="" textlink="">
      <xdr:nvSpPr>
        <xdr:cNvPr id="322" name="フローチャート : 判断 321"/>
        <xdr:cNvSpPr/>
      </xdr:nvSpPr>
      <xdr:spPr>
        <a:xfrm>
          <a:off x="9588500" y="1729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6401</xdr:rowOff>
    </xdr:from>
    <xdr:to>
      <xdr:col>14</xdr:col>
      <xdr:colOff>79375</xdr:colOff>
      <xdr:row>100</xdr:row>
      <xdr:rowOff>108001</xdr:rowOff>
    </xdr:to>
    <xdr:sp macro="" textlink="">
      <xdr:nvSpPr>
        <xdr:cNvPr id="328" name="円/楕円 327"/>
        <xdr:cNvSpPr/>
      </xdr:nvSpPr>
      <xdr:spPr>
        <a:xfrm>
          <a:off x="9588500" y="171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72623</xdr:rowOff>
    </xdr:from>
    <xdr:ext cx="599010" cy="259045"/>
    <xdr:sp macro="" textlink="">
      <xdr:nvSpPr>
        <xdr:cNvPr id="329" name="n_1aveValue【港湾・漁港】&#10;一人当たり有形固定資産（償却資産）額"/>
        <xdr:cNvSpPr txBox="1"/>
      </xdr:nvSpPr>
      <xdr:spPr>
        <a:xfrm>
          <a:off x="9327094" y="173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104,083</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124528</xdr:rowOff>
    </xdr:from>
    <xdr:ext cx="599010" cy="259045"/>
    <xdr:sp macro="" textlink="">
      <xdr:nvSpPr>
        <xdr:cNvPr id="330" name="n_1mainValue【港湾・漁港】&#10;一人当たり有形固定資産（償却資産）額"/>
        <xdr:cNvSpPr txBox="1"/>
      </xdr:nvSpPr>
      <xdr:spPr>
        <a:xfrm>
          <a:off x="9327094" y="1692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2" name="直線コネクタ 3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3" name="テキスト ボックス 3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4" name="直線コネクタ 3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5" name="テキスト ボックス 3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6" name="直線コネクタ 3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7" name="テキスト ボックス 3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8" name="直線コネクタ 3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49" name="テキスト ボックス 34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53" name="直線コネクタ 352"/>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54"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55" name="直線コネクタ 354"/>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56"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57" name="直線コネクタ 35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58"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59" name="フローチャート : 判断 358"/>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60" name="フローチャート : 判断 359"/>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137414</xdr:rowOff>
    </xdr:from>
    <xdr:to>
      <xdr:col>22</xdr:col>
      <xdr:colOff>415925</xdr:colOff>
      <xdr:row>41</xdr:row>
      <xdr:rowOff>67564</xdr:rowOff>
    </xdr:to>
    <xdr:sp macro="" textlink="">
      <xdr:nvSpPr>
        <xdr:cNvPr id="366" name="円/楕円 365"/>
        <xdr:cNvSpPr/>
      </xdr:nvSpPr>
      <xdr:spPr>
        <a:xfrm>
          <a:off x="15430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106951</xdr:rowOff>
    </xdr:from>
    <xdr:ext cx="405111" cy="259045"/>
    <xdr:sp macro="" textlink="">
      <xdr:nvSpPr>
        <xdr:cNvPr id="367" name="n_1aveValue【認定こども園・幼稚園・保育所】&#10;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58691</xdr:rowOff>
    </xdr:from>
    <xdr:ext cx="405111" cy="259045"/>
    <xdr:sp macro="" textlink="">
      <xdr:nvSpPr>
        <xdr:cNvPr id="368" name="n_1mainValue【認定こども園・幼稚園・保育所】&#10;有形固定資産減価償却率"/>
        <xdr:cNvSpPr txBox="1"/>
      </xdr:nvSpPr>
      <xdr:spPr>
        <a:xfrm>
          <a:off x="15266043"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0" name="テキスト ボックス 37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2" name="テキスト ボックス 38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4" name="テキスト ボックス 38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6" name="テキスト ボックス 38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8" name="テキスト ボックス 38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92" name="直線コネクタ 391"/>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93"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94" name="直線コネクタ 393"/>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95"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96" name="直線コネクタ 395"/>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97"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98" name="フローチャート : 判断 397"/>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99" name="フローチャート : 判断 39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17780</xdr:rowOff>
    </xdr:from>
    <xdr:to>
      <xdr:col>31</xdr:col>
      <xdr:colOff>85725</xdr:colOff>
      <xdr:row>37</xdr:row>
      <xdr:rowOff>119380</xdr:rowOff>
    </xdr:to>
    <xdr:sp macro="" textlink="">
      <xdr:nvSpPr>
        <xdr:cNvPr id="405" name="円/楕円 404"/>
        <xdr:cNvSpPr/>
      </xdr:nvSpPr>
      <xdr:spPr>
        <a:xfrm>
          <a:off x="2127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40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110507</xdr:rowOff>
    </xdr:from>
    <xdr:ext cx="469744" cy="259045"/>
    <xdr:sp macro="" textlink="">
      <xdr:nvSpPr>
        <xdr:cNvPr id="407" name="n_1mainValue【認定こども園・幼稚園・保育所】&#10;一人当たり面積"/>
        <xdr:cNvSpPr txBox="1"/>
      </xdr:nvSpPr>
      <xdr:spPr>
        <a:xfrm>
          <a:off x="210757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2" name="テキスト ボックス 4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34" name="直線コネクタ 433"/>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35"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36" name="直線コネクタ 435"/>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37"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38" name="直線コネクタ 437"/>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439"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40" name="フローチャート : 判断 439"/>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41" name="フローチャート : 判断 440"/>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84727</xdr:rowOff>
    </xdr:from>
    <xdr:to>
      <xdr:col>22</xdr:col>
      <xdr:colOff>415925</xdr:colOff>
      <xdr:row>64</xdr:row>
      <xdr:rowOff>14877</xdr:rowOff>
    </xdr:to>
    <xdr:sp macro="" textlink="">
      <xdr:nvSpPr>
        <xdr:cNvPr id="447" name="円/楕円 446"/>
        <xdr:cNvSpPr/>
      </xdr:nvSpPr>
      <xdr:spPr>
        <a:xfrm>
          <a:off x="15430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139173</xdr:rowOff>
    </xdr:from>
    <xdr:ext cx="405111" cy="259045"/>
    <xdr:sp macro="" textlink="">
      <xdr:nvSpPr>
        <xdr:cNvPr id="448"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6004</xdr:rowOff>
    </xdr:from>
    <xdr:ext cx="405111" cy="259045"/>
    <xdr:sp macro="" textlink="">
      <xdr:nvSpPr>
        <xdr:cNvPr id="449" name="n_1mainValue【学校施設】&#10;有形固定資産減価償却率"/>
        <xdr:cNvSpPr txBox="1"/>
      </xdr:nvSpPr>
      <xdr:spPr>
        <a:xfrm>
          <a:off x="15266043"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61" name="直線コネクタ 46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62" name="テキスト ボックス 46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63" name="直線コネクタ 46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64" name="テキスト ボックス 46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65" name="直線コネクタ 46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66" name="テキスト ボックス 46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69" name="直線コネクタ 46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70" name="テキスト ボックス 46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71" name="直線コネクタ 47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72" name="テキスト ボックス 47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73" name="直線コネクタ 47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74" name="テキスト ボックス 47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160020</xdr:rowOff>
    </xdr:from>
    <xdr:to>
      <xdr:col>32</xdr:col>
      <xdr:colOff>186689</xdr:colOff>
      <xdr:row>63</xdr:row>
      <xdr:rowOff>140018</xdr:rowOff>
    </xdr:to>
    <xdr:cxnSp macro="">
      <xdr:nvCxnSpPr>
        <xdr:cNvPr id="478" name="直線コネクタ 477"/>
        <xdr:cNvCxnSpPr/>
      </xdr:nvCxnSpPr>
      <xdr:spPr>
        <a:xfrm flipV="1">
          <a:off x="22160864" y="10447020"/>
          <a:ext cx="0" cy="49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143845</xdr:rowOff>
    </xdr:from>
    <xdr:ext cx="469744" cy="259045"/>
    <xdr:sp macro="" textlink="">
      <xdr:nvSpPr>
        <xdr:cNvPr id="479" name="【学校施設】&#10;一人当たり面積最小値テキスト"/>
        <xdr:cNvSpPr txBox="1"/>
      </xdr:nvSpPr>
      <xdr:spPr>
        <a:xfrm>
          <a:off x="22250400" y="1094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140018</xdr:rowOff>
    </xdr:from>
    <xdr:to>
      <xdr:col>32</xdr:col>
      <xdr:colOff>276225</xdr:colOff>
      <xdr:row>63</xdr:row>
      <xdr:rowOff>140018</xdr:rowOff>
    </xdr:to>
    <xdr:cxnSp macro="">
      <xdr:nvCxnSpPr>
        <xdr:cNvPr id="480" name="直線コネクタ 479"/>
        <xdr:cNvCxnSpPr/>
      </xdr:nvCxnSpPr>
      <xdr:spPr>
        <a:xfrm>
          <a:off x="22072600" y="1094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106697</xdr:rowOff>
    </xdr:from>
    <xdr:ext cx="469744" cy="259045"/>
    <xdr:sp macro="" textlink="">
      <xdr:nvSpPr>
        <xdr:cNvPr id="481" name="【学校施設】&#10;一人当たり面積最大値テキスト"/>
        <xdr:cNvSpPr txBox="1"/>
      </xdr:nvSpPr>
      <xdr:spPr>
        <a:xfrm>
          <a:off x="22250400"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60</xdr:row>
      <xdr:rowOff>160020</xdr:rowOff>
    </xdr:from>
    <xdr:to>
      <xdr:col>32</xdr:col>
      <xdr:colOff>276225</xdr:colOff>
      <xdr:row>60</xdr:row>
      <xdr:rowOff>160020</xdr:rowOff>
    </xdr:to>
    <xdr:cxnSp macro="">
      <xdr:nvCxnSpPr>
        <xdr:cNvPr id="482" name="直線コネクタ 481"/>
        <xdr:cNvCxnSpPr/>
      </xdr:nvCxnSpPr>
      <xdr:spPr>
        <a:xfrm>
          <a:off x="22072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49547</xdr:rowOff>
    </xdr:from>
    <xdr:ext cx="469744" cy="259045"/>
    <xdr:sp macro="" textlink="">
      <xdr:nvSpPr>
        <xdr:cNvPr id="483" name="【学校施設】&#10;一人当たり面積平均値テキスト"/>
        <xdr:cNvSpPr txBox="1"/>
      </xdr:nvSpPr>
      <xdr:spPr>
        <a:xfrm>
          <a:off x="222504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71120</xdr:rowOff>
    </xdr:from>
    <xdr:to>
      <xdr:col>32</xdr:col>
      <xdr:colOff>238125</xdr:colOff>
      <xdr:row>63</xdr:row>
      <xdr:rowOff>1270</xdr:rowOff>
    </xdr:to>
    <xdr:sp macro="" textlink="">
      <xdr:nvSpPr>
        <xdr:cNvPr id="484" name="フローチャート : 判断 483"/>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98743</xdr:rowOff>
    </xdr:from>
    <xdr:to>
      <xdr:col>31</xdr:col>
      <xdr:colOff>85725</xdr:colOff>
      <xdr:row>62</xdr:row>
      <xdr:rowOff>28893</xdr:rowOff>
    </xdr:to>
    <xdr:sp macro="" textlink="">
      <xdr:nvSpPr>
        <xdr:cNvPr id="485" name="フローチャート : 判断 484"/>
        <xdr:cNvSpPr/>
      </xdr:nvSpPr>
      <xdr:spPr>
        <a:xfrm>
          <a:off x="21272500" y="105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122555</xdr:rowOff>
    </xdr:from>
    <xdr:to>
      <xdr:col>31</xdr:col>
      <xdr:colOff>85725</xdr:colOff>
      <xdr:row>56</xdr:row>
      <xdr:rowOff>52705</xdr:rowOff>
    </xdr:to>
    <xdr:sp macro="" textlink="">
      <xdr:nvSpPr>
        <xdr:cNvPr id="491" name="円/楕円 490"/>
        <xdr:cNvSpPr/>
      </xdr:nvSpPr>
      <xdr:spPr>
        <a:xfrm>
          <a:off x="21272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20020</xdr:rowOff>
    </xdr:from>
    <xdr:ext cx="469744" cy="259045"/>
    <xdr:sp macro="" textlink="">
      <xdr:nvSpPr>
        <xdr:cNvPr id="492" name="n_1aveValue【学校施設】&#10;一人当たり面積"/>
        <xdr:cNvSpPr txBox="1"/>
      </xdr:nvSpPr>
      <xdr:spPr>
        <a:xfrm>
          <a:off x="21075727" y="106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69232</xdr:rowOff>
    </xdr:from>
    <xdr:ext cx="469744" cy="259045"/>
    <xdr:sp macro="" textlink="">
      <xdr:nvSpPr>
        <xdr:cNvPr id="493" name="n_1mainValue【学校施設】&#10;一人当たり面積"/>
        <xdr:cNvSpPr txBox="1"/>
      </xdr:nvSpPr>
      <xdr:spPr>
        <a:xfrm>
          <a:off x="21075727" y="932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4" name="テキスト ボックス 5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6" name="テキスト ボックス 51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125730</xdr:rowOff>
    </xdr:from>
    <xdr:to>
      <xdr:col>23</xdr:col>
      <xdr:colOff>516889</xdr:colOff>
      <xdr:row>85</xdr:row>
      <xdr:rowOff>140970</xdr:rowOff>
    </xdr:to>
    <xdr:cxnSp macro="">
      <xdr:nvCxnSpPr>
        <xdr:cNvPr id="518" name="直線コネクタ 517"/>
        <xdr:cNvCxnSpPr/>
      </xdr:nvCxnSpPr>
      <xdr:spPr>
        <a:xfrm flipV="1">
          <a:off x="16318864" y="1349883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144797</xdr:rowOff>
    </xdr:from>
    <xdr:ext cx="405111" cy="259045"/>
    <xdr:sp macro="" textlink="">
      <xdr:nvSpPr>
        <xdr:cNvPr id="519" name="【児童館】&#10;有形固定資産減価償却率最小値テキスト"/>
        <xdr:cNvSpPr txBox="1"/>
      </xdr:nvSpPr>
      <xdr:spPr>
        <a:xfrm>
          <a:off x="16408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23</xdr:col>
      <xdr:colOff>428625</xdr:colOff>
      <xdr:row>85</xdr:row>
      <xdr:rowOff>140970</xdr:rowOff>
    </xdr:from>
    <xdr:to>
      <xdr:col>23</xdr:col>
      <xdr:colOff>606425</xdr:colOff>
      <xdr:row>85</xdr:row>
      <xdr:rowOff>140970</xdr:rowOff>
    </xdr:to>
    <xdr:cxnSp macro="">
      <xdr:nvCxnSpPr>
        <xdr:cNvPr id="520" name="直線コネクタ 519"/>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72407</xdr:rowOff>
    </xdr:from>
    <xdr:ext cx="405111" cy="259045"/>
    <xdr:sp macro="" textlink="">
      <xdr:nvSpPr>
        <xdr:cNvPr id="521" name="【児童館】&#10;有形固定資産減価償却率最大値テキスト"/>
        <xdr:cNvSpPr txBox="1"/>
      </xdr:nvSpPr>
      <xdr:spPr>
        <a:xfrm>
          <a:off x="16408400"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23</xdr:col>
      <xdr:colOff>428625</xdr:colOff>
      <xdr:row>78</xdr:row>
      <xdr:rowOff>125730</xdr:rowOff>
    </xdr:from>
    <xdr:to>
      <xdr:col>23</xdr:col>
      <xdr:colOff>606425</xdr:colOff>
      <xdr:row>78</xdr:row>
      <xdr:rowOff>125730</xdr:rowOff>
    </xdr:to>
    <xdr:cxnSp macro="">
      <xdr:nvCxnSpPr>
        <xdr:cNvPr id="522" name="直線コネクタ 521"/>
        <xdr:cNvCxnSpPr/>
      </xdr:nvCxnSpPr>
      <xdr:spPr>
        <a:xfrm>
          <a:off x="16230600" y="1349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49547</xdr:rowOff>
    </xdr:from>
    <xdr:ext cx="405111" cy="259045"/>
    <xdr:sp macro="" textlink="">
      <xdr:nvSpPr>
        <xdr:cNvPr id="523" name="【児童館】&#10;有形固定資産減価償却率平均値テキスト"/>
        <xdr:cNvSpPr txBox="1"/>
      </xdr:nvSpPr>
      <xdr:spPr>
        <a:xfrm>
          <a:off x="16408400" y="1393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71120</xdr:rowOff>
    </xdr:from>
    <xdr:to>
      <xdr:col>23</xdr:col>
      <xdr:colOff>568325</xdr:colOff>
      <xdr:row>82</xdr:row>
      <xdr:rowOff>1270</xdr:rowOff>
    </xdr:to>
    <xdr:sp macro="" textlink="">
      <xdr:nvSpPr>
        <xdr:cNvPr id="524" name="フローチャート : 判断 523"/>
        <xdr:cNvSpPr/>
      </xdr:nvSpPr>
      <xdr:spPr>
        <a:xfrm>
          <a:off x="16268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101600</xdr:rowOff>
    </xdr:from>
    <xdr:to>
      <xdr:col>22</xdr:col>
      <xdr:colOff>415925</xdr:colOff>
      <xdr:row>81</xdr:row>
      <xdr:rowOff>31750</xdr:rowOff>
    </xdr:to>
    <xdr:sp macro="" textlink="">
      <xdr:nvSpPr>
        <xdr:cNvPr id="525" name="フローチャート : 判断 52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59689</xdr:rowOff>
    </xdr:from>
    <xdr:to>
      <xdr:col>22</xdr:col>
      <xdr:colOff>415925</xdr:colOff>
      <xdr:row>77</xdr:row>
      <xdr:rowOff>161289</xdr:rowOff>
    </xdr:to>
    <xdr:sp macro="" textlink="">
      <xdr:nvSpPr>
        <xdr:cNvPr id="531" name="円/楕円 530"/>
        <xdr:cNvSpPr/>
      </xdr:nvSpPr>
      <xdr:spPr>
        <a:xfrm>
          <a:off x="15430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22877</xdr:rowOff>
    </xdr:from>
    <xdr:ext cx="405111" cy="259045"/>
    <xdr:sp macro="" textlink="">
      <xdr:nvSpPr>
        <xdr:cNvPr id="532" name="n_1aveValue【児童館】&#10;有形固定資産減価償却率"/>
        <xdr:cNvSpPr txBox="1"/>
      </xdr:nvSpPr>
      <xdr:spPr>
        <a:xfrm>
          <a:off x="15266043"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6366</xdr:rowOff>
    </xdr:from>
    <xdr:ext cx="405111" cy="259045"/>
    <xdr:sp macro="" textlink="">
      <xdr:nvSpPr>
        <xdr:cNvPr id="533" name="n_1mainValue【児童館】&#10;有形固定資産減価償却率"/>
        <xdr:cNvSpPr txBox="1"/>
      </xdr:nvSpPr>
      <xdr:spPr>
        <a:xfrm>
          <a:off x="15266043"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544" name="直線コネクタ 543"/>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45" name="テキスト ボックス 544"/>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46" name="直線コネクタ 54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47" name="テキスト ボックス 54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48" name="直線コネクタ 547"/>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49" name="テキスト ボックス 548"/>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52" name="直線コネクタ 551"/>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53" name="テキスト ボックス 552"/>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54" name="直線コネクタ 55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55" name="テキスト ボックス 55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56" name="直線コネクタ 555"/>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57" name="テキスト ボックス 556"/>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152400</xdr:rowOff>
    </xdr:from>
    <xdr:to>
      <xdr:col>32</xdr:col>
      <xdr:colOff>186689</xdr:colOff>
      <xdr:row>81</xdr:row>
      <xdr:rowOff>152400</xdr:rowOff>
    </xdr:to>
    <xdr:cxnSp macro="">
      <xdr:nvCxnSpPr>
        <xdr:cNvPr id="561" name="直線コネクタ 560"/>
        <xdr:cNvCxnSpPr/>
      </xdr:nvCxnSpPr>
      <xdr:spPr>
        <a:xfrm flipV="1">
          <a:off x="22160864" y="1335405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156227</xdr:rowOff>
    </xdr:from>
    <xdr:ext cx="469744" cy="259045"/>
    <xdr:sp macro="" textlink="">
      <xdr:nvSpPr>
        <xdr:cNvPr id="562" name="【児童館】&#10;一人当たり面積最小値テキスト"/>
        <xdr:cNvSpPr txBox="1"/>
      </xdr:nvSpPr>
      <xdr:spPr>
        <a:xfrm>
          <a:off x="22250400"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81</xdr:row>
      <xdr:rowOff>152400</xdr:rowOff>
    </xdr:from>
    <xdr:to>
      <xdr:col>32</xdr:col>
      <xdr:colOff>276225</xdr:colOff>
      <xdr:row>81</xdr:row>
      <xdr:rowOff>152400</xdr:rowOff>
    </xdr:to>
    <xdr:cxnSp macro="">
      <xdr:nvCxnSpPr>
        <xdr:cNvPr id="563" name="直線コネクタ 562"/>
        <xdr:cNvCxnSpPr/>
      </xdr:nvCxnSpPr>
      <xdr:spPr>
        <a:xfrm>
          <a:off x="22072600" y="1403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99077</xdr:rowOff>
    </xdr:from>
    <xdr:ext cx="469744" cy="259045"/>
    <xdr:sp macro="" textlink="">
      <xdr:nvSpPr>
        <xdr:cNvPr id="564" name="【児童館】&#10;一人当たり面積最大値テキスト"/>
        <xdr:cNvSpPr txBox="1"/>
      </xdr:nvSpPr>
      <xdr:spPr>
        <a:xfrm>
          <a:off x="222504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77</xdr:row>
      <xdr:rowOff>152400</xdr:rowOff>
    </xdr:from>
    <xdr:to>
      <xdr:col>32</xdr:col>
      <xdr:colOff>276225</xdr:colOff>
      <xdr:row>77</xdr:row>
      <xdr:rowOff>152400</xdr:rowOff>
    </xdr:to>
    <xdr:cxnSp macro="">
      <xdr:nvCxnSpPr>
        <xdr:cNvPr id="565" name="直線コネクタ 564"/>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51452</xdr:rowOff>
    </xdr:from>
    <xdr:ext cx="469744" cy="259045"/>
    <xdr:sp macro="" textlink="">
      <xdr:nvSpPr>
        <xdr:cNvPr id="566" name="【児童館】&#10;一人当たり面積平均値テキスト"/>
        <xdr:cNvSpPr txBox="1"/>
      </xdr:nvSpPr>
      <xdr:spPr>
        <a:xfrm>
          <a:off x="22250400" y="13596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73025</xdr:rowOff>
    </xdr:from>
    <xdr:to>
      <xdr:col>32</xdr:col>
      <xdr:colOff>238125</xdr:colOff>
      <xdr:row>80</xdr:row>
      <xdr:rowOff>3175</xdr:rowOff>
    </xdr:to>
    <xdr:sp macro="" textlink="">
      <xdr:nvSpPr>
        <xdr:cNvPr id="567" name="フローチャート : 判断 566"/>
        <xdr:cNvSpPr/>
      </xdr:nvSpPr>
      <xdr:spPr>
        <a:xfrm>
          <a:off x="22110700" y="136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158750</xdr:rowOff>
    </xdr:from>
    <xdr:to>
      <xdr:col>31</xdr:col>
      <xdr:colOff>85725</xdr:colOff>
      <xdr:row>81</xdr:row>
      <xdr:rowOff>88900</xdr:rowOff>
    </xdr:to>
    <xdr:sp macro="" textlink="">
      <xdr:nvSpPr>
        <xdr:cNvPr id="568" name="フローチャート : 判断 567"/>
        <xdr:cNvSpPr/>
      </xdr:nvSpPr>
      <xdr:spPr>
        <a:xfrm>
          <a:off x="21272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130175</xdr:rowOff>
    </xdr:from>
    <xdr:to>
      <xdr:col>31</xdr:col>
      <xdr:colOff>85725</xdr:colOff>
      <xdr:row>86</xdr:row>
      <xdr:rowOff>60325</xdr:rowOff>
    </xdr:to>
    <xdr:sp macro="" textlink="">
      <xdr:nvSpPr>
        <xdr:cNvPr id="574" name="円/楕円 573"/>
        <xdr:cNvSpPr/>
      </xdr:nvSpPr>
      <xdr:spPr>
        <a:xfrm>
          <a:off x="2127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105427</xdr:rowOff>
    </xdr:from>
    <xdr:ext cx="469744" cy="259045"/>
    <xdr:sp macro="" textlink="">
      <xdr:nvSpPr>
        <xdr:cNvPr id="575" name="n_1ave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51452</xdr:rowOff>
    </xdr:from>
    <xdr:ext cx="469744" cy="259045"/>
    <xdr:sp macro="" textlink="">
      <xdr:nvSpPr>
        <xdr:cNvPr id="576" name="n_1mainValue【児童館】&#10;一人当たり面積"/>
        <xdr:cNvSpPr txBox="1"/>
      </xdr:nvSpPr>
      <xdr:spPr>
        <a:xfrm>
          <a:off x="21075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601" name="直線コネクタ 600"/>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602"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603" name="直線コネクタ 602"/>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60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605" name="直線コネクタ 60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606"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607" name="フローチャート : 判断 606"/>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608" name="フローチャート : 判断 607"/>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71120</xdr:rowOff>
    </xdr:from>
    <xdr:to>
      <xdr:col>22</xdr:col>
      <xdr:colOff>415925</xdr:colOff>
      <xdr:row>103</xdr:row>
      <xdr:rowOff>1270</xdr:rowOff>
    </xdr:to>
    <xdr:sp macro="" textlink="">
      <xdr:nvSpPr>
        <xdr:cNvPr id="614" name="円/楕円 613"/>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9541</xdr:rowOff>
    </xdr:from>
    <xdr:ext cx="405111" cy="259045"/>
    <xdr:sp macro="" textlink="">
      <xdr:nvSpPr>
        <xdr:cNvPr id="615"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17797</xdr:rowOff>
    </xdr:from>
    <xdr:ext cx="405111" cy="259045"/>
    <xdr:sp macro="" textlink="">
      <xdr:nvSpPr>
        <xdr:cNvPr id="616" name="n_1mainValue【公民館】&#10;有形固定資産減価償却率"/>
        <xdr:cNvSpPr txBox="1"/>
      </xdr:nvSpPr>
      <xdr:spPr>
        <a:xfrm>
          <a:off x="15266043"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8" name="テキスト ボックス 6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642" name="直線コネクタ 641"/>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643"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644" name="直線コネクタ 643"/>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645"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646" name="直線コネクタ 645"/>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647"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648" name="フローチャート : 判断 647"/>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649" name="フローチャート : 判断 648"/>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20501</xdr:rowOff>
    </xdr:from>
    <xdr:to>
      <xdr:col>31</xdr:col>
      <xdr:colOff>85725</xdr:colOff>
      <xdr:row>104</xdr:row>
      <xdr:rowOff>122101</xdr:rowOff>
    </xdr:to>
    <xdr:sp macro="" textlink="">
      <xdr:nvSpPr>
        <xdr:cNvPr id="655" name="円/楕円 654"/>
        <xdr:cNvSpPr/>
      </xdr:nvSpPr>
      <xdr:spPr>
        <a:xfrm>
          <a:off x="2127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10358</xdr:rowOff>
    </xdr:from>
    <xdr:ext cx="469744" cy="259045"/>
    <xdr:sp macro="" textlink="">
      <xdr:nvSpPr>
        <xdr:cNvPr id="656" name="n_1aveValue【公民館】&#10;一人当たり面積"/>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138628</xdr:rowOff>
    </xdr:from>
    <xdr:ext cx="469744" cy="259045"/>
    <xdr:sp macro="" textlink="">
      <xdr:nvSpPr>
        <xdr:cNvPr id="657" name="n_1mainValue【公民館】&#10;一人当たり面積"/>
        <xdr:cNvSpPr txBox="1"/>
      </xdr:nvSpPr>
      <xdr:spPr>
        <a:xfrm>
          <a:off x="210757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類似団体と比較して特に有形固定資産減価償却率が高くなっている施設は、公営住宅、児童館であり、特に低くなっている施設は、認定こども園・幼稚園・保育所、学校施設である。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年度に個別施設計画を策定し、同計画に基づいて平成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年度までに廃止・解体等を含めた再編に取り組んでいくこととしている。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認定こども園・幼稚園・保育所については、耐震化・老朽化対策のため、平成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年度に香住幼稚園、平成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年度に村岡幼稚園を移転新築したことにより全体としての有形固定資産減価償却率は低くなっているが、一方で奥佐津幼稚園・余部幼稚園は有形固定資産減価償却率が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％となっている等、老朽化が進んでいるものも多い現状にある。こちらについても、平成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年度に個別施設計画を策定し、同計画に基づいた適切な管理を行っていく。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1" name="テキスト ボックス 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61</xdr:row>
      <xdr:rowOff>3810</xdr:rowOff>
    </xdr:to>
    <xdr:cxnSp macro="">
      <xdr:nvCxnSpPr>
        <xdr:cNvPr id="73" name="直線コネクタ 72"/>
        <xdr:cNvCxnSpPr/>
      </xdr:nvCxnSpPr>
      <xdr:spPr>
        <a:xfrm flipV="1">
          <a:off x="4634865" y="947166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74" name="【体育館・プール】&#10;有形固定資産減価償却率最小値テキスト"/>
        <xdr:cNvSpPr txBox="1"/>
      </xdr:nvSpPr>
      <xdr:spPr>
        <a:xfrm>
          <a:off x="47244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61</xdr:row>
      <xdr:rowOff>3810</xdr:rowOff>
    </xdr:from>
    <xdr:to>
      <xdr:col>6</xdr:col>
      <xdr:colOff>600075</xdr:colOff>
      <xdr:row>61</xdr:row>
      <xdr:rowOff>3810</xdr:rowOff>
    </xdr:to>
    <xdr:cxnSp macro="">
      <xdr:nvCxnSpPr>
        <xdr:cNvPr id="75" name="直線コネクタ 74"/>
        <xdr:cNvCxnSpPr/>
      </xdr:nvCxnSpPr>
      <xdr:spPr>
        <a:xfrm>
          <a:off x="4546600" y="1046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76"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77" name="直線コネクタ 76"/>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83837</xdr:rowOff>
    </xdr:from>
    <xdr:ext cx="405111" cy="259045"/>
    <xdr:sp macro="" textlink="">
      <xdr:nvSpPr>
        <xdr:cNvPr id="78" name="【体育館・プール】&#10;有形固定資産減価償却率平均値テキスト"/>
        <xdr:cNvSpPr txBox="1"/>
      </xdr:nvSpPr>
      <xdr:spPr>
        <a:xfrm>
          <a:off x="4724400" y="985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105410</xdr:rowOff>
    </xdr:from>
    <xdr:to>
      <xdr:col>6</xdr:col>
      <xdr:colOff>561975</xdr:colOff>
      <xdr:row>58</xdr:row>
      <xdr:rowOff>35560</xdr:rowOff>
    </xdr:to>
    <xdr:sp macro="" textlink="">
      <xdr:nvSpPr>
        <xdr:cNvPr id="79" name="フローチャート : 判断 78"/>
        <xdr:cNvSpPr/>
      </xdr:nvSpPr>
      <xdr:spPr>
        <a:xfrm>
          <a:off x="45847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21590</xdr:rowOff>
    </xdr:from>
    <xdr:to>
      <xdr:col>5</xdr:col>
      <xdr:colOff>409575</xdr:colOff>
      <xdr:row>61</xdr:row>
      <xdr:rowOff>123190</xdr:rowOff>
    </xdr:to>
    <xdr:sp macro="" textlink="">
      <xdr:nvSpPr>
        <xdr:cNvPr id="80" name="フローチャート : 判断 79"/>
        <xdr:cNvSpPr/>
      </xdr:nvSpPr>
      <xdr:spPr>
        <a:xfrm>
          <a:off x="3746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139717</xdr:rowOff>
    </xdr:from>
    <xdr:ext cx="405111" cy="259045"/>
    <xdr:sp macro="" textlink="">
      <xdr:nvSpPr>
        <xdr:cNvPr id="81" name="n_1aveValue【体育館・プール】&#10;有形固定資産減価償却率"/>
        <xdr:cNvSpPr txBox="1"/>
      </xdr:nvSpPr>
      <xdr:spPr>
        <a:xfrm>
          <a:off x="3582043"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105410</xdr:rowOff>
    </xdr:from>
    <xdr:to>
      <xdr:col>5</xdr:col>
      <xdr:colOff>409575</xdr:colOff>
      <xdr:row>64</xdr:row>
      <xdr:rowOff>35560</xdr:rowOff>
    </xdr:to>
    <xdr:sp macro="" textlink="">
      <xdr:nvSpPr>
        <xdr:cNvPr id="87" name="円/楕円 86"/>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26687</xdr:rowOff>
    </xdr:from>
    <xdr:ext cx="405111" cy="259045"/>
    <xdr:sp macro="" textlink="">
      <xdr:nvSpPr>
        <xdr:cNvPr id="88" name="n_1mainValue【体育館・プール】&#10;有形固定資産減価償却率"/>
        <xdr:cNvSpPr txBox="1"/>
      </xdr:nvSpPr>
      <xdr:spPr>
        <a:xfrm>
          <a:off x="3582043"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15" name="直線コネクタ 114"/>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16"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17" name="直線コネクタ 116"/>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18"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19" name="直線コネクタ 118"/>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20"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21" name="フローチャート : 判断 120"/>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22" name="フローチャート : 判断 121"/>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104883</xdr:rowOff>
    </xdr:from>
    <xdr:ext cx="469744" cy="259045"/>
    <xdr:sp macro="" textlink="">
      <xdr:nvSpPr>
        <xdr:cNvPr id="123"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45538</xdr:rowOff>
    </xdr:from>
    <xdr:to>
      <xdr:col>14</xdr:col>
      <xdr:colOff>79375</xdr:colOff>
      <xdr:row>59</xdr:row>
      <xdr:rowOff>147138</xdr:rowOff>
    </xdr:to>
    <xdr:sp macro="" textlink="">
      <xdr:nvSpPr>
        <xdr:cNvPr id="129" name="円/楕円 128"/>
        <xdr:cNvSpPr/>
      </xdr:nvSpPr>
      <xdr:spPr>
        <a:xfrm>
          <a:off x="958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138265</xdr:rowOff>
    </xdr:from>
    <xdr:ext cx="469744" cy="259045"/>
    <xdr:sp macro="" textlink="">
      <xdr:nvSpPr>
        <xdr:cNvPr id="130" name="n_1mainValue【体育館・プール】&#10;一人当たり面積"/>
        <xdr:cNvSpPr txBox="1"/>
      </xdr:nvSpPr>
      <xdr:spPr>
        <a:xfrm>
          <a:off x="9391727" y="10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1" name="テキスト ボックス 1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2" name="直線コネクタ 1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3" name="テキスト ボックス 1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4" name="直線コネクタ 1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5" name="テキスト ボックス 1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6" name="直線コネクタ 1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7" name="テキスト ボックス 1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8" name="直線コネクタ 1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9" name="テキスト ボックス 1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1" name="テキスト ボックス 1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153" name="直線コネクタ 152"/>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154"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155" name="直線コネクタ 154"/>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156"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157" name="直線コネクタ 156"/>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158"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159" name="フローチャート : 判断 158"/>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160" name="フローチャート : 判断 159"/>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6875</xdr:rowOff>
    </xdr:from>
    <xdr:ext cx="405111" cy="259045"/>
    <xdr:sp macro="" textlink="">
      <xdr:nvSpPr>
        <xdr:cNvPr id="161" name="n_1aveValue【福祉施設】&#10;有形固定資産減価償却率"/>
        <xdr:cNvSpPr txBox="1"/>
      </xdr:nvSpPr>
      <xdr:spPr>
        <a:xfrm>
          <a:off x="3582043"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126746</xdr:rowOff>
    </xdr:from>
    <xdr:to>
      <xdr:col>5</xdr:col>
      <xdr:colOff>409575</xdr:colOff>
      <xdr:row>78</xdr:row>
      <xdr:rowOff>56896</xdr:rowOff>
    </xdr:to>
    <xdr:sp macro="" textlink="">
      <xdr:nvSpPr>
        <xdr:cNvPr id="167" name="円/楕円 166"/>
        <xdr:cNvSpPr/>
      </xdr:nvSpPr>
      <xdr:spPr>
        <a:xfrm>
          <a:off x="3746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73423</xdr:rowOff>
    </xdr:from>
    <xdr:ext cx="405111" cy="259045"/>
    <xdr:sp macro="" textlink="">
      <xdr:nvSpPr>
        <xdr:cNvPr id="168" name="n_1mainValue【福祉施設】&#10;有形固定資産減価償却率"/>
        <xdr:cNvSpPr txBox="1"/>
      </xdr:nvSpPr>
      <xdr:spPr>
        <a:xfrm>
          <a:off x="3582043"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194" name="直線コネクタ 193"/>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195"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196" name="直線コネクタ 195"/>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197"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198" name="直線コネクタ 197"/>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199" name="【福祉施設】&#10;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00" name="フローチャート : 判断 199"/>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01" name="フローチャート : 判断 200"/>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88191</xdr:rowOff>
    </xdr:from>
    <xdr:ext cx="469744" cy="259045"/>
    <xdr:sp macro="" textlink="">
      <xdr:nvSpPr>
        <xdr:cNvPr id="202" name="n_1aveValue【福祉施設】&#10;一人当たり面積"/>
        <xdr:cNvSpPr txBox="1"/>
      </xdr:nvSpPr>
      <xdr:spPr>
        <a:xfrm>
          <a:off x="93917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99968</xdr:rowOff>
    </xdr:from>
    <xdr:to>
      <xdr:col>14</xdr:col>
      <xdr:colOff>79375</xdr:colOff>
      <xdr:row>78</xdr:row>
      <xdr:rowOff>30118</xdr:rowOff>
    </xdr:to>
    <xdr:sp macro="" textlink="">
      <xdr:nvSpPr>
        <xdr:cNvPr id="208" name="円/楕円 207"/>
        <xdr:cNvSpPr/>
      </xdr:nvSpPr>
      <xdr:spPr>
        <a:xfrm>
          <a:off x="9588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46645</xdr:rowOff>
    </xdr:from>
    <xdr:ext cx="469744" cy="259045"/>
    <xdr:sp macro="" textlink="">
      <xdr:nvSpPr>
        <xdr:cNvPr id="209" name="n_1mainValue【福祉施設】&#10;一人当たり面積"/>
        <xdr:cNvSpPr txBox="1"/>
      </xdr:nvSpPr>
      <xdr:spPr>
        <a:xfrm>
          <a:off x="93917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0" name="テキスト ボックス 2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1" name="直線コネクタ 2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2" name="テキスト ボックス 2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3" name="直線コネクタ 2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4" name="テキスト ボックス 2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5" name="直線コネクタ 2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6" name="テキスト ボックス 2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7" name="直線コネクタ 2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8" name="テキスト ボックス 2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9" name="直線コネクタ 2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0" name="テキスト ボックス 2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105</xdr:row>
      <xdr:rowOff>129539</xdr:rowOff>
    </xdr:from>
    <xdr:to>
      <xdr:col>6</xdr:col>
      <xdr:colOff>510540</xdr:colOff>
      <xdr:row>107</xdr:row>
      <xdr:rowOff>133350</xdr:rowOff>
    </xdr:to>
    <xdr:cxnSp macro="">
      <xdr:nvCxnSpPr>
        <xdr:cNvPr id="234" name="直線コネクタ 233"/>
        <xdr:cNvCxnSpPr/>
      </xdr:nvCxnSpPr>
      <xdr:spPr>
        <a:xfrm flipV="1">
          <a:off x="4634865" y="18131789"/>
          <a:ext cx="0" cy="3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35"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36" name="直線コネクタ 235"/>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76216</xdr:rowOff>
    </xdr:from>
    <xdr:ext cx="405111" cy="259045"/>
    <xdr:sp macro="" textlink="">
      <xdr:nvSpPr>
        <xdr:cNvPr id="237" name="【市民会館】&#10;有形固定資産減価償却率最大値テキスト"/>
        <xdr:cNvSpPr txBox="1"/>
      </xdr:nvSpPr>
      <xdr:spPr>
        <a:xfrm>
          <a:off x="47244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105</xdr:row>
      <xdr:rowOff>129539</xdr:rowOff>
    </xdr:from>
    <xdr:to>
      <xdr:col>6</xdr:col>
      <xdr:colOff>600075</xdr:colOff>
      <xdr:row>105</xdr:row>
      <xdr:rowOff>129539</xdr:rowOff>
    </xdr:to>
    <xdr:cxnSp macro="">
      <xdr:nvCxnSpPr>
        <xdr:cNvPr id="238" name="直線コネクタ 237"/>
        <xdr:cNvCxnSpPr/>
      </xdr:nvCxnSpPr>
      <xdr:spPr>
        <a:xfrm>
          <a:off x="4546600" y="181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127652</xdr:rowOff>
    </xdr:from>
    <xdr:ext cx="405111" cy="259045"/>
    <xdr:sp macro="" textlink="">
      <xdr:nvSpPr>
        <xdr:cNvPr id="239" name="【市民会館】&#10;有形固定資産減価償却率平均値テキスト"/>
        <xdr:cNvSpPr txBox="1"/>
      </xdr:nvSpPr>
      <xdr:spPr>
        <a:xfrm>
          <a:off x="4724400" y="183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149225</xdr:rowOff>
    </xdr:from>
    <xdr:to>
      <xdr:col>6</xdr:col>
      <xdr:colOff>561975</xdr:colOff>
      <xdr:row>107</xdr:row>
      <xdr:rowOff>79375</xdr:rowOff>
    </xdr:to>
    <xdr:sp macro="" textlink="">
      <xdr:nvSpPr>
        <xdr:cNvPr id="240" name="フローチャート : 判断 239"/>
        <xdr:cNvSpPr/>
      </xdr:nvSpPr>
      <xdr:spPr>
        <a:xfrm>
          <a:off x="4584700" y="1832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31114</xdr:rowOff>
    </xdr:from>
    <xdr:to>
      <xdr:col>5</xdr:col>
      <xdr:colOff>409575</xdr:colOff>
      <xdr:row>106</xdr:row>
      <xdr:rowOff>132714</xdr:rowOff>
    </xdr:to>
    <xdr:sp macro="" textlink="">
      <xdr:nvSpPr>
        <xdr:cNvPr id="241" name="フローチャート : 判断 240"/>
        <xdr:cNvSpPr/>
      </xdr:nvSpPr>
      <xdr:spPr>
        <a:xfrm>
          <a:off x="3746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123841</xdr:rowOff>
    </xdr:from>
    <xdr:ext cx="405111" cy="259045"/>
    <xdr:sp macro="" textlink="">
      <xdr:nvSpPr>
        <xdr:cNvPr id="242" name="n_1aveValue【市民会館】&#10;有形固定資産減価償却率"/>
        <xdr:cNvSpPr txBox="1"/>
      </xdr:nvSpPr>
      <xdr:spPr>
        <a:xfrm>
          <a:off x="3582043"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141605</xdr:rowOff>
    </xdr:from>
    <xdr:to>
      <xdr:col>5</xdr:col>
      <xdr:colOff>409575</xdr:colOff>
      <xdr:row>101</xdr:row>
      <xdr:rowOff>71755</xdr:rowOff>
    </xdr:to>
    <xdr:sp macro="" textlink="">
      <xdr:nvSpPr>
        <xdr:cNvPr id="248" name="円/楕円 247"/>
        <xdr:cNvSpPr/>
      </xdr:nvSpPr>
      <xdr:spPr>
        <a:xfrm>
          <a:off x="3746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88282</xdr:rowOff>
    </xdr:from>
    <xdr:ext cx="405111" cy="259045"/>
    <xdr:sp macro="" textlink="">
      <xdr:nvSpPr>
        <xdr:cNvPr id="249" name="n_1mainValue【市民会館】&#10;有形固定資産減価償却率"/>
        <xdr:cNvSpPr txBox="1"/>
      </xdr:nvSpPr>
      <xdr:spPr>
        <a:xfrm>
          <a:off x="3582043"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0" name="テキスト ボックス 25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61" name="直線コネクタ 26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2" name="テキスト ボックス 26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3" name="直線コネクタ 26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4" name="テキスト ボックス 26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5" name="直線コネクタ 26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6" name="テキスト ボックス 26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7" name="直線コネクタ 26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8" name="テキスト ボックス 26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107</xdr:row>
      <xdr:rowOff>137922</xdr:rowOff>
    </xdr:to>
    <xdr:cxnSp macro="">
      <xdr:nvCxnSpPr>
        <xdr:cNvPr id="272" name="直線コネクタ 271"/>
        <xdr:cNvCxnSpPr/>
      </xdr:nvCxnSpPr>
      <xdr:spPr>
        <a:xfrm flipV="1">
          <a:off x="10476865" y="17120615"/>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141749</xdr:rowOff>
    </xdr:from>
    <xdr:ext cx="469744" cy="259045"/>
    <xdr:sp macro="" textlink="">
      <xdr:nvSpPr>
        <xdr:cNvPr id="273" name="【市民会館】&#10;一人当たり面積最小値テキスト"/>
        <xdr:cNvSpPr txBox="1"/>
      </xdr:nvSpPr>
      <xdr:spPr>
        <a:xfrm>
          <a:off x="10566400"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107</xdr:row>
      <xdr:rowOff>137922</xdr:rowOff>
    </xdr:from>
    <xdr:to>
      <xdr:col>15</xdr:col>
      <xdr:colOff>269875</xdr:colOff>
      <xdr:row>107</xdr:row>
      <xdr:rowOff>137922</xdr:rowOff>
    </xdr:to>
    <xdr:cxnSp macro="">
      <xdr:nvCxnSpPr>
        <xdr:cNvPr id="274" name="直線コネクタ 273"/>
        <xdr:cNvCxnSpPr/>
      </xdr:nvCxnSpPr>
      <xdr:spPr>
        <a:xfrm>
          <a:off x="10388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275"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276" name="直線コネクタ 275"/>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99840</xdr:rowOff>
    </xdr:from>
    <xdr:ext cx="469744" cy="259045"/>
    <xdr:sp macro="" textlink="">
      <xdr:nvSpPr>
        <xdr:cNvPr id="277" name="【市民会館】&#10;一人当たり面積平均値テキスト"/>
        <xdr:cNvSpPr txBox="1"/>
      </xdr:nvSpPr>
      <xdr:spPr>
        <a:xfrm>
          <a:off x="10566400" y="1758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121413</xdr:rowOff>
    </xdr:from>
    <xdr:to>
      <xdr:col>15</xdr:col>
      <xdr:colOff>231775</xdr:colOff>
      <xdr:row>103</xdr:row>
      <xdr:rowOff>51563</xdr:rowOff>
    </xdr:to>
    <xdr:sp macro="" textlink="">
      <xdr:nvSpPr>
        <xdr:cNvPr id="278" name="フローチャート : 判断 277"/>
        <xdr:cNvSpPr/>
      </xdr:nvSpPr>
      <xdr:spPr>
        <a:xfrm>
          <a:off x="104267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77978</xdr:rowOff>
    </xdr:from>
    <xdr:to>
      <xdr:col>14</xdr:col>
      <xdr:colOff>79375</xdr:colOff>
      <xdr:row>104</xdr:row>
      <xdr:rowOff>8128</xdr:rowOff>
    </xdr:to>
    <xdr:sp macro="" textlink="">
      <xdr:nvSpPr>
        <xdr:cNvPr id="279" name="フローチャート : 判断 278"/>
        <xdr:cNvSpPr/>
      </xdr:nvSpPr>
      <xdr:spPr>
        <a:xfrm>
          <a:off x="9588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24655</xdr:rowOff>
    </xdr:from>
    <xdr:ext cx="469744" cy="259045"/>
    <xdr:sp macro="" textlink="">
      <xdr:nvSpPr>
        <xdr:cNvPr id="280" name="n_1aveValue【市民会館】&#10;一人当たり面積"/>
        <xdr:cNvSpPr txBox="1"/>
      </xdr:nvSpPr>
      <xdr:spPr>
        <a:xfrm>
          <a:off x="9391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132842</xdr:rowOff>
    </xdr:from>
    <xdr:to>
      <xdr:col>14</xdr:col>
      <xdr:colOff>79375</xdr:colOff>
      <xdr:row>108</xdr:row>
      <xdr:rowOff>62992</xdr:rowOff>
    </xdr:to>
    <xdr:sp macro="" textlink="">
      <xdr:nvSpPr>
        <xdr:cNvPr id="286" name="円/楕円 285"/>
        <xdr:cNvSpPr/>
      </xdr:nvSpPr>
      <xdr:spPr>
        <a:xfrm>
          <a:off x="958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54119</xdr:rowOff>
    </xdr:from>
    <xdr:ext cx="469744" cy="259045"/>
    <xdr:sp macro="" textlink="">
      <xdr:nvSpPr>
        <xdr:cNvPr id="287" name="n_1main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9" name="テキスト ボックス 2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313" name="直線コネクタ 312"/>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314"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315" name="直線コネクタ 314"/>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316"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317" name="直線コネクタ 316"/>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157316</xdr:rowOff>
    </xdr:from>
    <xdr:ext cx="405111" cy="259045"/>
    <xdr:sp macro="" textlink="">
      <xdr:nvSpPr>
        <xdr:cNvPr id="318" name="【一般廃棄物処理施設】&#10;有形固定資産減価償却率平均値テキスト"/>
        <xdr:cNvSpPr txBox="1"/>
      </xdr:nvSpPr>
      <xdr:spPr>
        <a:xfrm>
          <a:off x="164084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319" name="フローチャート : 判断 318"/>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320" name="フローチャート : 判断 319"/>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168020</xdr:rowOff>
    </xdr:from>
    <xdr:ext cx="405111" cy="259045"/>
    <xdr:sp macro="" textlink="">
      <xdr:nvSpPr>
        <xdr:cNvPr id="321" name="n_1aveValue【一般廃棄物処理施設】&#10;有形固定資産減価償却率"/>
        <xdr:cNvSpPr txBox="1"/>
      </xdr:nvSpPr>
      <xdr:spPr>
        <a:xfrm>
          <a:off x="15266043"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169092</xdr:rowOff>
    </xdr:from>
    <xdr:to>
      <xdr:col>22</xdr:col>
      <xdr:colOff>415925</xdr:colOff>
      <xdr:row>36</xdr:row>
      <xdr:rowOff>99242</xdr:rowOff>
    </xdr:to>
    <xdr:sp macro="" textlink="">
      <xdr:nvSpPr>
        <xdr:cNvPr id="327" name="円/楕円 326"/>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90369</xdr:rowOff>
    </xdr:from>
    <xdr:ext cx="405111" cy="259045"/>
    <xdr:sp macro="" textlink="">
      <xdr:nvSpPr>
        <xdr:cNvPr id="328" name="n_1mainValue【一般廃棄物処理施設】&#10;有形固定資産減価償却率"/>
        <xdr:cNvSpPr txBox="1"/>
      </xdr:nvSpPr>
      <xdr:spPr>
        <a:xfrm>
          <a:off x="15266043"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9" name="直線コネクタ 3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40" name="テキスト ボックス 33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2" name="テキスト ボックス 3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43" name="直線コネクタ 3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344" name="テキスト ボックス 34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167680</xdr:rowOff>
    </xdr:from>
    <xdr:to>
      <xdr:col>32</xdr:col>
      <xdr:colOff>186689</xdr:colOff>
      <xdr:row>40</xdr:row>
      <xdr:rowOff>67685</xdr:rowOff>
    </xdr:to>
    <xdr:cxnSp macro="">
      <xdr:nvCxnSpPr>
        <xdr:cNvPr id="348" name="直線コネクタ 347"/>
        <xdr:cNvCxnSpPr/>
      </xdr:nvCxnSpPr>
      <xdr:spPr>
        <a:xfrm flipV="1">
          <a:off x="22160864" y="6682780"/>
          <a:ext cx="0" cy="242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71512</xdr:rowOff>
    </xdr:from>
    <xdr:ext cx="534377" cy="259045"/>
    <xdr:sp macro="" textlink="">
      <xdr:nvSpPr>
        <xdr:cNvPr id="349" name="【一般廃棄物処理施設】&#10;一人当たり有形固定資産（償却資産）額最小値テキスト"/>
        <xdr:cNvSpPr txBox="1"/>
      </xdr:nvSpPr>
      <xdr:spPr>
        <a:xfrm>
          <a:off x="22250400" y="6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40</xdr:row>
      <xdr:rowOff>67685</xdr:rowOff>
    </xdr:from>
    <xdr:to>
      <xdr:col>32</xdr:col>
      <xdr:colOff>276225</xdr:colOff>
      <xdr:row>40</xdr:row>
      <xdr:rowOff>67685</xdr:rowOff>
    </xdr:to>
    <xdr:cxnSp macro="">
      <xdr:nvCxnSpPr>
        <xdr:cNvPr id="350" name="直線コネクタ 349"/>
        <xdr:cNvCxnSpPr/>
      </xdr:nvCxnSpPr>
      <xdr:spPr>
        <a:xfrm>
          <a:off x="22072600" y="692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114357</xdr:rowOff>
    </xdr:from>
    <xdr:ext cx="534377" cy="259045"/>
    <xdr:sp macro="" textlink="">
      <xdr:nvSpPr>
        <xdr:cNvPr id="351" name="【一般廃棄物処理施設】&#10;一人当たり有形固定資産（償却資産）額最大値テキスト"/>
        <xdr:cNvSpPr txBox="1"/>
      </xdr:nvSpPr>
      <xdr:spPr>
        <a:xfrm>
          <a:off x="22250400" y="64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38</xdr:row>
      <xdr:rowOff>167680</xdr:rowOff>
    </xdr:from>
    <xdr:to>
      <xdr:col>32</xdr:col>
      <xdr:colOff>276225</xdr:colOff>
      <xdr:row>38</xdr:row>
      <xdr:rowOff>167680</xdr:rowOff>
    </xdr:to>
    <xdr:cxnSp macro="">
      <xdr:nvCxnSpPr>
        <xdr:cNvPr id="352" name="直線コネクタ 351"/>
        <xdr:cNvCxnSpPr/>
      </xdr:nvCxnSpPr>
      <xdr:spPr>
        <a:xfrm>
          <a:off x="22072600" y="668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91221</xdr:rowOff>
    </xdr:from>
    <xdr:ext cx="534377" cy="259045"/>
    <xdr:sp macro="" textlink="">
      <xdr:nvSpPr>
        <xdr:cNvPr id="353" name="【一般廃棄物処理施設】&#10;一人当たり有形固定資産（償却資産）額平均値テキスト"/>
        <xdr:cNvSpPr txBox="1"/>
      </xdr:nvSpPr>
      <xdr:spPr>
        <a:xfrm>
          <a:off x="22250400" y="677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112794</xdr:rowOff>
    </xdr:from>
    <xdr:to>
      <xdr:col>32</xdr:col>
      <xdr:colOff>238125</xdr:colOff>
      <xdr:row>40</xdr:row>
      <xdr:rowOff>42944</xdr:rowOff>
    </xdr:to>
    <xdr:sp macro="" textlink="">
      <xdr:nvSpPr>
        <xdr:cNvPr id="354" name="フローチャート : 判断 353"/>
        <xdr:cNvSpPr/>
      </xdr:nvSpPr>
      <xdr:spPr>
        <a:xfrm>
          <a:off x="22110700" y="679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10204</xdr:rowOff>
    </xdr:from>
    <xdr:to>
      <xdr:col>31</xdr:col>
      <xdr:colOff>85725</xdr:colOff>
      <xdr:row>38</xdr:row>
      <xdr:rowOff>111804</xdr:rowOff>
    </xdr:to>
    <xdr:sp macro="" textlink="">
      <xdr:nvSpPr>
        <xdr:cNvPr id="355" name="フローチャート : 判断 354"/>
        <xdr:cNvSpPr/>
      </xdr:nvSpPr>
      <xdr:spPr>
        <a:xfrm>
          <a:off x="21272500" y="65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102931</xdr:rowOff>
    </xdr:from>
    <xdr:ext cx="534377" cy="259045"/>
    <xdr:sp macro="" textlink="">
      <xdr:nvSpPr>
        <xdr:cNvPr id="356" name="n_1aveValue【一般廃棄物処理施設】&#10;一人当たり有形固定資産（償却資産）額"/>
        <xdr:cNvSpPr txBox="1"/>
      </xdr:nvSpPr>
      <xdr:spPr>
        <a:xfrm>
          <a:off x="21043411" y="66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49718</xdr:rowOff>
    </xdr:from>
    <xdr:to>
      <xdr:col>31</xdr:col>
      <xdr:colOff>85725</xdr:colOff>
      <xdr:row>33</xdr:row>
      <xdr:rowOff>151318</xdr:rowOff>
    </xdr:to>
    <xdr:sp macro="" textlink="">
      <xdr:nvSpPr>
        <xdr:cNvPr id="362" name="円/楕円 361"/>
        <xdr:cNvSpPr/>
      </xdr:nvSpPr>
      <xdr:spPr>
        <a:xfrm>
          <a:off x="21272500" y="57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167845</xdr:rowOff>
    </xdr:from>
    <xdr:ext cx="599010" cy="259045"/>
    <xdr:sp macro="" textlink="">
      <xdr:nvSpPr>
        <xdr:cNvPr id="363" name="n_1mainValue【一般廃棄物処理施設】&#10;一人当たり有形固定資産（償却資産）額"/>
        <xdr:cNvSpPr txBox="1"/>
      </xdr:nvSpPr>
      <xdr:spPr>
        <a:xfrm>
          <a:off x="21011094" y="54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89807</xdr:rowOff>
    </xdr:from>
    <xdr:to>
      <xdr:col>23</xdr:col>
      <xdr:colOff>516889</xdr:colOff>
      <xdr:row>64</xdr:row>
      <xdr:rowOff>22860</xdr:rowOff>
    </xdr:to>
    <xdr:cxnSp macro="">
      <xdr:nvCxnSpPr>
        <xdr:cNvPr id="390" name="直線コネクタ 389"/>
        <xdr:cNvCxnSpPr/>
      </xdr:nvCxnSpPr>
      <xdr:spPr>
        <a:xfrm flipV="1">
          <a:off x="16318864" y="9862457"/>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391" name="【保健センター・保健所】&#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392" name="直線コネクタ 391"/>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36484</xdr:rowOff>
    </xdr:from>
    <xdr:ext cx="405111" cy="259045"/>
    <xdr:sp macro="" textlink="">
      <xdr:nvSpPr>
        <xdr:cNvPr id="393" name="【保健センター・保健所】&#10;有形固定資産減価償却率最大値テキスト"/>
        <xdr:cNvSpPr txBox="1"/>
      </xdr:nvSpPr>
      <xdr:spPr>
        <a:xfrm>
          <a:off x="16408400" y="963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57</xdr:row>
      <xdr:rowOff>89807</xdr:rowOff>
    </xdr:from>
    <xdr:to>
      <xdr:col>23</xdr:col>
      <xdr:colOff>606425</xdr:colOff>
      <xdr:row>57</xdr:row>
      <xdr:rowOff>89807</xdr:rowOff>
    </xdr:to>
    <xdr:cxnSp macro="">
      <xdr:nvCxnSpPr>
        <xdr:cNvPr id="394" name="直線コネクタ 393"/>
        <xdr:cNvCxnSpPr/>
      </xdr:nvCxnSpPr>
      <xdr:spPr>
        <a:xfrm>
          <a:off x="16230600" y="98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12536</xdr:rowOff>
    </xdr:from>
    <xdr:ext cx="405111" cy="259045"/>
    <xdr:sp macro="" textlink="">
      <xdr:nvSpPr>
        <xdr:cNvPr id="395" name="【保健センター・保健所】&#10;有形固定資産減価償却率平均値テキスト"/>
        <xdr:cNvSpPr txBox="1"/>
      </xdr:nvSpPr>
      <xdr:spPr>
        <a:xfrm>
          <a:off x="16408400" y="106424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34109</xdr:rowOff>
    </xdr:from>
    <xdr:to>
      <xdr:col>23</xdr:col>
      <xdr:colOff>568325</xdr:colOff>
      <xdr:row>62</xdr:row>
      <xdr:rowOff>135709</xdr:rowOff>
    </xdr:to>
    <xdr:sp macro="" textlink="">
      <xdr:nvSpPr>
        <xdr:cNvPr id="396" name="フローチャート : 判断 395"/>
        <xdr:cNvSpPr/>
      </xdr:nvSpPr>
      <xdr:spPr>
        <a:xfrm>
          <a:off x="162687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397" name="フローチャート : 判断 396"/>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398"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171269</xdr:rowOff>
    </xdr:from>
    <xdr:to>
      <xdr:col>22</xdr:col>
      <xdr:colOff>415925</xdr:colOff>
      <xdr:row>55</xdr:row>
      <xdr:rowOff>101419</xdr:rowOff>
    </xdr:to>
    <xdr:sp macro="" textlink="">
      <xdr:nvSpPr>
        <xdr:cNvPr id="404" name="円/楕円 403"/>
        <xdr:cNvSpPr/>
      </xdr:nvSpPr>
      <xdr:spPr>
        <a:xfrm>
          <a:off x="15430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117946</xdr:rowOff>
    </xdr:from>
    <xdr:ext cx="405111" cy="259045"/>
    <xdr:sp macro="" textlink="">
      <xdr:nvSpPr>
        <xdr:cNvPr id="405" name="n_1mainValue【保健センター・保健所】&#10;有形固定資産減価償却率"/>
        <xdr:cNvSpPr txBox="1"/>
      </xdr:nvSpPr>
      <xdr:spPr>
        <a:xfrm>
          <a:off x="15266043"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6" name="直線コネクタ 4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7" name="テキスト ボックス 4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8" name="直線コネクタ 4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9" name="テキスト ボックス 4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0" name="直線コネクタ 4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1" name="テキスト ボックス 4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2" name="直線コネクタ 4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3" name="テキスト ボックス 4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4" name="直線コネクタ 4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5" name="テキスト ボックス 4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140970</xdr:rowOff>
    </xdr:from>
    <xdr:to>
      <xdr:col>32</xdr:col>
      <xdr:colOff>186689</xdr:colOff>
      <xdr:row>62</xdr:row>
      <xdr:rowOff>99060</xdr:rowOff>
    </xdr:to>
    <xdr:cxnSp macro="">
      <xdr:nvCxnSpPr>
        <xdr:cNvPr id="429" name="直線コネクタ 428"/>
        <xdr:cNvCxnSpPr/>
      </xdr:nvCxnSpPr>
      <xdr:spPr>
        <a:xfrm flipV="1">
          <a:off x="22160864" y="95707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102887</xdr:rowOff>
    </xdr:from>
    <xdr:ext cx="469744" cy="259045"/>
    <xdr:sp macro="" textlink="">
      <xdr:nvSpPr>
        <xdr:cNvPr id="430" name="【保健センター・保健所】&#10;一人当たり面積最小値テキスト"/>
        <xdr:cNvSpPr txBox="1"/>
      </xdr:nvSpPr>
      <xdr:spPr>
        <a:xfrm>
          <a:off x="222504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62</xdr:row>
      <xdr:rowOff>99060</xdr:rowOff>
    </xdr:from>
    <xdr:to>
      <xdr:col>32</xdr:col>
      <xdr:colOff>276225</xdr:colOff>
      <xdr:row>62</xdr:row>
      <xdr:rowOff>99060</xdr:rowOff>
    </xdr:to>
    <xdr:cxnSp macro="">
      <xdr:nvCxnSpPr>
        <xdr:cNvPr id="431" name="直線コネクタ 430"/>
        <xdr:cNvCxnSpPr/>
      </xdr:nvCxnSpPr>
      <xdr:spPr>
        <a:xfrm>
          <a:off x="22072600"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87647</xdr:rowOff>
    </xdr:from>
    <xdr:ext cx="469744" cy="259045"/>
    <xdr:sp macro="" textlink="">
      <xdr:nvSpPr>
        <xdr:cNvPr id="432" name="【保健センター・保健所】&#10;一人当たり面積最大値テキスト"/>
        <xdr:cNvSpPr txBox="1"/>
      </xdr:nvSpPr>
      <xdr:spPr>
        <a:xfrm>
          <a:off x="222504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55</xdr:row>
      <xdr:rowOff>140970</xdr:rowOff>
    </xdr:from>
    <xdr:to>
      <xdr:col>32</xdr:col>
      <xdr:colOff>276225</xdr:colOff>
      <xdr:row>55</xdr:row>
      <xdr:rowOff>140970</xdr:rowOff>
    </xdr:to>
    <xdr:cxnSp macro="">
      <xdr:nvCxnSpPr>
        <xdr:cNvPr id="433" name="直線コネクタ 432"/>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4" name="【保健センター・保健所】&#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5" name="フローチャート : 判断 434"/>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93980</xdr:rowOff>
    </xdr:from>
    <xdr:to>
      <xdr:col>31</xdr:col>
      <xdr:colOff>85725</xdr:colOff>
      <xdr:row>61</xdr:row>
      <xdr:rowOff>24130</xdr:rowOff>
    </xdr:to>
    <xdr:sp macro="" textlink="">
      <xdr:nvSpPr>
        <xdr:cNvPr id="436" name="フローチャート : 判断 435"/>
        <xdr:cNvSpPr/>
      </xdr:nvSpPr>
      <xdr:spPr>
        <a:xfrm>
          <a:off x="21272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40657</xdr:rowOff>
    </xdr:from>
    <xdr:ext cx="469744" cy="259045"/>
    <xdr:sp macro="" textlink="">
      <xdr:nvSpPr>
        <xdr:cNvPr id="437" name="n_1aveValue【保健センター・保健所】&#10;一人当たり面積"/>
        <xdr:cNvSpPr txBox="1"/>
      </xdr:nvSpPr>
      <xdr:spPr>
        <a:xfrm>
          <a:off x="21075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59690</xdr:rowOff>
    </xdr:from>
    <xdr:to>
      <xdr:col>31</xdr:col>
      <xdr:colOff>85725</xdr:colOff>
      <xdr:row>63</xdr:row>
      <xdr:rowOff>161290</xdr:rowOff>
    </xdr:to>
    <xdr:sp macro="" textlink="">
      <xdr:nvSpPr>
        <xdr:cNvPr id="443" name="円/楕円 442"/>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152417</xdr:rowOff>
    </xdr:from>
    <xdr:ext cx="469744" cy="259045"/>
    <xdr:sp macro="" textlink="">
      <xdr:nvSpPr>
        <xdr:cNvPr id="444"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469" name="直線コネクタ 468"/>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470"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471" name="直線コネクタ 470"/>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472"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473" name="直線コネクタ 47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474"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475" name="フローチャート : 判断 474"/>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476" name="フローチャート : 判断 475"/>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40657</xdr:rowOff>
    </xdr:from>
    <xdr:ext cx="405111" cy="259045"/>
    <xdr:sp macro="" textlink="">
      <xdr:nvSpPr>
        <xdr:cNvPr id="477" name="n_1aveValue【消防施設】&#10;有形固定資産減価償却率"/>
        <xdr:cNvSpPr txBox="1"/>
      </xdr:nvSpPr>
      <xdr:spPr>
        <a:xfrm>
          <a:off x="15266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55880</xdr:rowOff>
    </xdr:from>
    <xdr:to>
      <xdr:col>22</xdr:col>
      <xdr:colOff>415925</xdr:colOff>
      <xdr:row>82</xdr:row>
      <xdr:rowOff>157480</xdr:rowOff>
    </xdr:to>
    <xdr:sp macro="" textlink="">
      <xdr:nvSpPr>
        <xdr:cNvPr id="483" name="円/楕円 482"/>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148607</xdr:rowOff>
    </xdr:from>
    <xdr:ext cx="405111" cy="259045"/>
    <xdr:sp macro="" textlink="">
      <xdr:nvSpPr>
        <xdr:cNvPr id="484" name="n_1mainValue【消防施設】&#10;有形固定資産減価償却率"/>
        <xdr:cNvSpPr txBox="1"/>
      </xdr:nvSpPr>
      <xdr:spPr>
        <a:xfrm>
          <a:off x="15266043"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82550</xdr:rowOff>
    </xdr:from>
    <xdr:to>
      <xdr:col>32</xdr:col>
      <xdr:colOff>186689</xdr:colOff>
      <xdr:row>86</xdr:row>
      <xdr:rowOff>127000</xdr:rowOff>
    </xdr:to>
    <xdr:cxnSp macro="">
      <xdr:nvCxnSpPr>
        <xdr:cNvPr id="509" name="直線コネクタ 508"/>
        <xdr:cNvCxnSpPr/>
      </xdr:nvCxnSpPr>
      <xdr:spPr>
        <a:xfrm flipV="1">
          <a:off x="22160864" y="136271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130827</xdr:rowOff>
    </xdr:from>
    <xdr:ext cx="469744" cy="259045"/>
    <xdr:sp macro="" textlink="">
      <xdr:nvSpPr>
        <xdr:cNvPr id="510" name="【消防施設】&#10;一人当たり面積最小値テキスト"/>
        <xdr:cNvSpPr txBox="1"/>
      </xdr:nvSpPr>
      <xdr:spPr>
        <a:xfrm>
          <a:off x="22250400"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86</xdr:row>
      <xdr:rowOff>127000</xdr:rowOff>
    </xdr:from>
    <xdr:to>
      <xdr:col>32</xdr:col>
      <xdr:colOff>276225</xdr:colOff>
      <xdr:row>86</xdr:row>
      <xdr:rowOff>127000</xdr:rowOff>
    </xdr:to>
    <xdr:cxnSp macro="">
      <xdr:nvCxnSpPr>
        <xdr:cNvPr id="511" name="直線コネクタ 510"/>
        <xdr:cNvCxnSpPr/>
      </xdr:nvCxnSpPr>
      <xdr:spPr>
        <a:xfrm>
          <a:off x="22072600" y="148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29227</xdr:rowOff>
    </xdr:from>
    <xdr:ext cx="469744" cy="259045"/>
    <xdr:sp macro="" textlink="">
      <xdr:nvSpPr>
        <xdr:cNvPr id="512" name="【消防施設】&#10;一人当たり面積最大値テキスト"/>
        <xdr:cNvSpPr txBox="1"/>
      </xdr:nvSpPr>
      <xdr:spPr>
        <a:xfrm>
          <a:off x="222504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79</xdr:row>
      <xdr:rowOff>82550</xdr:rowOff>
    </xdr:from>
    <xdr:to>
      <xdr:col>32</xdr:col>
      <xdr:colOff>276225</xdr:colOff>
      <xdr:row>79</xdr:row>
      <xdr:rowOff>82550</xdr:rowOff>
    </xdr:to>
    <xdr:cxnSp macro="">
      <xdr:nvCxnSpPr>
        <xdr:cNvPr id="513" name="直線コネクタ 512"/>
        <xdr:cNvCxnSpPr/>
      </xdr:nvCxnSpPr>
      <xdr:spPr>
        <a:xfrm>
          <a:off x="22072600" y="136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14"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15" name="フローチャート : 判断 514"/>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101600</xdr:rowOff>
    </xdr:from>
    <xdr:to>
      <xdr:col>31</xdr:col>
      <xdr:colOff>85725</xdr:colOff>
      <xdr:row>79</xdr:row>
      <xdr:rowOff>31750</xdr:rowOff>
    </xdr:to>
    <xdr:sp macro="" textlink="">
      <xdr:nvSpPr>
        <xdr:cNvPr id="516" name="フローチャート : 判断 515"/>
        <xdr:cNvSpPr/>
      </xdr:nvSpPr>
      <xdr:spPr>
        <a:xfrm>
          <a:off x="21272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48277</xdr:rowOff>
    </xdr:from>
    <xdr:ext cx="469744" cy="259045"/>
    <xdr:sp macro="" textlink="">
      <xdr:nvSpPr>
        <xdr:cNvPr id="517" name="n_1ave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23" name="円/楕円 522"/>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156227</xdr:rowOff>
    </xdr:from>
    <xdr:ext cx="469744" cy="259045"/>
    <xdr:sp macro="" textlink="">
      <xdr:nvSpPr>
        <xdr:cNvPr id="524"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50" name="直線コネクタ 549"/>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51"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52" name="直線コネクタ 551"/>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53"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54" name="直線コネクタ 553"/>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55"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56" name="フローチャート : 判断 555"/>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57" name="フローチャート : 判断 556"/>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11265</xdr:rowOff>
    </xdr:from>
    <xdr:ext cx="405111" cy="259045"/>
    <xdr:sp macro="" textlink="">
      <xdr:nvSpPr>
        <xdr:cNvPr id="558" name="n_1aveValue【庁舎】&#10;有形固定資産減価償却率"/>
        <xdr:cNvSpPr txBox="1"/>
      </xdr:nvSpPr>
      <xdr:spPr>
        <a:xfrm>
          <a:off x="15266043"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136434</xdr:rowOff>
    </xdr:from>
    <xdr:to>
      <xdr:col>22</xdr:col>
      <xdr:colOff>415925</xdr:colOff>
      <xdr:row>105</xdr:row>
      <xdr:rowOff>66584</xdr:rowOff>
    </xdr:to>
    <xdr:sp macro="" textlink="">
      <xdr:nvSpPr>
        <xdr:cNvPr id="564" name="円/楕円 563"/>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57711</xdr:rowOff>
    </xdr:from>
    <xdr:ext cx="405111" cy="259045"/>
    <xdr:sp macro="" textlink="">
      <xdr:nvSpPr>
        <xdr:cNvPr id="565" name="n_1mainValue【庁舎】&#10;有形固定資産減価償却率"/>
        <xdr:cNvSpPr txBox="1"/>
      </xdr:nvSpPr>
      <xdr:spPr>
        <a:xfrm>
          <a:off x="15266043"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6" name="テキスト ボックス 5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92" name="直線コネクタ 591"/>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9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94" name="直線コネクタ 59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595"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96" name="直線コネクタ 595"/>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97"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98" name="フローチャート : 判断 59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99" name="フローチャート : 判断 59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100165</xdr:rowOff>
    </xdr:from>
    <xdr:ext cx="469744" cy="259045"/>
    <xdr:sp macro="" textlink="">
      <xdr:nvSpPr>
        <xdr:cNvPr id="600"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44994</xdr:rowOff>
    </xdr:from>
    <xdr:to>
      <xdr:col>31</xdr:col>
      <xdr:colOff>85725</xdr:colOff>
      <xdr:row>102</xdr:row>
      <xdr:rowOff>146594</xdr:rowOff>
    </xdr:to>
    <xdr:sp macro="" textlink="">
      <xdr:nvSpPr>
        <xdr:cNvPr id="606" name="円/楕円 605"/>
        <xdr:cNvSpPr/>
      </xdr:nvSpPr>
      <xdr:spPr>
        <a:xfrm>
          <a:off x="2127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163121</xdr:rowOff>
    </xdr:from>
    <xdr:ext cx="469744" cy="259045"/>
    <xdr:sp macro="" textlink="">
      <xdr:nvSpPr>
        <xdr:cNvPr id="607" name="n_1mainValue【庁舎】&#10;一人当たり面積"/>
        <xdr:cNvSpPr txBox="1"/>
      </xdr:nvSpPr>
      <xdr:spPr>
        <a:xfrm>
          <a:off x="210757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類似団体と比較して特に有形固定資産減価償却率が高くなっている施設は、市民会館、保健センター・保健所であり、特に低くなっている施設は、庁舎、消防施設である。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市民会館については、該当施設は香住文化会館のみであるが、昭和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年に整備して以降、老朽化が進んでおり、今後は地元住民代表等で構成する委員会で整備内容について検討の上、平成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年度までに更新を完了することとしている。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庁舎については、合併後、平成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年度に本庁舎を移転新築したことにより有形固定資産減価償却率は低くなっている。ただし、その一方で、村岡地域局は有形固定資産減価償却率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％、小代地域局は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高い水準にあり、特に小代地域局については耐震対策が未実施であるため、早急に対策が必要となっている。今後は、社会情勢や町民のニーズ等を考慮しながら、用途転用や減築などを視野に入れた整備手法を検討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年度までに再編を行うこととしている。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mn-lt"/>
              <a:ea typeface="+mn-ea"/>
              <a:cs typeface="+mn-cs"/>
            </a:rPr>
            <a:t> 人口の減少や全国平均を上回る高齢化率（</a:t>
          </a:r>
          <a:r>
            <a:rPr kumimoji="1" lang="en-US" altLang="ja-JP" sz="1300" b="0">
              <a:solidFill>
                <a:schemeClr val="dk1"/>
              </a:solidFill>
              <a:effectLst/>
              <a:latin typeface="+mn-lt"/>
              <a:ea typeface="+mn-ea"/>
              <a:cs typeface="+mn-cs"/>
            </a:rPr>
            <a:t>H29.2.1</a:t>
          </a:r>
          <a:r>
            <a:rPr kumimoji="1" lang="ja-JP" altLang="ja-JP" sz="1300" b="0">
              <a:solidFill>
                <a:schemeClr val="dk1"/>
              </a:solidFill>
              <a:effectLst/>
              <a:latin typeface="+mn-lt"/>
              <a:ea typeface="+mn-ea"/>
              <a:cs typeface="+mn-cs"/>
            </a:rPr>
            <a:t>現在 </a:t>
          </a:r>
          <a:r>
            <a:rPr kumimoji="1" lang="en-US" altLang="ja-JP" sz="1300" b="0">
              <a:solidFill>
                <a:schemeClr val="dk1"/>
              </a:solidFill>
              <a:effectLst/>
              <a:latin typeface="+mn-lt"/>
              <a:ea typeface="+mn-ea"/>
              <a:cs typeface="+mn-cs"/>
            </a:rPr>
            <a:t>39.0</a:t>
          </a:r>
          <a:r>
            <a:rPr kumimoji="1" lang="ja-JP" altLang="ja-JP" sz="1300" b="0">
              <a:solidFill>
                <a:schemeClr val="dk1"/>
              </a:solidFill>
              <a:effectLst/>
              <a:latin typeface="+mn-lt"/>
              <a:ea typeface="+mn-ea"/>
              <a:cs typeface="+mn-cs"/>
            </a:rPr>
            <a:t>％）に加え、第１次産業を中心とした町内経済の長引く低迷などにより、財政基盤が弱く、類似団体平均をかなり下回っている。</a:t>
          </a:r>
          <a:endParaRPr lang="ja-JP" altLang="ja-JP" sz="1300" b="0">
            <a:effectLst/>
          </a:endParaRPr>
        </a:p>
        <a:p>
          <a:r>
            <a:rPr kumimoji="1" lang="ja-JP" altLang="ja-JP" sz="1300" b="0">
              <a:solidFill>
                <a:schemeClr val="dk1"/>
              </a:solidFill>
              <a:effectLst/>
              <a:latin typeface="+mn-lt"/>
              <a:ea typeface="+mn-ea"/>
              <a:cs typeface="+mn-cs"/>
            </a:rPr>
            <a:t>　平成</a:t>
          </a:r>
          <a:r>
            <a:rPr kumimoji="1" lang="en-US" altLang="ja-JP" sz="1300" b="0">
              <a:solidFill>
                <a:schemeClr val="dk1"/>
              </a:solidFill>
              <a:effectLst/>
              <a:latin typeface="+mn-lt"/>
              <a:ea typeface="+mn-ea"/>
              <a:cs typeface="+mn-cs"/>
            </a:rPr>
            <a:t>17</a:t>
          </a:r>
          <a:r>
            <a:rPr kumimoji="1" lang="ja-JP" altLang="ja-JP" sz="1300" b="0">
              <a:solidFill>
                <a:schemeClr val="dk1"/>
              </a:solidFill>
              <a:effectLst/>
              <a:latin typeface="+mn-lt"/>
              <a:ea typeface="+mn-ea"/>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endParaRPr lang="ja-JP" altLang="ja-JP" sz="1300" b="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70" name="直線コネクタ 69"/>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3" name="直線コネクタ 72"/>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6" name="直線コネクタ 75"/>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9" name="直線コネクタ 78"/>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90"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5" name="円/楕円 94"/>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6" name="テキスト ボックス 95"/>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8" name="テキスト ボックス 97"/>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繰上償還等により公債費を着実に減少させていることもあり、近年は類似団体平均より低い値で推移している</a:t>
          </a:r>
          <a:r>
            <a:rPr kumimoji="1" lang="ja-JP" altLang="en-US" sz="1300">
              <a:solidFill>
                <a:schemeClr val="dk1"/>
              </a:solidFill>
              <a:effectLst/>
              <a:latin typeface="+mn-lt"/>
              <a:ea typeface="+mn-ea"/>
              <a:cs typeface="+mn-cs"/>
            </a:rPr>
            <a:t>が、近年上昇傾向であるため、</a:t>
          </a:r>
          <a:r>
            <a:rPr kumimoji="1" lang="ja-JP" altLang="ja-JP" sz="1300">
              <a:solidFill>
                <a:schemeClr val="dk1"/>
              </a:solidFill>
              <a:effectLst/>
              <a:latin typeface="+mn-lt"/>
              <a:ea typeface="+mn-ea"/>
              <a:cs typeface="+mn-cs"/>
            </a:rPr>
            <a:t>今後も公債費の抑制はもとより、定員適正化計画に基づく人件費の抑制など、経常経費の抑制に努める。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124883</xdr:rowOff>
    </xdr:to>
    <xdr:cxnSp macro="">
      <xdr:nvCxnSpPr>
        <xdr:cNvPr id="133" name="直線コネクタ 132"/>
        <xdr:cNvCxnSpPr/>
      </xdr:nvCxnSpPr>
      <xdr:spPr>
        <a:xfrm>
          <a:off x="4114800" y="1061804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159596</xdr:rowOff>
    </xdr:to>
    <xdr:cxnSp macro="">
      <xdr:nvCxnSpPr>
        <xdr:cNvPr id="136" name="直線コネクタ 135"/>
        <xdr:cNvCxnSpPr/>
      </xdr:nvCxnSpPr>
      <xdr:spPr>
        <a:xfrm>
          <a:off x="3225800" y="104813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61</xdr:row>
      <xdr:rowOff>22860</xdr:rowOff>
    </xdr:to>
    <xdr:cxnSp macro="">
      <xdr:nvCxnSpPr>
        <xdr:cNvPr id="139" name="直線コネクタ 138"/>
        <xdr:cNvCxnSpPr/>
      </xdr:nvCxnSpPr>
      <xdr:spPr>
        <a:xfrm>
          <a:off x="2336800" y="103365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1" name="テキスト ボックス 140"/>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63</xdr:row>
      <xdr:rowOff>82127</xdr:rowOff>
    </xdr:to>
    <xdr:cxnSp macro="">
      <xdr:nvCxnSpPr>
        <xdr:cNvPr id="142" name="直線コネクタ 141"/>
        <xdr:cNvCxnSpPr/>
      </xdr:nvCxnSpPr>
      <xdr:spPr>
        <a:xfrm flipV="1">
          <a:off x="1447800" y="10336530"/>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44" name="テキスト ボックス 143"/>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2" name="円/楕円 151"/>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3"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4" name="円/楕円 153"/>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5" name="テキスト ボックス 154"/>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6" name="円/楕円 155"/>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7" name="テキスト ボックス 156"/>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9" name="テキスト ボックス 158"/>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60" name="円/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61" name="テキスト ボックス 160"/>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[205,129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町の面積が広く、狭隘な谷筋に集落が広範囲に点在している地域特性もあり、支所配置など行政経費について、類似団体より人口当たりの行政効率は低くなる現状がある。</a:t>
          </a:r>
          <a:endParaRPr lang="ja-JP" altLang="ja-JP" sz="1300">
            <a:effectLst/>
          </a:endParaRPr>
        </a:p>
        <a:p>
          <a:r>
            <a:rPr kumimoji="1" lang="ja-JP" altLang="ja-JP" sz="1300">
              <a:solidFill>
                <a:schemeClr val="dk1"/>
              </a:solidFill>
              <a:effectLst/>
              <a:latin typeface="+mn-lt"/>
              <a:ea typeface="+mn-ea"/>
              <a:cs typeface="+mn-cs"/>
            </a:rPr>
            <a:t>　今後も公共施設の統廃合や指定管理者制度などの委託化などを通じ、人件費・物件費を中心としたコスト削減により、指標の改善に努める。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12229</xdr:rowOff>
    </xdr:from>
    <xdr:to>
      <xdr:col>7</xdr:col>
      <xdr:colOff>152400</xdr:colOff>
      <xdr:row>85</xdr:row>
      <xdr:rowOff>73005</xdr:rowOff>
    </xdr:to>
    <xdr:cxnSp macro="">
      <xdr:nvCxnSpPr>
        <xdr:cNvPr id="196" name="直線コネクタ 195"/>
        <xdr:cNvCxnSpPr/>
      </xdr:nvCxnSpPr>
      <xdr:spPr>
        <a:xfrm>
          <a:off x="4114800" y="14585479"/>
          <a:ext cx="8382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90522</xdr:rowOff>
    </xdr:from>
    <xdr:to>
      <xdr:col>6</xdr:col>
      <xdr:colOff>0</xdr:colOff>
      <xdr:row>85</xdr:row>
      <xdr:rowOff>12229</xdr:rowOff>
    </xdr:to>
    <xdr:cxnSp macro="">
      <xdr:nvCxnSpPr>
        <xdr:cNvPr id="199" name="直線コネクタ 198"/>
        <xdr:cNvCxnSpPr/>
      </xdr:nvCxnSpPr>
      <xdr:spPr>
        <a:xfrm>
          <a:off x="3225800" y="14492322"/>
          <a:ext cx="889000" cy="9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17335</xdr:rowOff>
    </xdr:from>
    <xdr:to>
      <xdr:col>4</xdr:col>
      <xdr:colOff>482600</xdr:colOff>
      <xdr:row>84</xdr:row>
      <xdr:rowOff>90522</xdr:rowOff>
    </xdr:to>
    <xdr:cxnSp macro="">
      <xdr:nvCxnSpPr>
        <xdr:cNvPr id="202" name="直線コネクタ 201"/>
        <xdr:cNvCxnSpPr/>
      </xdr:nvCxnSpPr>
      <xdr:spPr>
        <a:xfrm>
          <a:off x="2336800" y="14419135"/>
          <a:ext cx="889000" cy="7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8422</xdr:rowOff>
    </xdr:from>
    <xdr:ext cx="762000" cy="259045"/>
    <xdr:sp macro="" textlink="">
      <xdr:nvSpPr>
        <xdr:cNvPr id="204" name="テキスト ボックス 203"/>
        <xdr:cNvSpPr txBox="1"/>
      </xdr:nvSpPr>
      <xdr:spPr>
        <a:xfrm>
          <a:off x="2844800" y="138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162547</xdr:rowOff>
    </xdr:from>
    <xdr:to>
      <xdr:col>3</xdr:col>
      <xdr:colOff>279400</xdr:colOff>
      <xdr:row>84</xdr:row>
      <xdr:rowOff>17335</xdr:rowOff>
    </xdr:to>
    <xdr:cxnSp macro="">
      <xdr:nvCxnSpPr>
        <xdr:cNvPr id="205" name="直線コネクタ 204"/>
        <xdr:cNvCxnSpPr/>
      </xdr:nvCxnSpPr>
      <xdr:spPr>
        <a:xfrm>
          <a:off x="1447800" y="1439289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7" name="テキスト ボックス 206"/>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115622</xdr:rowOff>
    </xdr:from>
    <xdr:ext cx="762000" cy="259045"/>
    <xdr:sp macro="" textlink="">
      <xdr:nvSpPr>
        <xdr:cNvPr id="209" name="テキスト ボックス 208"/>
        <xdr:cNvSpPr txBox="1"/>
      </xdr:nvSpPr>
      <xdr:spPr>
        <a:xfrm>
          <a:off x="1066800" y="138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22205</xdr:rowOff>
    </xdr:from>
    <xdr:to>
      <xdr:col>7</xdr:col>
      <xdr:colOff>203200</xdr:colOff>
      <xdr:row>85</xdr:row>
      <xdr:rowOff>123805</xdr:rowOff>
    </xdr:to>
    <xdr:sp macro="" textlink="">
      <xdr:nvSpPr>
        <xdr:cNvPr id="215" name="円/楕円 214"/>
        <xdr:cNvSpPr/>
      </xdr:nvSpPr>
      <xdr:spPr>
        <a:xfrm>
          <a:off x="49022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165732</xdr:rowOff>
    </xdr:from>
    <xdr:ext cx="762000" cy="259045"/>
    <xdr:sp macro="" textlink="">
      <xdr:nvSpPr>
        <xdr:cNvPr id="216" name="人件費・物件費等の状況該当値テキスト"/>
        <xdr:cNvSpPr txBox="1"/>
      </xdr:nvSpPr>
      <xdr:spPr>
        <a:xfrm>
          <a:off x="5041900" y="1456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205,129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132879</xdr:rowOff>
    </xdr:from>
    <xdr:to>
      <xdr:col>6</xdr:col>
      <xdr:colOff>50800</xdr:colOff>
      <xdr:row>85</xdr:row>
      <xdr:rowOff>63029</xdr:rowOff>
    </xdr:to>
    <xdr:sp macro="" textlink="">
      <xdr:nvSpPr>
        <xdr:cNvPr id="217" name="円/楕円 216"/>
        <xdr:cNvSpPr/>
      </xdr:nvSpPr>
      <xdr:spPr>
        <a:xfrm>
          <a:off x="4064000" y="14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47806</xdr:rowOff>
    </xdr:from>
    <xdr:ext cx="736600" cy="259045"/>
    <xdr:sp macro="" textlink="">
      <xdr:nvSpPr>
        <xdr:cNvPr id="218" name="テキスト ボックス 217"/>
        <xdr:cNvSpPr txBox="1"/>
      </xdr:nvSpPr>
      <xdr:spPr>
        <a:xfrm>
          <a:off x="3733800" y="1462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39722</xdr:rowOff>
    </xdr:from>
    <xdr:to>
      <xdr:col>4</xdr:col>
      <xdr:colOff>533400</xdr:colOff>
      <xdr:row>84</xdr:row>
      <xdr:rowOff>141322</xdr:rowOff>
    </xdr:to>
    <xdr:sp macro="" textlink="">
      <xdr:nvSpPr>
        <xdr:cNvPr id="219" name="円/楕円 218"/>
        <xdr:cNvSpPr/>
      </xdr:nvSpPr>
      <xdr:spPr>
        <a:xfrm>
          <a:off x="3175000" y="144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126099</xdr:rowOff>
    </xdr:from>
    <xdr:ext cx="762000" cy="259045"/>
    <xdr:sp macro="" textlink="">
      <xdr:nvSpPr>
        <xdr:cNvPr id="220" name="テキスト ボックス 219"/>
        <xdr:cNvSpPr txBox="1"/>
      </xdr:nvSpPr>
      <xdr:spPr>
        <a:xfrm>
          <a:off x="2844800" y="145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185,991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137985</xdr:rowOff>
    </xdr:from>
    <xdr:to>
      <xdr:col>3</xdr:col>
      <xdr:colOff>330200</xdr:colOff>
      <xdr:row>84</xdr:row>
      <xdr:rowOff>68135</xdr:rowOff>
    </xdr:to>
    <xdr:sp macro="" textlink="">
      <xdr:nvSpPr>
        <xdr:cNvPr id="221" name="円/楕円 220"/>
        <xdr:cNvSpPr/>
      </xdr:nvSpPr>
      <xdr:spPr>
        <a:xfrm>
          <a:off x="2286000" y="143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52912</xdr:rowOff>
    </xdr:from>
    <xdr:ext cx="762000" cy="259045"/>
    <xdr:sp macro="" textlink="">
      <xdr:nvSpPr>
        <xdr:cNvPr id="222" name="テキスト ボックス 221"/>
        <xdr:cNvSpPr txBox="1"/>
      </xdr:nvSpPr>
      <xdr:spPr>
        <a:xfrm>
          <a:off x="1955800" y="1445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111747</xdr:rowOff>
    </xdr:from>
    <xdr:to>
      <xdr:col>2</xdr:col>
      <xdr:colOff>127000</xdr:colOff>
      <xdr:row>84</xdr:row>
      <xdr:rowOff>41897</xdr:rowOff>
    </xdr:to>
    <xdr:sp macro="" textlink="">
      <xdr:nvSpPr>
        <xdr:cNvPr id="223" name="円/楕円 222"/>
        <xdr:cNvSpPr/>
      </xdr:nvSpPr>
      <xdr:spPr>
        <a:xfrm>
          <a:off x="1397000" y="143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26674</xdr:rowOff>
    </xdr:from>
    <xdr:ext cx="762000" cy="259045"/>
    <xdr:sp macro="" textlink="">
      <xdr:nvSpPr>
        <xdr:cNvPr id="224" name="テキスト ボックス 223"/>
        <xdr:cNvSpPr txBox="1"/>
      </xdr:nvSpPr>
      <xdr:spPr>
        <a:xfrm>
          <a:off x="1066800" y="1442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国家公務員の時限的な（２年間）給与改定特例法による措置により一時的に上昇したが、常に全国平均はもとより類似団体平均より低い値で推移している。</a:t>
          </a:r>
        </a:p>
        <a:p>
          <a:r>
            <a:rPr kumimoji="1" lang="ja-JP" altLang="en-US" sz="1300">
              <a:latin typeface="ＭＳ Ｐゴシック"/>
            </a:rPr>
            <a:t>　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87388</xdr:rowOff>
    </xdr:to>
    <xdr:cxnSp macro="">
      <xdr:nvCxnSpPr>
        <xdr:cNvPr id="260" name="直線コネクタ 259"/>
        <xdr:cNvCxnSpPr/>
      </xdr:nvCxnSpPr>
      <xdr:spPr>
        <a:xfrm flipV="1">
          <a:off x="16179800" y="142832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83</xdr:row>
      <xdr:rowOff>110368</xdr:rowOff>
    </xdr:to>
    <xdr:cxnSp macro="">
      <xdr:nvCxnSpPr>
        <xdr:cNvPr id="263" name="直線コネクタ 262"/>
        <xdr:cNvCxnSpPr/>
      </xdr:nvCxnSpPr>
      <xdr:spPr>
        <a:xfrm flipV="1">
          <a:off x="15290800" y="1431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83</xdr:row>
      <xdr:rowOff>110368</xdr:rowOff>
    </xdr:to>
    <xdr:cxnSp macro="">
      <xdr:nvCxnSpPr>
        <xdr:cNvPr id="266" name="直線コネクタ 265"/>
        <xdr:cNvCxnSpPr/>
      </xdr:nvCxnSpPr>
      <xdr:spPr>
        <a:xfrm>
          <a:off x="14401800" y="143292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7" name="フローチャート : 判断 266"/>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8" name="テキスト ボックス 267"/>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114905</xdr:rowOff>
    </xdr:to>
    <xdr:cxnSp macro="">
      <xdr:nvCxnSpPr>
        <xdr:cNvPr id="269" name="直線コネクタ 268"/>
        <xdr:cNvCxnSpPr/>
      </xdr:nvCxnSpPr>
      <xdr:spPr>
        <a:xfrm flipV="1">
          <a:off x="13512800" y="143292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70" name="フローチャート : 判断 269"/>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71" name="テキスト ボックス 270"/>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2" name="フローチャート : 判断 271"/>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3" name="テキスト ボックス 272"/>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9" name="円/楕円 278"/>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80"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81" name="円/楕円 280"/>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82" name="テキスト ボックス 281"/>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3" name="円/楕円 282"/>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84" name="テキスト ボックス 283"/>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5" name="円/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86" name="テキスト ボックス 285"/>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7" name="円/楕円 286"/>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8" name="テキスト ボックス 287"/>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合併以降、新規採用を抑え、指標の改善に取り組んでいるところである。</a:t>
          </a:r>
          <a:endParaRPr lang="ja-JP" altLang="ja-JP" sz="1300">
            <a:effectLst/>
          </a:endParaRPr>
        </a:p>
        <a:p>
          <a:r>
            <a:rPr kumimoji="1" lang="ja-JP" altLang="ja-JP" sz="1300">
              <a:solidFill>
                <a:schemeClr val="dk1"/>
              </a:solidFill>
              <a:effectLst/>
              <a:latin typeface="+mn-lt"/>
              <a:ea typeface="+mn-ea"/>
              <a:cs typeface="+mn-cs"/>
            </a:rPr>
            <a:t>　今後も、定員適正化計画に基づき、早期勧奨退職の募集も行いながら、適切な定員管理に努める。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86678</xdr:rowOff>
    </xdr:from>
    <xdr:to>
      <xdr:col>24</xdr:col>
      <xdr:colOff>558800</xdr:colOff>
      <xdr:row>62</xdr:row>
      <xdr:rowOff>92710</xdr:rowOff>
    </xdr:to>
    <xdr:cxnSp macro="">
      <xdr:nvCxnSpPr>
        <xdr:cNvPr id="323" name="直線コネクタ 322"/>
        <xdr:cNvCxnSpPr/>
      </xdr:nvCxnSpPr>
      <xdr:spPr>
        <a:xfrm flipV="1">
          <a:off x="16179800" y="1071657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4"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44450</xdr:rowOff>
    </xdr:from>
    <xdr:to>
      <xdr:col>23</xdr:col>
      <xdr:colOff>406400</xdr:colOff>
      <xdr:row>62</xdr:row>
      <xdr:rowOff>92710</xdr:rowOff>
    </xdr:to>
    <xdr:cxnSp macro="">
      <xdr:nvCxnSpPr>
        <xdr:cNvPr id="326" name="直線コネクタ 325"/>
        <xdr:cNvCxnSpPr/>
      </xdr:nvCxnSpPr>
      <xdr:spPr>
        <a:xfrm>
          <a:off x="15290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8" name="テキスト ボックス 327"/>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46461</xdr:rowOff>
    </xdr:to>
    <xdr:cxnSp macro="">
      <xdr:nvCxnSpPr>
        <xdr:cNvPr id="329" name="直線コネクタ 328"/>
        <xdr:cNvCxnSpPr/>
      </xdr:nvCxnSpPr>
      <xdr:spPr>
        <a:xfrm flipV="1">
          <a:off x="14401800" y="106743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30" name="フローチャート : 判断 329"/>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31" name="テキスト ボックス 330"/>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46461</xdr:rowOff>
    </xdr:from>
    <xdr:to>
      <xdr:col>21</xdr:col>
      <xdr:colOff>0</xdr:colOff>
      <xdr:row>63</xdr:row>
      <xdr:rowOff>72072</xdr:rowOff>
    </xdr:to>
    <xdr:cxnSp macro="">
      <xdr:nvCxnSpPr>
        <xdr:cNvPr id="332" name="直線コネクタ 331"/>
        <xdr:cNvCxnSpPr/>
      </xdr:nvCxnSpPr>
      <xdr:spPr>
        <a:xfrm flipV="1">
          <a:off x="13512800" y="10676361"/>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3" name="フローチャート : 判断 332"/>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4" name="テキスト ボックス 333"/>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5" name="フローチャート : 判断 334"/>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6" name="テキスト ボックス 335"/>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42" name="円/楕円 341"/>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7955</xdr:rowOff>
    </xdr:from>
    <xdr:ext cx="762000" cy="259045"/>
    <xdr:sp macro="" textlink="">
      <xdr:nvSpPr>
        <xdr:cNvPr id="343" name="定員管理の状況該当値テキスト"/>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4" name="円/楕円 343"/>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128287</xdr:rowOff>
    </xdr:from>
    <xdr:ext cx="736600" cy="259045"/>
    <xdr:sp macro="" textlink="">
      <xdr:nvSpPr>
        <xdr:cNvPr id="345" name="テキスト ボックス 344"/>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165100</xdr:rowOff>
    </xdr:from>
    <xdr:to>
      <xdr:col>22</xdr:col>
      <xdr:colOff>254000</xdr:colOff>
      <xdr:row>62</xdr:row>
      <xdr:rowOff>95250</xdr:rowOff>
    </xdr:to>
    <xdr:sp macro="" textlink="">
      <xdr:nvSpPr>
        <xdr:cNvPr id="346" name="円/楕円 345"/>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80027</xdr:rowOff>
    </xdr:from>
    <xdr:ext cx="762000" cy="259045"/>
    <xdr:sp macro="" textlink="">
      <xdr:nvSpPr>
        <xdr:cNvPr id="347" name="テキスト ボックス 346"/>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167111</xdr:rowOff>
    </xdr:from>
    <xdr:to>
      <xdr:col>21</xdr:col>
      <xdr:colOff>50800</xdr:colOff>
      <xdr:row>62</xdr:row>
      <xdr:rowOff>97261</xdr:rowOff>
    </xdr:to>
    <xdr:sp macro="" textlink="">
      <xdr:nvSpPr>
        <xdr:cNvPr id="348" name="円/楕円 347"/>
        <xdr:cNvSpPr/>
      </xdr:nvSpPr>
      <xdr:spPr>
        <a:xfrm>
          <a:off x="14351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82038</xdr:rowOff>
    </xdr:from>
    <xdr:ext cx="762000" cy="259045"/>
    <xdr:sp macro="" textlink="">
      <xdr:nvSpPr>
        <xdr:cNvPr id="349" name="テキスト ボックス 34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50" name="円/楕円 349"/>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51" name="テキスト ボックス 350"/>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によって年々公債費を削減したため、当該指標についても着実に改善しており、平成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年度は前年度比で</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今後も地方債発行額の抑制、繰上償還の実施など、財政の健全化に努める。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60113</xdr:rowOff>
    </xdr:to>
    <xdr:cxnSp macro="">
      <xdr:nvCxnSpPr>
        <xdr:cNvPr id="385" name="直線コネクタ 384"/>
        <xdr:cNvCxnSpPr/>
      </xdr:nvCxnSpPr>
      <xdr:spPr>
        <a:xfrm flipV="1">
          <a:off x="16179800" y="69850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6"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42</xdr:row>
      <xdr:rowOff>73660</xdr:rowOff>
    </xdr:to>
    <xdr:cxnSp macro="">
      <xdr:nvCxnSpPr>
        <xdr:cNvPr id="388" name="直線コネクタ 387"/>
        <xdr:cNvCxnSpPr/>
      </xdr:nvCxnSpPr>
      <xdr:spPr>
        <a:xfrm flipV="1">
          <a:off x="15290800" y="70895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135467</xdr:rowOff>
    </xdr:to>
    <xdr:cxnSp macro="">
      <xdr:nvCxnSpPr>
        <xdr:cNvPr id="391" name="直線コネクタ 390"/>
        <xdr:cNvCxnSpPr/>
      </xdr:nvCxnSpPr>
      <xdr:spPr>
        <a:xfrm flipV="1">
          <a:off x="14401800" y="727456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3" name="テキスト ボックス 39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45</xdr:row>
      <xdr:rowOff>1694</xdr:rowOff>
    </xdr:to>
    <xdr:cxnSp macro="">
      <xdr:nvCxnSpPr>
        <xdr:cNvPr id="394" name="直線コネクタ 393"/>
        <xdr:cNvCxnSpPr/>
      </xdr:nvCxnSpPr>
      <xdr:spPr>
        <a:xfrm flipV="1">
          <a:off x="13512800" y="750781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5" name="フローチャート : 判断 39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6" name="テキスト ボックス 39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7" name="フローチャート :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4" name="円/楕円 40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6" name="円/楕円 405"/>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407" name="テキスト ボックス 40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8" name="円/楕円 40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9" name="テキスト ボックス 40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0" name="円/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12" name="円/楕円 411"/>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13" name="テキスト ボックス 412"/>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は学校耐震化等の大型建設事業が相次いだため、地方債現在高は増加傾向だが、退職手当組合に対する負担金（累積負担・給付差分）が年々減少していることに加え、財政調整基金を中心とした充当可能基金が増加していることもあり、前年度比で</a:t>
          </a:r>
          <a:r>
            <a:rPr kumimoji="1" lang="en-US" altLang="ja-JP" sz="1300">
              <a:solidFill>
                <a:schemeClr val="dk1"/>
              </a:solidFill>
              <a:effectLst/>
              <a:latin typeface="+mn-lt"/>
              <a:ea typeface="+mn-ea"/>
              <a:cs typeface="+mn-cs"/>
            </a:rPr>
            <a:t>25.4</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今後も地方債残高を計画的に管理し、財政の健全化に努める。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96689</xdr:rowOff>
    </xdr:to>
    <xdr:cxnSp macro="">
      <xdr:nvCxnSpPr>
        <xdr:cNvPr id="442" name="直線コネクタ 441"/>
        <xdr:cNvCxnSpPr/>
      </xdr:nvCxnSpPr>
      <xdr:spPr>
        <a:xfrm flipV="1">
          <a:off x="17018000" y="2370667"/>
          <a:ext cx="0" cy="1155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68766</xdr:rowOff>
    </xdr:from>
    <xdr:ext cx="762000" cy="259045"/>
    <xdr:sp macro="" textlink="">
      <xdr:nvSpPr>
        <xdr:cNvPr id="443" name="将来負担の状況最小値テキスト"/>
        <xdr:cNvSpPr txBox="1"/>
      </xdr:nvSpPr>
      <xdr:spPr>
        <a:xfrm>
          <a:off x="17106900" y="349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20</xdr:row>
      <xdr:rowOff>96689</xdr:rowOff>
    </xdr:from>
    <xdr:to>
      <xdr:col>24</xdr:col>
      <xdr:colOff>647700</xdr:colOff>
      <xdr:row>20</xdr:row>
      <xdr:rowOff>96689</xdr:rowOff>
    </xdr:to>
    <xdr:cxnSp macro="">
      <xdr:nvCxnSpPr>
        <xdr:cNvPr id="444" name="直線コネクタ 443"/>
        <xdr:cNvCxnSpPr/>
      </xdr:nvCxnSpPr>
      <xdr:spPr>
        <a:xfrm>
          <a:off x="16929100" y="352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72813</xdr:rowOff>
    </xdr:from>
    <xdr:to>
      <xdr:col>24</xdr:col>
      <xdr:colOff>558800</xdr:colOff>
      <xdr:row>18</xdr:row>
      <xdr:rowOff>116247</xdr:rowOff>
    </xdr:to>
    <xdr:cxnSp macro="">
      <xdr:nvCxnSpPr>
        <xdr:cNvPr id="447" name="直線コネクタ 446"/>
        <xdr:cNvCxnSpPr/>
      </xdr:nvCxnSpPr>
      <xdr:spPr>
        <a:xfrm flipV="1">
          <a:off x="16179800" y="315891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125789</xdr:rowOff>
    </xdr:from>
    <xdr:ext cx="762000" cy="259045"/>
    <xdr:sp macro="" textlink="">
      <xdr:nvSpPr>
        <xdr:cNvPr id="448" name="将来負担の状況平均値テキスト"/>
        <xdr:cNvSpPr txBox="1"/>
      </xdr:nvSpPr>
      <xdr:spPr>
        <a:xfrm>
          <a:off x="17106900" y="2526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109262</xdr:rowOff>
    </xdr:from>
    <xdr:to>
      <xdr:col>24</xdr:col>
      <xdr:colOff>609600</xdr:colOff>
      <xdr:row>16</xdr:row>
      <xdr:rowOff>39412</xdr:rowOff>
    </xdr:to>
    <xdr:sp macro="" textlink="">
      <xdr:nvSpPr>
        <xdr:cNvPr id="449" name="フローチャート : 判断 448"/>
        <xdr:cNvSpPr/>
      </xdr:nvSpPr>
      <xdr:spPr>
        <a:xfrm>
          <a:off x="16967200" y="268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116247</xdr:rowOff>
    </xdr:from>
    <xdr:to>
      <xdr:col>23</xdr:col>
      <xdr:colOff>406400</xdr:colOff>
      <xdr:row>19</xdr:row>
      <xdr:rowOff>149098</xdr:rowOff>
    </xdr:to>
    <xdr:cxnSp macro="">
      <xdr:nvCxnSpPr>
        <xdr:cNvPr id="450" name="直線コネクタ 449"/>
        <xdr:cNvCxnSpPr/>
      </xdr:nvCxnSpPr>
      <xdr:spPr>
        <a:xfrm flipV="1">
          <a:off x="15290800" y="3202347"/>
          <a:ext cx="889000" cy="20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109262</xdr:rowOff>
    </xdr:from>
    <xdr:to>
      <xdr:col>23</xdr:col>
      <xdr:colOff>457200</xdr:colOff>
      <xdr:row>16</xdr:row>
      <xdr:rowOff>39412</xdr:rowOff>
    </xdr:to>
    <xdr:sp macro="" textlink="">
      <xdr:nvSpPr>
        <xdr:cNvPr id="451" name="フローチャート : 判断 450"/>
        <xdr:cNvSpPr/>
      </xdr:nvSpPr>
      <xdr:spPr>
        <a:xfrm>
          <a:off x="16129000" y="268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49589</xdr:rowOff>
    </xdr:from>
    <xdr:ext cx="736600" cy="259045"/>
    <xdr:sp macro="" textlink="">
      <xdr:nvSpPr>
        <xdr:cNvPr id="452" name="テキスト ボックス 451"/>
        <xdr:cNvSpPr txBox="1"/>
      </xdr:nvSpPr>
      <xdr:spPr>
        <a:xfrm>
          <a:off x="15798800" y="244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149098</xdr:rowOff>
    </xdr:from>
    <xdr:to>
      <xdr:col>22</xdr:col>
      <xdr:colOff>203200</xdr:colOff>
      <xdr:row>20</xdr:row>
      <xdr:rowOff>170688</xdr:rowOff>
    </xdr:to>
    <xdr:cxnSp macro="">
      <xdr:nvCxnSpPr>
        <xdr:cNvPr id="453" name="直線コネクタ 452"/>
        <xdr:cNvCxnSpPr/>
      </xdr:nvCxnSpPr>
      <xdr:spPr>
        <a:xfrm flipV="1">
          <a:off x="14401800" y="34066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139827</xdr:rowOff>
    </xdr:from>
    <xdr:to>
      <xdr:col>22</xdr:col>
      <xdr:colOff>254000</xdr:colOff>
      <xdr:row>16</xdr:row>
      <xdr:rowOff>69977</xdr:rowOff>
    </xdr:to>
    <xdr:sp macro="" textlink="">
      <xdr:nvSpPr>
        <xdr:cNvPr id="454" name="フローチャート : 判断 453"/>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55" name="テキスト ボックス 454"/>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170688</xdr:rowOff>
    </xdr:from>
    <xdr:to>
      <xdr:col>21</xdr:col>
      <xdr:colOff>0</xdr:colOff>
      <xdr:row>22</xdr:row>
      <xdr:rowOff>42545</xdr:rowOff>
    </xdr:to>
    <xdr:cxnSp macro="">
      <xdr:nvCxnSpPr>
        <xdr:cNvPr id="456" name="直線コネクタ 455"/>
        <xdr:cNvCxnSpPr/>
      </xdr:nvCxnSpPr>
      <xdr:spPr>
        <a:xfrm flipV="1">
          <a:off x="13512800" y="3599688"/>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15833</xdr:rowOff>
    </xdr:from>
    <xdr:to>
      <xdr:col>21</xdr:col>
      <xdr:colOff>50800</xdr:colOff>
      <xdr:row>16</xdr:row>
      <xdr:rowOff>117433</xdr:rowOff>
    </xdr:to>
    <xdr:sp macro="" textlink="">
      <xdr:nvSpPr>
        <xdr:cNvPr id="457" name="フローチャート : 判断 456"/>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58" name="テキスト ボックス 457"/>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59" name="フローチャート : 判断 458"/>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60" name="テキスト ボックス 459"/>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22013</xdr:rowOff>
    </xdr:from>
    <xdr:to>
      <xdr:col>24</xdr:col>
      <xdr:colOff>609600</xdr:colOff>
      <xdr:row>18</xdr:row>
      <xdr:rowOff>123613</xdr:rowOff>
    </xdr:to>
    <xdr:sp macro="" textlink="">
      <xdr:nvSpPr>
        <xdr:cNvPr id="466" name="円/楕円 465"/>
        <xdr:cNvSpPr/>
      </xdr:nvSpPr>
      <xdr:spPr>
        <a:xfrm>
          <a:off x="169672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165540</xdr:rowOff>
    </xdr:from>
    <xdr:ext cx="762000" cy="259045"/>
    <xdr:sp macro="" textlink="">
      <xdr:nvSpPr>
        <xdr:cNvPr id="467" name="将来負担の状況該当値テキスト"/>
        <xdr:cNvSpPr txBox="1"/>
      </xdr:nvSpPr>
      <xdr:spPr>
        <a:xfrm>
          <a:off x="17106900" y="3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65447</xdr:rowOff>
    </xdr:from>
    <xdr:to>
      <xdr:col>23</xdr:col>
      <xdr:colOff>457200</xdr:colOff>
      <xdr:row>18</xdr:row>
      <xdr:rowOff>167047</xdr:rowOff>
    </xdr:to>
    <xdr:sp macro="" textlink="">
      <xdr:nvSpPr>
        <xdr:cNvPr id="468" name="円/楕円 467"/>
        <xdr:cNvSpPr/>
      </xdr:nvSpPr>
      <xdr:spPr>
        <a:xfrm>
          <a:off x="16129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151824</xdr:rowOff>
    </xdr:from>
    <xdr:ext cx="736600" cy="259045"/>
    <xdr:sp macro="" textlink="">
      <xdr:nvSpPr>
        <xdr:cNvPr id="469" name="テキスト ボックス 468"/>
        <xdr:cNvSpPr txBox="1"/>
      </xdr:nvSpPr>
      <xdr:spPr>
        <a:xfrm>
          <a:off x="15798800" y="323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98298</xdr:rowOff>
    </xdr:from>
    <xdr:to>
      <xdr:col>22</xdr:col>
      <xdr:colOff>254000</xdr:colOff>
      <xdr:row>20</xdr:row>
      <xdr:rowOff>28448</xdr:rowOff>
    </xdr:to>
    <xdr:sp macro="" textlink="">
      <xdr:nvSpPr>
        <xdr:cNvPr id="470" name="円/楕円 469"/>
        <xdr:cNvSpPr/>
      </xdr:nvSpPr>
      <xdr:spPr>
        <a:xfrm>
          <a:off x="15240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13225</xdr:rowOff>
    </xdr:from>
    <xdr:ext cx="762000" cy="259045"/>
    <xdr:sp macro="" textlink="">
      <xdr:nvSpPr>
        <xdr:cNvPr id="471" name="テキスト ボックス 470"/>
        <xdr:cNvSpPr txBox="1"/>
      </xdr:nvSpPr>
      <xdr:spPr>
        <a:xfrm>
          <a:off x="14909800" y="344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119888</xdr:rowOff>
    </xdr:from>
    <xdr:to>
      <xdr:col>21</xdr:col>
      <xdr:colOff>50800</xdr:colOff>
      <xdr:row>21</xdr:row>
      <xdr:rowOff>50038</xdr:rowOff>
    </xdr:to>
    <xdr:sp macro="" textlink="">
      <xdr:nvSpPr>
        <xdr:cNvPr id="472" name="円/楕円 471"/>
        <xdr:cNvSpPr/>
      </xdr:nvSpPr>
      <xdr:spPr>
        <a:xfrm>
          <a:off x="14351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34815</xdr:rowOff>
    </xdr:from>
    <xdr:ext cx="762000" cy="259045"/>
    <xdr:sp macro="" textlink="">
      <xdr:nvSpPr>
        <xdr:cNvPr id="473" name="テキスト ボックス 472"/>
        <xdr:cNvSpPr txBox="1"/>
      </xdr:nvSpPr>
      <xdr:spPr>
        <a:xfrm>
          <a:off x="14020800" y="36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163195</xdr:rowOff>
    </xdr:from>
    <xdr:to>
      <xdr:col>19</xdr:col>
      <xdr:colOff>533400</xdr:colOff>
      <xdr:row>22</xdr:row>
      <xdr:rowOff>93345</xdr:rowOff>
    </xdr:to>
    <xdr:sp macro="" textlink="">
      <xdr:nvSpPr>
        <xdr:cNvPr id="474" name="円/楕円 473"/>
        <xdr:cNvSpPr/>
      </xdr:nvSpPr>
      <xdr:spPr>
        <a:xfrm>
          <a:off x="13462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78122</xdr:rowOff>
    </xdr:from>
    <xdr:ext cx="762000" cy="259045"/>
    <xdr:sp macro="" textlink="">
      <xdr:nvSpPr>
        <xdr:cNvPr id="475" name="テキスト ボックス 474"/>
        <xdr:cNvSpPr txBox="1"/>
      </xdr:nvSpPr>
      <xdr:spPr>
        <a:xfrm>
          <a:off x="13131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34</xdr:row>
      <xdr:rowOff>119380</xdr:rowOff>
    </xdr:to>
    <xdr:cxnSp macro="">
      <xdr:nvCxnSpPr>
        <xdr:cNvPr id="66" name="直線コネクタ 65"/>
        <xdr:cNvCxnSpPr/>
      </xdr:nvCxnSpPr>
      <xdr:spPr>
        <a:xfrm flipV="1">
          <a:off x="3987800" y="591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35</xdr:row>
      <xdr:rowOff>8890</xdr:rowOff>
    </xdr:to>
    <xdr:cxnSp macro="">
      <xdr:nvCxnSpPr>
        <xdr:cNvPr id="69" name="直線コネクタ 68"/>
        <xdr:cNvCxnSpPr/>
      </xdr:nvCxnSpPr>
      <xdr:spPr>
        <a:xfrm flipV="1">
          <a:off x="3098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8890</xdr:rowOff>
    </xdr:to>
    <xdr:cxnSp macro="">
      <xdr:nvCxnSpPr>
        <xdr:cNvPr id="72" name="直線コネクタ 71"/>
        <xdr:cNvCxnSpPr/>
      </xdr:nvCxnSpPr>
      <xdr:spPr>
        <a:xfrm>
          <a:off x="2209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31750</xdr:rowOff>
    </xdr:to>
    <xdr:cxnSp macro="">
      <xdr:nvCxnSpPr>
        <xdr:cNvPr id="75" name="直線コネクタ 74"/>
        <xdr:cNvCxnSpPr/>
      </xdr:nvCxnSpPr>
      <xdr:spPr>
        <a:xfrm flipV="1">
          <a:off x="1320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5" name="円/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3" name="円/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合併以降、「行財政改革大綱」に基づき、物件費の削減、指定管理者制度の導入等の取組みによって、本指標は類似団体平均より低い水準で推移しているが、近年微増傾向となっている。</a:t>
          </a:r>
        </a:p>
        <a:p>
          <a:r>
            <a:rPr kumimoji="1" lang="ja-JP" altLang="en-US" sz="1300">
              <a:latin typeface="ＭＳ Ｐゴシック"/>
            </a:rPr>
            <a:t>　今後は、事務経費の縮減はもとより、老朽化した公共施設の統廃合を積極的に検討することを含め、施設管理経費の更なる縮減を図る。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99786</xdr:rowOff>
    </xdr:to>
    <xdr:cxnSp macro="">
      <xdr:nvCxnSpPr>
        <xdr:cNvPr id="129" name="直線コネクタ 128"/>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45357</xdr:rowOff>
    </xdr:to>
    <xdr:cxnSp macro="">
      <xdr:nvCxnSpPr>
        <xdr:cNvPr id="132" name="直線コネクタ 131"/>
        <xdr:cNvCxnSpPr/>
      </xdr:nvCxnSpPr>
      <xdr:spPr>
        <a:xfrm>
          <a:off x="14782800" y="2647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75293</xdr:rowOff>
    </xdr:to>
    <xdr:cxnSp macro="">
      <xdr:nvCxnSpPr>
        <xdr:cNvPr id="135" name="直線コネクタ 134"/>
        <xdr:cNvCxnSpPr/>
      </xdr:nvCxnSpPr>
      <xdr:spPr>
        <a:xfrm>
          <a:off x="13893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9979</xdr:rowOff>
    </xdr:to>
    <xdr:cxnSp macro="">
      <xdr:nvCxnSpPr>
        <xdr:cNvPr id="138" name="直線コネクタ 137"/>
        <xdr:cNvCxnSpPr/>
      </xdr:nvCxnSpPr>
      <xdr:spPr>
        <a:xfrm>
          <a:off x="13004800" y="2549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42" name="テキスト ボックス 141"/>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0" name="円/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生活保護関係経費の負担が無い町村部ということもあり、全国平均・県平均と比較してかなり低い水準となっている。要因としては、合併以降の「行財政改革大綱」による取組みにより単独事業の手当等の見直しを行ったことが挙げられる。</a:t>
          </a:r>
          <a:endParaRPr lang="ja-JP" altLang="ja-JP" sz="1300">
            <a:effectLst/>
          </a:endParaRPr>
        </a:p>
        <a:p>
          <a:r>
            <a:rPr kumimoji="1" lang="ja-JP" altLang="ja-JP" sz="1300">
              <a:solidFill>
                <a:schemeClr val="dk1"/>
              </a:solidFill>
              <a:effectLst/>
              <a:latin typeface="+mn-lt"/>
              <a:ea typeface="+mn-ea"/>
              <a:cs typeface="+mn-cs"/>
            </a:rPr>
            <a:t>　今後も少子高齢化の進行による社会保障経費の増大に備え、給付と負担の適正化に努めていく。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127000</xdr:rowOff>
    </xdr:to>
    <xdr:cxnSp macro="">
      <xdr:nvCxnSpPr>
        <xdr:cNvPr id="190" name="直線コネクタ 189"/>
        <xdr:cNvCxnSpPr/>
      </xdr:nvCxnSpPr>
      <xdr:spPr>
        <a:xfrm>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69850</xdr:rowOff>
    </xdr:to>
    <xdr:cxnSp macro="">
      <xdr:nvCxnSpPr>
        <xdr:cNvPr id="193" name="直線コネクタ 192"/>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6" name="直線コネクタ 195"/>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9" name="直線コネクタ 198"/>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3" name="円/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年度に簡易水道事業及び下水道事業を法適化し、繰出金の一部が補助費等へ区分されることとなって以降、類似団体平均値より低い値で推移している。</a:t>
          </a:r>
        </a:p>
        <a:p>
          <a:r>
            <a:rPr kumimoji="1" lang="ja-JP" altLang="en-US" sz="1300">
              <a:latin typeface="ＭＳ Ｐゴシック"/>
            </a:rPr>
            <a:t>　今後も引き続き、経常経費の抑制及び自主財源の確保に努め、現在の水準を維持していく。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96520</xdr:rowOff>
    </xdr:from>
    <xdr:to>
      <xdr:col>24</xdr:col>
      <xdr:colOff>31750</xdr:colOff>
      <xdr:row>55</xdr:row>
      <xdr:rowOff>92710</xdr:rowOff>
    </xdr:to>
    <xdr:cxnSp macro="">
      <xdr:nvCxnSpPr>
        <xdr:cNvPr id="251" name="直線コネクタ 250"/>
        <xdr:cNvCxnSpPr/>
      </xdr:nvCxnSpPr>
      <xdr:spPr>
        <a:xfrm>
          <a:off x="15671800" y="93548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96520</xdr:rowOff>
    </xdr:to>
    <xdr:cxnSp macro="">
      <xdr:nvCxnSpPr>
        <xdr:cNvPr id="254" name="直線コネクタ 253"/>
        <xdr:cNvCxnSpPr/>
      </xdr:nvCxnSpPr>
      <xdr:spPr>
        <a:xfrm>
          <a:off x="14782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35560</xdr:rowOff>
    </xdr:from>
    <xdr:to>
      <xdr:col>21</xdr:col>
      <xdr:colOff>361950</xdr:colOff>
      <xdr:row>54</xdr:row>
      <xdr:rowOff>66040</xdr:rowOff>
    </xdr:to>
    <xdr:cxnSp macro="">
      <xdr:nvCxnSpPr>
        <xdr:cNvPr id="257" name="直線コネクタ 256"/>
        <xdr:cNvCxnSpPr/>
      </xdr:nvCxnSpPr>
      <xdr:spPr>
        <a:xfrm>
          <a:off x="13893800" y="9293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58</xdr:row>
      <xdr:rowOff>142240</xdr:rowOff>
    </xdr:to>
    <xdr:cxnSp macro="">
      <xdr:nvCxnSpPr>
        <xdr:cNvPr id="260" name="直線コネクタ 259"/>
        <xdr:cNvCxnSpPr/>
      </xdr:nvCxnSpPr>
      <xdr:spPr>
        <a:xfrm flipV="1">
          <a:off x="13004800" y="9293860"/>
          <a:ext cx="8890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0" name="円/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72" name="円/楕円 271"/>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157497</xdr:rowOff>
    </xdr:from>
    <xdr:ext cx="736600" cy="259045"/>
    <xdr:sp macro="" textlink="">
      <xdr:nvSpPr>
        <xdr:cNvPr id="273" name="テキスト ボックス 272"/>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4" name="円/楕円 273"/>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5" name="テキスト ボックス 274"/>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6" name="円/楕円 275"/>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7" name="テキスト ボックス 276"/>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年度に簡易水道事業及び下水道事業を法適化し、繰出金の一部が補助費等へ区分されることとなって以降、類似団体平均値を超過して推移している。</a:t>
          </a:r>
        </a:p>
        <a:p>
          <a:r>
            <a:rPr kumimoji="1" lang="ja-JP" altLang="en-US" sz="1300">
              <a:latin typeface="ＭＳ Ｐゴシック"/>
            </a:rPr>
            <a:t>　今後は、一般会計の経常的経費の抑制はもとより、上下水道料金の改定による自主財源の確保に努めるなどにより、補助費の抑制を図る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66040</xdr:rowOff>
    </xdr:from>
    <xdr:to>
      <xdr:col>24</xdr:col>
      <xdr:colOff>31750</xdr:colOff>
      <xdr:row>38</xdr:row>
      <xdr:rowOff>104140</xdr:rowOff>
    </xdr:to>
    <xdr:cxnSp macro="">
      <xdr:nvCxnSpPr>
        <xdr:cNvPr id="312" name="直線コネクタ 311"/>
        <xdr:cNvCxnSpPr/>
      </xdr:nvCxnSpPr>
      <xdr:spPr>
        <a:xfrm flipV="1">
          <a:off x="15671800" y="6581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104140</xdr:rowOff>
    </xdr:to>
    <xdr:cxnSp macro="">
      <xdr:nvCxnSpPr>
        <xdr:cNvPr id="315" name="直線コネクタ 314"/>
        <xdr:cNvCxnSpPr/>
      </xdr:nvCxnSpPr>
      <xdr:spPr>
        <a:xfrm>
          <a:off x="14782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81280</xdr:rowOff>
    </xdr:to>
    <xdr:cxnSp macro="">
      <xdr:nvCxnSpPr>
        <xdr:cNvPr id="318" name="直線コネクタ 317"/>
        <xdr:cNvCxnSpPr/>
      </xdr:nvCxnSpPr>
      <xdr:spPr>
        <a:xfrm>
          <a:off x="13893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20" name="テキスト ボックス 319"/>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38</xdr:row>
      <xdr:rowOff>50800</xdr:rowOff>
    </xdr:to>
    <xdr:cxnSp macro="">
      <xdr:nvCxnSpPr>
        <xdr:cNvPr id="321" name="直線コネクタ 320"/>
        <xdr:cNvCxnSpPr/>
      </xdr:nvCxnSpPr>
      <xdr:spPr>
        <a:xfrm>
          <a:off x="13004800" y="604774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23" name="テキスト ボックス 322"/>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5" name="テキスト ボックス 32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15240</xdr:rowOff>
    </xdr:from>
    <xdr:to>
      <xdr:col>24</xdr:col>
      <xdr:colOff>82550</xdr:colOff>
      <xdr:row>38</xdr:row>
      <xdr:rowOff>116840</xdr:rowOff>
    </xdr:to>
    <xdr:sp macro="" textlink="">
      <xdr:nvSpPr>
        <xdr:cNvPr id="331" name="円/楕円 330"/>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158767</xdr:rowOff>
    </xdr:from>
    <xdr:ext cx="762000" cy="259045"/>
    <xdr:sp macro="" textlink="">
      <xdr:nvSpPr>
        <xdr:cNvPr id="332" name="補助費等該当値テキスト"/>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33" name="円/楕円 33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34" name="テキスト ボックス 33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5" name="円/楕円 334"/>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6" name="テキスト ボックス 335"/>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7" name="円/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9" name="円/楕円 338"/>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40" name="テキスト ボックス 339"/>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繰上償還等によって年々公債費を削減したため、当該指標についても着実に改善してきたが、近年学校耐震化をはじめとする大型建設事業を行っていることから、横ばい傾向となっている。</a:t>
          </a:r>
          <a:endParaRPr kumimoji="1" lang="en-US" altLang="ja-JP" sz="1300">
            <a:latin typeface="ＭＳ Ｐゴシック"/>
          </a:endParaRPr>
        </a:p>
        <a:p>
          <a:r>
            <a:rPr kumimoji="1" lang="ja-JP" altLang="en-US" sz="1300">
              <a:latin typeface="ＭＳ Ｐゴシック"/>
            </a:rPr>
            <a:t>　今後は地方債発行額の抑制、繰上償還の実施及び基金の活用も検討しながら財政の健全化に努めていく。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111761</xdr:rowOff>
    </xdr:from>
    <xdr:to>
      <xdr:col>7</xdr:col>
      <xdr:colOff>15875</xdr:colOff>
      <xdr:row>80</xdr:row>
      <xdr:rowOff>134620</xdr:rowOff>
    </xdr:to>
    <xdr:cxnSp macro="">
      <xdr:nvCxnSpPr>
        <xdr:cNvPr id="373" name="直線コネクタ 372"/>
        <xdr:cNvCxnSpPr/>
      </xdr:nvCxnSpPr>
      <xdr:spPr>
        <a:xfrm flipV="1">
          <a:off x="3987800" y="13827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134620</xdr:rowOff>
    </xdr:to>
    <xdr:cxnSp macro="">
      <xdr:nvCxnSpPr>
        <xdr:cNvPr id="376" name="直線コネクタ 375"/>
        <xdr:cNvCxnSpPr/>
      </xdr:nvCxnSpPr>
      <xdr:spPr>
        <a:xfrm>
          <a:off x="3098800" y="1381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119380</xdr:rowOff>
    </xdr:to>
    <xdr:cxnSp macro="">
      <xdr:nvCxnSpPr>
        <xdr:cNvPr id="379" name="直線コネクタ 378"/>
        <xdr:cNvCxnSpPr/>
      </xdr:nvCxnSpPr>
      <xdr:spPr>
        <a:xfrm flipV="1">
          <a:off x="2209800" y="1381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81</xdr:row>
      <xdr:rowOff>146050</xdr:rowOff>
    </xdr:to>
    <xdr:cxnSp macro="">
      <xdr:nvCxnSpPr>
        <xdr:cNvPr id="382" name="直線コネクタ 381"/>
        <xdr:cNvCxnSpPr/>
      </xdr:nvCxnSpPr>
      <xdr:spPr>
        <a:xfrm flipV="1">
          <a:off x="1320800" y="13835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84" name="テキスト ボックス 383"/>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8907</xdr:rowOff>
    </xdr:from>
    <xdr:ext cx="762000" cy="259045"/>
    <xdr:sp macro="" textlink="">
      <xdr:nvSpPr>
        <xdr:cNvPr id="386" name="テキスト ボックス 385"/>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60961</xdr:rowOff>
    </xdr:from>
    <xdr:to>
      <xdr:col>7</xdr:col>
      <xdr:colOff>66675</xdr:colOff>
      <xdr:row>80</xdr:row>
      <xdr:rowOff>162561</xdr:rowOff>
    </xdr:to>
    <xdr:sp macro="" textlink="">
      <xdr:nvSpPr>
        <xdr:cNvPr id="392" name="円/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33038</xdr:rowOff>
    </xdr:from>
    <xdr:ext cx="762000" cy="259045"/>
    <xdr:sp macro="" textlink="">
      <xdr:nvSpPr>
        <xdr:cNvPr id="393" name="公債費該当値テキスト"/>
        <xdr:cNvSpPr txBox="1"/>
      </xdr:nvSpPr>
      <xdr:spPr>
        <a:xfrm>
          <a:off x="49149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83820</xdr:rowOff>
    </xdr:from>
    <xdr:to>
      <xdr:col>5</xdr:col>
      <xdr:colOff>600075</xdr:colOff>
      <xdr:row>81</xdr:row>
      <xdr:rowOff>13970</xdr:rowOff>
    </xdr:to>
    <xdr:sp macro="" textlink="">
      <xdr:nvSpPr>
        <xdr:cNvPr id="394" name="円/楕円 393"/>
        <xdr:cNvSpPr/>
      </xdr:nvSpPr>
      <xdr:spPr>
        <a:xfrm>
          <a:off x="3937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170197</xdr:rowOff>
    </xdr:from>
    <xdr:ext cx="736600" cy="259045"/>
    <xdr:sp macro="" textlink="">
      <xdr:nvSpPr>
        <xdr:cNvPr id="395" name="テキスト ボックス 394"/>
        <xdr:cNvSpPr txBox="1"/>
      </xdr:nvSpPr>
      <xdr:spPr>
        <a:xfrm>
          <a:off x="3606800" y="1388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6" name="円/楕円 395"/>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7" name="テキスト ボックス 396"/>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68580</xdr:rowOff>
    </xdr:from>
    <xdr:to>
      <xdr:col>3</xdr:col>
      <xdr:colOff>193675</xdr:colOff>
      <xdr:row>80</xdr:row>
      <xdr:rowOff>170180</xdr:rowOff>
    </xdr:to>
    <xdr:sp macro="" textlink="">
      <xdr:nvSpPr>
        <xdr:cNvPr id="398" name="円/楕円 397"/>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99" name="テキスト ボックス 398"/>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95250</xdr:rowOff>
    </xdr:from>
    <xdr:to>
      <xdr:col>1</xdr:col>
      <xdr:colOff>676275</xdr:colOff>
      <xdr:row>82</xdr:row>
      <xdr:rowOff>25400</xdr:rowOff>
    </xdr:to>
    <xdr:sp macro="" textlink="">
      <xdr:nvSpPr>
        <xdr:cNvPr id="400" name="円/楕円 399"/>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10177</xdr:rowOff>
    </xdr:from>
    <xdr:ext cx="762000" cy="259045"/>
    <xdr:sp macro="" textlink="">
      <xdr:nvSpPr>
        <xdr:cNvPr id="401" name="テキスト ボックス 400"/>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全国平均比較または類似団体比較でも良好な数値で推移しているが、裏返せば経常収支比率に占める公債費の割合が高いことの証左と言うべき数値となっている。</a:t>
          </a:r>
        </a:p>
        <a:p>
          <a:r>
            <a:rPr kumimoji="1" lang="ja-JP" altLang="en-US" sz="1300">
              <a:latin typeface="ＭＳ Ｐゴシック"/>
            </a:rPr>
            <a:t>　公債費以外については、今後も引き続き経常経費の抑制に継続して努めていくが、公債費についても繰上償還や年度借入総額の抑制などに取り組み、財政の健全化に努めていく。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88138</xdr:rowOff>
    </xdr:from>
    <xdr:to>
      <xdr:col>24</xdr:col>
      <xdr:colOff>31750</xdr:colOff>
      <xdr:row>82</xdr:row>
      <xdr:rowOff>12700</xdr:rowOff>
    </xdr:to>
    <xdr:cxnSp macro="">
      <xdr:nvCxnSpPr>
        <xdr:cNvPr id="427" name="直線コネクタ 426"/>
        <xdr:cNvCxnSpPr/>
      </xdr:nvCxnSpPr>
      <xdr:spPr>
        <a:xfrm flipV="1">
          <a:off x="16510000" y="129468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9" name="直線コネクタ 42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3065</xdr:rowOff>
    </xdr:from>
    <xdr:ext cx="762000" cy="259045"/>
    <xdr:sp macro="" textlink="">
      <xdr:nvSpPr>
        <xdr:cNvPr id="430" name="公債費以外最大値テキスト"/>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75</xdr:row>
      <xdr:rowOff>88138</xdr:rowOff>
    </xdr:from>
    <xdr:to>
      <xdr:col>24</xdr:col>
      <xdr:colOff>120650</xdr:colOff>
      <xdr:row>75</xdr:row>
      <xdr:rowOff>88138</xdr:rowOff>
    </xdr:to>
    <xdr:cxnSp macro="">
      <xdr:nvCxnSpPr>
        <xdr:cNvPr id="431" name="直線コネクタ 430"/>
        <xdr:cNvCxnSpPr/>
      </xdr:nvCxnSpPr>
      <xdr:spPr>
        <a:xfrm>
          <a:off x="16421100" y="129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113285</xdr:rowOff>
    </xdr:to>
    <xdr:cxnSp macro="">
      <xdr:nvCxnSpPr>
        <xdr:cNvPr id="432" name="直線コネクタ 431"/>
        <xdr:cNvCxnSpPr/>
      </xdr:nvCxnSpPr>
      <xdr:spPr>
        <a:xfrm>
          <a:off x="15671800" y="130520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57421</xdr:rowOff>
    </xdr:from>
    <xdr:ext cx="762000" cy="259045"/>
    <xdr:sp macro="" textlink="">
      <xdr:nvSpPr>
        <xdr:cNvPr id="433" name="公債費以外平均値テキスト"/>
        <xdr:cNvSpPr txBox="1"/>
      </xdr:nvSpPr>
      <xdr:spPr>
        <a:xfrm>
          <a:off x="16598900" y="1343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34" name="フローチャート : 判断 433"/>
        <xdr:cNvSpPr/>
      </xdr:nvSpPr>
      <xdr:spPr>
        <a:xfrm>
          <a:off x="16459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21844</xdr:rowOff>
    </xdr:to>
    <xdr:cxnSp macro="">
      <xdr:nvCxnSpPr>
        <xdr:cNvPr id="435" name="直線コネクタ 434"/>
        <xdr:cNvCxnSpPr/>
      </xdr:nvCxnSpPr>
      <xdr:spPr>
        <a:xfrm>
          <a:off x="14782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44196</xdr:rowOff>
    </xdr:from>
    <xdr:to>
      <xdr:col>22</xdr:col>
      <xdr:colOff>615950</xdr:colOff>
      <xdr:row>78</xdr:row>
      <xdr:rowOff>145796</xdr:rowOff>
    </xdr:to>
    <xdr:sp macro="" textlink="">
      <xdr:nvSpPr>
        <xdr:cNvPr id="436" name="フローチャート : 判断 435"/>
        <xdr:cNvSpPr/>
      </xdr:nvSpPr>
      <xdr:spPr>
        <a:xfrm>
          <a:off x="15621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37" name="テキスト ボックス 436"/>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138430</xdr:rowOff>
    </xdr:to>
    <xdr:cxnSp macro="">
      <xdr:nvCxnSpPr>
        <xdr:cNvPr id="438" name="直線コネクタ 437"/>
        <xdr:cNvCxnSpPr/>
      </xdr:nvCxnSpPr>
      <xdr:spPr>
        <a:xfrm>
          <a:off x="13893800" y="129011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144780</xdr:rowOff>
    </xdr:from>
    <xdr:to>
      <xdr:col>21</xdr:col>
      <xdr:colOff>412750</xdr:colOff>
      <xdr:row>79</xdr:row>
      <xdr:rowOff>74930</xdr:rowOff>
    </xdr:to>
    <xdr:sp macro="" textlink="">
      <xdr:nvSpPr>
        <xdr:cNvPr id="439" name="フローチャート : 判断 438"/>
        <xdr:cNvSpPr/>
      </xdr:nvSpPr>
      <xdr:spPr>
        <a:xfrm>
          <a:off x="14732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0" name="テキスト ボックス 439"/>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76</xdr:row>
      <xdr:rowOff>62992</xdr:rowOff>
    </xdr:to>
    <xdr:cxnSp macro="">
      <xdr:nvCxnSpPr>
        <xdr:cNvPr id="441" name="直線コネクタ 440"/>
        <xdr:cNvCxnSpPr/>
      </xdr:nvCxnSpPr>
      <xdr:spPr>
        <a:xfrm flipV="1">
          <a:off x="13004800" y="129011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85344</xdr:rowOff>
    </xdr:from>
    <xdr:to>
      <xdr:col>20</xdr:col>
      <xdr:colOff>209550</xdr:colOff>
      <xdr:row>79</xdr:row>
      <xdr:rowOff>15494</xdr:rowOff>
    </xdr:to>
    <xdr:sp macro="" textlink="">
      <xdr:nvSpPr>
        <xdr:cNvPr id="442" name="フローチャート : 判断 441"/>
        <xdr:cNvSpPr/>
      </xdr:nvSpPr>
      <xdr:spPr>
        <a:xfrm>
          <a:off x="13843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43" name="テキスト ボックス 442"/>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44" name="フローチャート : 判断 443"/>
        <xdr:cNvSpPr/>
      </xdr:nvSpPr>
      <xdr:spPr>
        <a:xfrm>
          <a:off x="12954000" y="1347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18559</xdr:rowOff>
    </xdr:from>
    <xdr:ext cx="762000" cy="259045"/>
    <xdr:sp macro="" textlink="">
      <xdr:nvSpPr>
        <xdr:cNvPr id="445" name="テキスト ボックス 444"/>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51" name="円/楕円 450"/>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52"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53" name="円/楕円 45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4" name="テキスト ボックス 45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5" name="円/楕円 454"/>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6" name="テキスト ボックス 455"/>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57" name="円/楕円 456"/>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58" name="テキスト ボックス 457"/>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9" name="円/楕円 45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60" name="テキスト ボックス 459"/>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兵庫県香美町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152369</xdr:rowOff>
    </xdr:from>
    <xdr:to>
      <xdr:col>4</xdr:col>
      <xdr:colOff>1117600</xdr:colOff>
      <xdr:row>13</xdr:row>
      <xdr:rowOff>157268</xdr:rowOff>
    </xdr:to>
    <xdr:cxnSp macro="">
      <xdr:nvCxnSpPr>
        <xdr:cNvPr id="52" name="直線コネクタ 51"/>
        <xdr:cNvCxnSpPr/>
      </xdr:nvCxnSpPr>
      <xdr:spPr bwMode="auto">
        <a:xfrm flipV="1">
          <a:off x="5003800" y="2428844"/>
          <a:ext cx="6477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157268</xdr:rowOff>
    </xdr:from>
    <xdr:to>
      <xdr:col>4</xdr:col>
      <xdr:colOff>469900</xdr:colOff>
      <xdr:row>14</xdr:row>
      <xdr:rowOff>19210</xdr:rowOff>
    </xdr:to>
    <xdr:cxnSp macro="">
      <xdr:nvCxnSpPr>
        <xdr:cNvPr id="55" name="直線コネクタ 54"/>
        <xdr:cNvCxnSpPr/>
      </xdr:nvCxnSpPr>
      <xdr:spPr bwMode="auto">
        <a:xfrm flipV="1">
          <a:off x="4305300" y="2433743"/>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19210</xdr:rowOff>
    </xdr:from>
    <xdr:to>
      <xdr:col>3</xdr:col>
      <xdr:colOff>904875</xdr:colOff>
      <xdr:row>14</xdr:row>
      <xdr:rowOff>128807</xdr:rowOff>
    </xdr:to>
    <xdr:cxnSp macro="">
      <xdr:nvCxnSpPr>
        <xdr:cNvPr id="58" name="直線コネクタ 57"/>
        <xdr:cNvCxnSpPr/>
      </xdr:nvCxnSpPr>
      <xdr:spPr bwMode="auto">
        <a:xfrm flipV="1">
          <a:off x="3606800" y="2467135"/>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115287</xdr:rowOff>
    </xdr:from>
    <xdr:to>
      <xdr:col>3</xdr:col>
      <xdr:colOff>206375</xdr:colOff>
      <xdr:row>14</xdr:row>
      <xdr:rowOff>128807</xdr:rowOff>
    </xdr:to>
    <xdr:cxnSp macro="">
      <xdr:nvCxnSpPr>
        <xdr:cNvPr id="61" name="直線コネクタ 60"/>
        <xdr:cNvCxnSpPr/>
      </xdr:nvCxnSpPr>
      <xdr:spPr bwMode="auto">
        <a:xfrm>
          <a:off x="2908300" y="2563212"/>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101569</xdr:rowOff>
    </xdr:from>
    <xdr:to>
      <xdr:col>5</xdr:col>
      <xdr:colOff>34925</xdr:colOff>
      <xdr:row>14</xdr:row>
      <xdr:rowOff>31719</xdr:rowOff>
    </xdr:to>
    <xdr:sp macro="" textlink="">
      <xdr:nvSpPr>
        <xdr:cNvPr id="71" name="円/楕円 70"/>
        <xdr:cNvSpPr/>
      </xdr:nvSpPr>
      <xdr:spPr bwMode="auto">
        <a:xfrm>
          <a:off x="56007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118096</xdr:rowOff>
    </xdr:from>
    <xdr:ext cx="762000" cy="259045"/>
    <xdr:sp macro="" textlink="">
      <xdr:nvSpPr>
        <xdr:cNvPr id="72" name="人口1人当たり決算額の推移該当値テキスト130"/>
        <xdr:cNvSpPr txBox="1"/>
      </xdr:nvSpPr>
      <xdr:spPr>
        <a:xfrm>
          <a:off x="5740400" y="22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132,363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106468</xdr:rowOff>
    </xdr:from>
    <xdr:to>
      <xdr:col>4</xdr:col>
      <xdr:colOff>520700</xdr:colOff>
      <xdr:row>14</xdr:row>
      <xdr:rowOff>36618</xdr:rowOff>
    </xdr:to>
    <xdr:sp macro="" textlink="">
      <xdr:nvSpPr>
        <xdr:cNvPr id="73" name="円/楕円 72"/>
        <xdr:cNvSpPr/>
      </xdr:nvSpPr>
      <xdr:spPr bwMode="auto">
        <a:xfrm>
          <a:off x="4953000" y="238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46795</xdr:rowOff>
    </xdr:from>
    <xdr:ext cx="736600" cy="259045"/>
    <xdr:sp macro="" textlink="">
      <xdr:nvSpPr>
        <xdr:cNvPr id="74" name="テキスト ボックス 73"/>
        <xdr:cNvSpPr txBox="1"/>
      </xdr:nvSpPr>
      <xdr:spPr>
        <a:xfrm>
          <a:off x="4622800" y="215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132,063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139860</xdr:rowOff>
    </xdr:from>
    <xdr:to>
      <xdr:col>3</xdr:col>
      <xdr:colOff>955675</xdr:colOff>
      <xdr:row>14</xdr:row>
      <xdr:rowOff>70010</xdr:rowOff>
    </xdr:to>
    <xdr:sp macro="" textlink="">
      <xdr:nvSpPr>
        <xdr:cNvPr id="75" name="円/楕円 74"/>
        <xdr:cNvSpPr/>
      </xdr:nvSpPr>
      <xdr:spPr bwMode="auto">
        <a:xfrm>
          <a:off x="4254500" y="241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80187</xdr:rowOff>
    </xdr:from>
    <xdr:ext cx="762000" cy="259045"/>
    <xdr:sp macro="" textlink="">
      <xdr:nvSpPr>
        <xdr:cNvPr id="76" name="テキスト ボックス 75"/>
        <xdr:cNvSpPr txBox="1"/>
      </xdr:nvSpPr>
      <xdr:spPr>
        <a:xfrm>
          <a:off x="3924300" y="218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130,018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78007</xdr:rowOff>
    </xdr:from>
    <xdr:to>
      <xdr:col>3</xdr:col>
      <xdr:colOff>257175</xdr:colOff>
      <xdr:row>15</xdr:row>
      <xdr:rowOff>8157</xdr:rowOff>
    </xdr:to>
    <xdr:sp macro="" textlink="">
      <xdr:nvSpPr>
        <xdr:cNvPr id="77" name="円/楕円 76"/>
        <xdr:cNvSpPr/>
      </xdr:nvSpPr>
      <xdr:spPr bwMode="auto">
        <a:xfrm>
          <a:off x="3556000" y="25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18334</xdr:rowOff>
    </xdr:from>
    <xdr:ext cx="762000" cy="259045"/>
    <xdr:sp macro="" textlink="">
      <xdr:nvSpPr>
        <xdr:cNvPr id="78" name="テキスト ボックス 77"/>
        <xdr:cNvSpPr txBox="1"/>
      </xdr:nvSpPr>
      <xdr:spPr>
        <a:xfrm>
          <a:off x="3225800" y="229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64487</xdr:rowOff>
    </xdr:from>
    <xdr:to>
      <xdr:col>2</xdr:col>
      <xdr:colOff>692150</xdr:colOff>
      <xdr:row>14</xdr:row>
      <xdr:rowOff>166087</xdr:rowOff>
    </xdr:to>
    <xdr:sp macro="" textlink="">
      <xdr:nvSpPr>
        <xdr:cNvPr id="79" name="円/楕円 78"/>
        <xdr:cNvSpPr/>
      </xdr:nvSpPr>
      <xdr:spPr bwMode="auto">
        <a:xfrm>
          <a:off x="2857500" y="25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4814</xdr:rowOff>
    </xdr:from>
    <xdr:ext cx="762000" cy="259045"/>
    <xdr:sp macro="" textlink="">
      <xdr:nvSpPr>
        <xdr:cNvPr id="80" name="テキスト ボックス 79"/>
        <xdr:cNvSpPr txBox="1"/>
      </xdr:nvSpPr>
      <xdr:spPr>
        <a:xfrm>
          <a:off x="2527300" y="228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103271</xdr:rowOff>
    </xdr:from>
    <xdr:to>
      <xdr:col>4</xdr:col>
      <xdr:colOff>1117600</xdr:colOff>
      <xdr:row>35</xdr:row>
      <xdr:rowOff>171783</xdr:rowOff>
    </xdr:to>
    <xdr:cxnSp macro="">
      <xdr:nvCxnSpPr>
        <xdr:cNvPr id="112" name="直線コネクタ 111"/>
        <xdr:cNvCxnSpPr/>
      </xdr:nvCxnSpPr>
      <xdr:spPr bwMode="auto">
        <a:xfrm>
          <a:off x="5003800" y="6713621"/>
          <a:ext cx="6477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321447</xdr:rowOff>
    </xdr:from>
    <xdr:to>
      <xdr:col>4</xdr:col>
      <xdr:colOff>469900</xdr:colOff>
      <xdr:row>35</xdr:row>
      <xdr:rowOff>103271</xdr:rowOff>
    </xdr:to>
    <xdr:cxnSp macro="">
      <xdr:nvCxnSpPr>
        <xdr:cNvPr id="115" name="直線コネクタ 114"/>
        <xdr:cNvCxnSpPr/>
      </xdr:nvCxnSpPr>
      <xdr:spPr bwMode="auto">
        <a:xfrm>
          <a:off x="4305300" y="6588897"/>
          <a:ext cx="698500" cy="12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247632</xdr:rowOff>
    </xdr:from>
    <xdr:to>
      <xdr:col>3</xdr:col>
      <xdr:colOff>904875</xdr:colOff>
      <xdr:row>34</xdr:row>
      <xdr:rowOff>321447</xdr:rowOff>
    </xdr:to>
    <xdr:cxnSp macro="">
      <xdr:nvCxnSpPr>
        <xdr:cNvPr id="118" name="直線コネクタ 117"/>
        <xdr:cNvCxnSpPr/>
      </xdr:nvCxnSpPr>
      <xdr:spPr bwMode="auto">
        <a:xfrm>
          <a:off x="3606800" y="6515082"/>
          <a:ext cx="698500" cy="7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43751</xdr:rowOff>
    </xdr:from>
    <xdr:ext cx="762000" cy="259045"/>
    <xdr:sp macro="" textlink="">
      <xdr:nvSpPr>
        <xdr:cNvPr id="120" name="テキスト ボックス 119"/>
        <xdr:cNvSpPr txBox="1"/>
      </xdr:nvSpPr>
      <xdr:spPr>
        <a:xfrm>
          <a:off x="3924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325676</xdr:rowOff>
    </xdr:from>
    <xdr:to>
      <xdr:col>3</xdr:col>
      <xdr:colOff>206375</xdr:colOff>
      <xdr:row>34</xdr:row>
      <xdr:rowOff>247632</xdr:rowOff>
    </xdr:to>
    <xdr:cxnSp macro="">
      <xdr:nvCxnSpPr>
        <xdr:cNvPr id="121" name="直線コネクタ 120"/>
        <xdr:cNvCxnSpPr/>
      </xdr:nvCxnSpPr>
      <xdr:spPr bwMode="auto">
        <a:xfrm>
          <a:off x="2908300" y="6250226"/>
          <a:ext cx="698500" cy="264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3" name="テキスト ボックス 122"/>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290341</xdr:rowOff>
    </xdr:from>
    <xdr:ext cx="762000" cy="259045"/>
    <xdr:sp macro="" textlink="">
      <xdr:nvSpPr>
        <xdr:cNvPr id="125" name="テキスト ボックス 124"/>
        <xdr:cNvSpPr txBox="1"/>
      </xdr:nvSpPr>
      <xdr:spPr>
        <a:xfrm>
          <a:off x="2527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120983</xdr:rowOff>
    </xdr:from>
    <xdr:to>
      <xdr:col>5</xdr:col>
      <xdr:colOff>34925</xdr:colOff>
      <xdr:row>35</xdr:row>
      <xdr:rowOff>222583</xdr:rowOff>
    </xdr:to>
    <xdr:sp macro="" textlink="">
      <xdr:nvSpPr>
        <xdr:cNvPr id="131" name="円/楕円 130"/>
        <xdr:cNvSpPr/>
      </xdr:nvSpPr>
      <xdr:spPr bwMode="auto">
        <a:xfrm>
          <a:off x="56007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308960</xdr:rowOff>
    </xdr:from>
    <xdr:ext cx="762000" cy="259045"/>
    <xdr:sp macro="" textlink="">
      <xdr:nvSpPr>
        <xdr:cNvPr id="132" name="人口1人当たり決算額の推移該当値テキスト445"/>
        <xdr:cNvSpPr txBox="1"/>
      </xdr:nvSpPr>
      <xdr:spPr>
        <a:xfrm>
          <a:off x="5740400" y="657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52471</xdr:rowOff>
    </xdr:from>
    <xdr:to>
      <xdr:col>4</xdr:col>
      <xdr:colOff>520700</xdr:colOff>
      <xdr:row>35</xdr:row>
      <xdr:rowOff>154071</xdr:rowOff>
    </xdr:to>
    <xdr:sp macro="" textlink="">
      <xdr:nvSpPr>
        <xdr:cNvPr id="133" name="円/楕円 132"/>
        <xdr:cNvSpPr/>
      </xdr:nvSpPr>
      <xdr:spPr bwMode="auto">
        <a:xfrm>
          <a:off x="49530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164248</xdr:rowOff>
    </xdr:from>
    <xdr:ext cx="736600" cy="259045"/>
    <xdr:sp macro="" textlink="">
      <xdr:nvSpPr>
        <xdr:cNvPr id="134" name="テキスト ボックス 133"/>
        <xdr:cNvSpPr txBox="1"/>
      </xdr:nvSpPr>
      <xdr:spPr>
        <a:xfrm>
          <a:off x="4622800" y="643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270647</xdr:rowOff>
    </xdr:from>
    <xdr:to>
      <xdr:col>3</xdr:col>
      <xdr:colOff>955675</xdr:colOff>
      <xdr:row>35</xdr:row>
      <xdr:rowOff>29347</xdr:rowOff>
    </xdr:to>
    <xdr:sp macro="" textlink="">
      <xdr:nvSpPr>
        <xdr:cNvPr id="135" name="円/楕円 134"/>
        <xdr:cNvSpPr/>
      </xdr:nvSpPr>
      <xdr:spPr bwMode="auto">
        <a:xfrm>
          <a:off x="4254500" y="653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39524</xdr:rowOff>
    </xdr:from>
    <xdr:ext cx="762000" cy="259045"/>
    <xdr:sp macro="" textlink="">
      <xdr:nvSpPr>
        <xdr:cNvPr id="136" name="テキスト ボックス 135"/>
        <xdr:cNvSpPr txBox="1"/>
      </xdr:nvSpPr>
      <xdr:spPr>
        <a:xfrm>
          <a:off x="3924300" y="630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196832</xdr:rowOff>
    </xdr:from>
    <xdr:to>
      <xdr:col>3</xdr:col>
      <xdr:colOff>257175</xdr:colOff>
      <xdr:row>34</xdr:row>
      <xdr:rowOff>298432</xdr:rowOff>
    </xdr:to>
    <xdr:sp macro="" textlink="">
      <xdr:nvSpPr>
        <xdr:cNvPr id="137" name="円/楕円 136"/>
        <xdr:cNvSpPr/>
      </xdr:nvSpPr>
      <xdr:spPr bwMode="auto">
        <a:xfrm>
          <a:off x="3556000" y="646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308609</xdr:rowOff>
    </xdr:from>
    <xdr:ext cx="762000" cy="259045"/>
    <xdr:sp macro="" textlink="">
      <xdr:nvSpPr>
        <xdr:cNvPr id="138" name="テキスト ボックス 137"/>
        <xdr:cNvSpPr txBox="1"/>
      </xdr:nvSpPr>
      <xdr:spPr>
        <a:xfrm>
          <a:off x="3225800" y="623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274876</xdr:rowOff>
    </xdr:from>
    <xdr:to>
      <xdr:col>2</xdr:col>
      <xdr:colOff>692150</xdr:colOff>
      <xdr:row>34</xdr:row>
      <xdr:rowOff>33576</xdr:rowOff>
    </xdr:to>
    <xdr:sp macro="" textlink="">
      <xdr:nvSpPr>
        <xdr:cNvPr id="139" name="円/楕円 138"/>
        <xdr:cNvSpPr/>
      </xdr:nvSpPr>
      <xdr:spPr bwMode="auto">
        <a:xfrm>
          <a:off x="2857500" y="619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43753</xdr:rowOff>
    </xdr:from>
    <xdr:ext cx="762000" cy="259045"/>
    <xdr:sp macro="" textlink="">
      <xdr:nvSpPr>
        <xdr:cNvPr id="140" name="テキスト ボックス 139"/>
        <xdr:cNvSpPr txBox="1"/>
      </xdr:nvSpPr>
      <xdr:spPr>
        <a:xfrm>
          <a:off x="2527300" y="596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158674</xdr:rowOff>
    </xdr:from>
    <xdr:to>
      <xdr:col>6</xdr:col>
      <xdr:colOff>511175</xdr:colOff>
      <xdr:row>34</xdr:row>
      <xdr:rowOff>3536</xdr:rowOff>
    </xdr:to>
    <xdr:cxnSp macro="">
      <xdr:nvCxnSpPr>
        <xdr:cNvPr id="63" name="直線コネクタ 62"/>
        <xdr:cNvCxnSpPr/>
      </xdr:nvCxnSpPr>
      <xdr:spPr>
        <a:xfrm>
          <a:off x="3797300" y="5816524"/>
          <a:ext cx="838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145040</xdr:rowOff>
    </xdr:from>
    <xdr:to>
      <xdr:col>5</xdr:col>
      <xdr:colOff>358775</xdr:colOff>
      <xdr:row>33</xdr:row>
      <xdr:rowOff>158674</xdr:rowOff>
    </xdr:to>
    <xdr:cxnSp macro="">
      <xdr:nvCxnSpPr>
        <xdr:cNvPr id="66" name="直線コネクタ 65"/>
        <xdr:cNvCxnSpPr/>
      </xdr:nvCxnSpPr>
      <xdr:spPr>
        <a:xfrm>
          <a:off x="2908300" y="580289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145040</xdr:rowOff>
    </xdr:from>
    <xdr:to>
      <xdr:col>4</xdr:col>
      <xdr:colOff>155575</xdr:colOff>
      <xdr:row>34</xdr:row>
      <xdr:rowOff>14493</xdr:rowOff>
    </xdr:to>
    <xdr:cxnSp macro="">
      <xdr:nvCxnSpPr>
        <xdr:cNvPr id="69" name="直線コネクタ 68"/>
        <xdr:cNvCxnSpPr/>
      </xdr:nvCxnSpPr>
      <xdr:spPr>
        <a:xfrm flipV="1">
          <a:off x="2019300" y="5802890"/>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151179</xdr:rowOff>
    </xdr:from>
    <xdr:to>
      <xdr:col>2</xdr:col>
      <xdr:colOff>638175</xdr:colOff>
      <xdr:row>34</xdr:row>
      <xdr:rowOff>14493</xdr:rowOff>
    </xdr:to>
    <xdr:cxnSp macro="">
      <xdr:nvCxnSpPr>
        <xdr:cNvPr id="72" name="直線コネクタ 71"/>
        <xdr:cNvCxnSpPr/>
      </xdr:nvCxnSpPr>
      <xdr:spPr>
        <a:xfrm>
          <a:off x="1130300" y="5809029"/>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124186</xdr:rowOff>
    </xdr:from>
    <xdr:to>
      <xdr:col>6</xdr:col>
      <xdr:colOff>561975</xdr:colOff>
      <xdr:row>34</xdr:row>
      <xdr:rowOff>54336</xdr:rowOff>
    </xdr:to>
    <xdr:sp macro="" textlink="">
      <xdr:nvSpPr>
        <xdr:cNvPr id="82" name="円/楕円 81"/>
        <xdr:cNvSpPr/>
      </xdr:nvSpPr>
      <xdr:spPr>
        <a:xfrm>
          <a:off x="45847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147063</xdr:rowOff>
    </xdr:from>
    <xdr:ext cx="534377" cy="259045"/>
    <xdr:sp macro="" textlink="">
      <xdr:nvSpPr>
        <xdr:cNvPr id="83" name="人件費該当値テキスト"/>
        <xdr:cNvSpPr txBox="1"/>
      </xdr:nvSpPr>
      <xdr:spPr>
        <a:xfrm>
          <a:off x="4686300" y="56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107874</xdr:rowOff>
    </xdr:from>
    <xdr:to>
      <xdr:col>5</xdr:col>
      <xdr:colOff>409575</xdr:colOff>
      <xdr:row>34</xdr:row>
      <xdr:rowOff>38024</xdr:rowOff>
    </xdr:to>
    <xdr:sp macro="" textlink="">
      <xdr:nvSpPr>
        <xdr:cNvPr id="84" name="円/楕円 83"/>
        <xdr:cNvSpPr/>
      </xdr:nvSpPr>
      <xdr:spPr>
        <a:xfrm>
          <a:off x="3746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54551</xdr:rowOff>
    </xdr:from>
    <xdr:ext cx="534377" cy="259045"/>
    <xdr:sp macro="" textlink="">
      <xdr:nvSpPr>
        <xdr:cNvPr id="85" name="テキスト ボックス 84"/>
        <xdr:cNvSpPr txBox="1"/>
      </xdr:nvSpPr>
      <xdr:spPr>
        <a:xfrm>
          <a:off x="3530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94240</xdr:rowOff>
    </xdr:from>
    <xdr:to>
      <xdr:col>4</xdr:col>
      <xdr:colOff>206375</xdr:colOff>
      <xdr:row>34</xdr:row>
      <xdr:rowOff>24390</xdr:rowOff>
    </xdr:to>
    <xdr:sp macro="" textlink="">
      <xdr:nvSpPr>
        <xdr:cNvPr id="86" name="円/楕円 85"/>
        <xdr:cNvSpPr/>
      </xdr:nvSpPr>
      <xdr:spPr>
        <a:xfrm>
          <a:off x="2857500" y="57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40917</xdr:rowOff>
    </xdr:from>
    <xdr:ext cx="599010" cy="259045"/>
    <xdr:sp macro="" textlink="">
      <xdr:nvSpPr>
        <xdr:cNvPr id="87" name="テキスト ボックス 86"/>
        <xdr:cNvSpPr txBox="1"/>
      </xdr:nvSpPr>
      <xdr:spPr>
        <a:xfrm>
          <a:off x="2608794" y="552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135143</xdr:rowOff>
    </xdr:from>
    <xdr:to>
      <xdr:col>3</xdr:col>
      <xdr:colOff>3175</xdr:colOff>
      <xdr:row>34</xdr:row>
      <xdr:rowOff>65293</xdr:rowOff>
    </xdr:to>
    <xdr:sp macro="" textlink="">
      <xdr:nvSpPr>
        <xdr:cNvPr id="88" name="円/楕円 87"/>
        <xdr:cNvSpPr/>
      </xdr:nvSpPr>
      <xdr:spPr>
        <a:xfrm>
          <a:off x="1968500" y="57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81820</xdr:rowOff>
    </xdr:from>
    <xdr:ext cx="534377" cy="259045"/>
    <xdr:sp macro="" textlink="">
      <xdr:nvSpPr>
        <xdr:cNvPr id="89" name="テキスト ボックス 88"/>
        <xdr:cNvSpPr txBox="1"/>
      </xdr:nvSpPr>
      <xdr:spPr>
        <a:xfrm>
          <a:off x="1752111" y="556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100379</xdr:rowOff>
    </xdr:from>
    <xdr:to>
      <xdr:col>1</xdr:col>
      <xdr:colOff>485775</xdr:colOff>
      <xdr:row>34</xdr:row>
      <xdr:rowOff>30529</xdr:rowOff>
    </xdr:to>
    <xdr:sp macro="" textlink="">
      <xdr:nvSpPr>
        <xdr:cNvPr id="90" name="円/楕円 89"/>
        <xdr:cNvSpPr/>
      </xdr:nvSpPr>
      <xdr:spPr>
        <a:xfrm>
          <a:off x="1079500" y="5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47056</xdr:rowOff>
    </xdr:from>
    <xdr:ext cx="534377" cy="259045"/>
    <xdr:sp macro="" textlink="">
      <xdr:nvSpPr>
        <xdr:cNvPr id="91" name="テキスト ボックス 90"/>
        <xdr:cNvSpPr txBox="1"/>
      </xdr:nvSpPr>
      <xdr:spPr>
        <a:xfrm>
          <a:off x="863111" y="55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170378</xdr:rowOff>
    </xdr:from>
    <xdr:to>
      <xdr:col>6</xdr:col>
      <xdr:colOff>511175</xdr:colOff>
      <xdr:row>57</xdr:row>
      <xdr:rowOff>2342</xdr:rowOff>
    </xdr:to>
    <xdr:cxnSp macro="">
      <xdr:nvCxnSpPr>
        <xdr:cNvPr id="121" name="直線コネクタ 120"/>
        <xdr:cNvCxnSpPr/>
      </xdr:nvCxnSpPr>
      <xdr:spPr>
        <a:xfrm flipV="1">
          <a:off x="3797300" y="9771578"/>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2342</xdr:rowOff>
    </xdr:from>
    <xdr:to>
      <xdr:col>5</xdr:col>
      <xdr:colOff>358775</xdr:colOff>
      <xdr:row>57</xdr:row>
      <xdr:rowOff>95656</xdr:rowOff>
    </xdr:to>
    <xdr:cxnSp macro="">
      <xdr:nvCxnSpPr>
        <xdr:cNvPr id="124" name="直線コネクタ 123"/>
        <xdr:cNvCxnSpPr/>
      </xdr:nvCxnSpPr>
      <xdr:spPr>
        <a:xfrm flipV="1">
          <a:off x="2908300" y="9774992"/>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95656</xdr:rowOff>
    </xdr:from>
    <xdr:to>
      <xdr:col>4</xdr:col>
      <xdr:colOff>155575</xdr:colOff>
      <xdr:row>57</xdr:row>
      <xdr:rowOff>116970</xdr:rowOff>
    </xdr:to>
    <xdr:cxnSp macro="">
      <xdr:nvCxnSpPr>
        <xdr:cNvPr id="127" name="直線コネクタ 126"/>
        <xdr:cNvCxnSpPr/>
      </xdr:nvCxnSpPr>
      <xdr:spPr>
        <a:xfrm flipV="1">
          <a:off x="2019300" y="9868306"/>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116970</xdr:rowOff>
    </xdr:from>
    <xdr:to>
      <xdr:col>2</xdr:col>
      <xdr:colOff>638175</xdr:colOff>
      <xdr:row>57</xdr:row>
      <xdr:rowOff>155656</xdr:rowOff>
    </xdr:to>
    <xdr:cxnSp macro="">
      <xdr:nvCxnSpPr>
        <xdr:cNvPr id="130" name="直線コネクタ 129"/>
        <xdr:cNvCxnSpPr/>
      </xdr:nvCxnSpPr>
      <xdr:spPr>
        <a:xfrm flipV="1">
          <a:off x="1130300" y="9889620"/>
          <a:ext cx="889000" cy="3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119578</xdr:rowOff>
    </xdr:from>
    <xdr:to>
      <xdr:col>6</xdr:col>
      <xdr:colOff>561975</xdr:colOff>
      <xdr:row>57</xdr:row>
      <xdr:rowOff>49728</xdr:rowOff>
    </xdr:to>
    <xdr:sp macro="" textlink="">
      <xdr:nvSpPr>
        <xdr:cNvPr id="140" name="円/楕円 139"/>
        <xdr:cNvSpPr/>
      </xdr:nvSpPr>
      <xdr:spPr>
        <a:xfrm>
          <a:off x="4584700" y="97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142455</xdr:rowOff>
    </xdr:from>
    <xdr:ext cx="599010" cy="259045"/>
    <xdr:sp macro="" textlink="">
      <xdr:nvSpPr>
        <xdr:cNvPr id="141" name="物件費該当値テキスト"/>
        <xdr:cNvSpPr txBox="1"/>
      </xdr:nvSpPr>
      <xdr:spPr>
        <a:xfrm>
          <a:off x="4686300" y="95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122992</xdr:rowOff>
    </xdr:from>
    <xdr:to>
      <xdr:col>5</xdr:col>
      <xdr:colOff>409575</xdr:colOff>
      <xdr:row>57</xdr:row>
      <xdr:rowOff>53142</xdr:rowOff>
    </xdr:to>
    <xdr:sp macro="" textlink="">
      <xdr:nvSpPr>
        <xdr:cNvPr id="142" name="円/楕円 141"/>
        <xdr:cNvSpPr/>
      </xdr:nvSpPr>
      <xdr:spPr>
        <a:xfrm>
          <a:off x="3746500" y="97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69669</xdr:rowOff>
    </xdr:from>
    <xdr:ext cx="599010" cy="259045"/>
    <xdr:sp macro="" textlink="">
      <xdr:nvSpPr>
        <xdr:cNvPr id="143" name="テキスト ボックス 142"/>
        <xdr:cNvSpPr txBox="1"/>
      </xdr:nvSpPr>
      <xdr:spPr>
        <a:xfrm>
          <a:off x="3497794" y="949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44856</xdr:rowOff>
    </xdr:from>
    <xdr:to>
      <xdr:col>4</xdr:col>
      <xdr:colOff>206375</xdr:colOff>
      <xdr:row>57</xdr:row>
      <xdr:rowOff>146456</xdr:rowOff>
    </xdr:to>
    <xdr:sp macro="" textlink="">
      <xdr:nvSpPr>
        <xdr:cNvPr id="144" name="円/楕円 143"/>
        <xdr:cNvSpPr/>
      </xdr:nvSpPr>
      <xdr:spPr>
        <a:xfrm>
          <a:off x="2857500" y="98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162983</xdr:rowOff>
    </xdr:from>
    <xdr:ext cx="534377" cy="259045"/>
    <xdr:sp macro="" textlink="">
      <xdr:nvSpPr>
        <xdr:cNvPr id="145" name="テキスト ボックス 144"/>
        <xdr:cNvSpPr txBox="1"/>
      </xdr:nvSpPr>
      <xdr:spPr>
        <a:xfrm>
          <a:off x="2641111" y="95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66170</xdr:rowOff>
    </xdr:from>
    <xdr:to>
      <xdr:col>3</xdr:col>
      <xdr:colOff>3175</xdr:colOff>
      <xdr:row>57</xdr:row>
      <xdr:rowOff>167770</xdr:rowOff>
    </xdr:to>
    <xdr:sp macro="" textlink="">
      <xdr:nvSpPr>
        <xdr:cNvPr id="146" name="円/楕円 145"/>
        <xdr:cNvSpPr/>
      </xdr:nvSpPr>
      <xdr:spPr>
        <a:xfrm>
          <a:off x="1968500" y="98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12847</xdr:rowOff>
    </xdr:from>
    <xdr:ext cx="534377" cy="259045"/>
    <xdr:sp macro="" textlink="">
      <xdr:nvSpPr>
        <xdr:cNvPr id="147" name="テキスト ボックス 146"/>
        <xdr:cNvSpPr txBox="1"/>
      </xdr:nvSpPr>
      <xdr:spPr>
        <a:xfrm>
          <a:off x="1752111" y="961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104856</xdr:rowOff>
    </xdr:from>
    <xdr:to>
      <xdr:col>1</xdr:col>
      <xdr:colOff>485775</xdr:colOff>
      <xdr:row>58</xdr:row>
      <xdr:rowOff>35006</xdr:rowOff>
    </xdr:to>
    <xdr:sp macro="" textlink="">
      <xdr:nvSpPr>
        <xdr:cNvPr id="148" name="円/楕円 147"/>
        <xdr:cNvSpPr/>
      </xdr:nvSpPr>
      <xdr:spPr>
        <a:xfrm>
          <a:off x="1079500" y="98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51533</xdr:rowOff>
    </xdr:from>
    <xdr:ext cx="534377" cy="259045"/>
    <xdr:sp macro="" textlink="">
      <xdr:nvSpPr>
        <xdr:cNvPr id="149" name="テキスト ボックス 148"/>
        <xdr:cNvSpPr txBox="1"/>
      </xdr:nvSpPr>
      <xdr:spPr>
        <a:xfrm>
          <a:off x="863111" y="9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140005</xdr:rowOff>
    </xdr:from>
    <xdr:to>
      <xdr:col>6</xdr:col>
      <xdr:colOff>511175</xdr:colOff>
      <xdr:row>77</xdr:row>
      <xdr:rowOff>76569</xdr:rowOff>
    </xdr:to>
    <xdr:cxnSp macro="">
      <xdr:nvCxnSpPr>
        <xdr:cNvPr id="178" name="直線コネクタ 177"/>
        <xdr:cNvCxnSpPr/>
      </xdr:nvCxnSpPr>
      <xdr:spPr>
        <a:xfrm flipV="1">
          <a:off x="3797300" y="12998755"/>
          <a:ext cx="8382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9"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32296</xdr:rowOff>
    </xdr:from>
    <xdr:to>
      <xdr:col>5</xdr:col>
      <xdr:colOff>358775</xdr:colOff>
      <xdr:row>77</xdr:row>
      <xdr:rowOff>76569</xdr:rowOff>
    </xdr:to>
    <xdr:cxnSp macro="">
      <xdr:nvCxnSpPr>
        <xdr:cNvPr id="181" name="直線コネクタ 180"/>
        <xdr:cNvCxnSpPr/>
      </xdr:nvCxnSpPr>
      <xdr:spPr>
        <a:xfrm>
          <a:off x="2908300" y="13233946"/>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32296</xdr:rowOff>
    </xdr:from>
    <xdr:to>
      <xdr:col>4</xdr:col>
      <xdr:colOff>155575</xdr:colOff>
      <xdr:row>77</xdr:row>
      <xdr:rowOff>133223</xdr:rowOff>
    </xdr:to>
    <xdr:cxnSp macro="">
      <xdr:nvCxnSpPr>
        <xdr:cNvPr id="184" name="直線コネクタ 183"/>
        <xdr:cNvCxnSpPr/>
      </xdr:nvCxnSpPr>
      <xdr:spPr>
        <a:xfrm flipV="1">
          <a:off x="2019300" y="13233946"/>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108305</xdr:rowOff>
    </xdr:from>
    <xdr:to>
      <xdr:col>2</xdr:col>
      <xdr:colOff>638175</xdr:colOff>
      <xdr:row>77</xdr:row>
      <xdr:rowOff>133223</xdr:rowOff>
    </xdr:to>
    <xdr:cxnSp macro="">
      <xdr:nvCxnSpPr>
        <xdr:cNvPr id="187" name="直線コネクタ 186"/>
        <xdr:cNvCxnSpPr/>
      </xdr:nvCxnSpPr>
      <xdr:spPr>
        <a:xfrm>
          <a:off x="1130300" y="13309955"/>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89205</xdr:rowOff>
    </xdr:from>
    <xdr:to>
      <xdr:col>6</xdr:col>
      <xdr:colOff>561975</xdr:colOff>
      <xdr:row>76</xdr:row>
      <xdr:rowOff>19354</xdr:rowOff>
    </xdr:to>
    <xdr:sp macro="" textlink="">
      <xdr:nvSpPr>
        <xdr:cNvPr id="197" name="円/楕円 196"/>
        <xdr:cNvSpPr/>
      </xdr:nvSpPr>
      <xdr:spPr>
        <a:xfrm>
          <a:off x="4584700" y="12947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112082</xdr:rowOff>
    </xdr:from>
    <xdr:ext cx="534377" cy="259045"/>
    <xdr:sp macro="" textlink="">
      <xdr:nvSpPr>
        <xdr:cNvPr id="198" name="維持補修費該当値テキスト"/>
        <xdr:cNvSpPr txBox="1"/>
      </xdr:nvSpPr>
      <xdr:spPr>
        <a:xfrm>
          <a:off x="4686300" y="127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25769</xdr:rowOff>
    </xdr:from>
    <xdr:to>
      <xdr:col>5</xdr:col>
      <xdr:colOff>409575</xdr:colOff>
      <xdr:row>77</xdr:row>
      <xdr:rowOff>127369</xdr:rowOff>
    </xdr:to>
    <xdr:sp macro="" textlink="">
      <xdr:nvSpPr>
        <xdr:cNvPr id="199" name="円/楕円 198"/>
        <xdr:cNvSpPr/>
      </xdr:nvSpPr>
      <xdr:spPr>
        <a:xfrm>
          <a:off x="3746500" y="132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143896</xdr:rowOff>
    </xdr:from>
    <xdr:ext cx="469744" cy="259045"/>
    <xdr:sp macro="" textlink="">
      <xdr:nvSpPr>
        <xdr:cNvPr id="200" name="テキスト ボックス 199"/>
        <xdr:cNvSpPr txBox="1"/>
      </xdr:nvSpPr>
      <xdr:spPr>
        <a:xfrm>
          <a:off x="3562427" y="130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152946</xdr:rowOff>
    </xdr:from>
    <xdr:to>
      <xdr:col>4</xdr:col>
      <xdr:colOff>206375</xdr:colOff>
      <xdr:row>77</xdr:row>
      <xdr:rowOff>83096</xdr:rowOff>
    </xdr:to>
    <xdr:sp macro="" textlink="">
      <xdr:nvSpPr>
        <xdr:cNvPr id="201" name="円/楕円 200"/>
        <xdr:cNvSpPr/>
      </xdr:nvSpPr>
      <xdr:spPr>
        <a:xfrm>
          <a:off x="2857500" y="131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99623</xdr:rowOff>
    </xdr:from>
    <xdr:ext cx="469744" cy="259045"/>
    <xdr:sp macro="" textlink="">
      <xdr:nvSpPr>
        <xdr:cNvPr id="202" name="テキスト ボックス 201"/>
        <xdr:cNvSpPr txBox="1"/>
      </xdr:nvSpPr>
      <xdr:spPr>
        <a:xfrm>
          <a:off x="2673427" y="129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82423</xdr:rowOff>
    </xdr:from>
    <xdr:to>
      <xdr:col>3</xdr:col>
      <xdr:colOff>3175</xdr:colOff>
      <xdr:row>78</xdr:row>
      <xdr:rowOff>12573</xdr:rowOff>
    </xdr:to>
    <xdr:sp macro="" textlink="">
      <xdr:nvSpPr>
        <xdr:cNvPr id="203" name="円/楕円 202"/>
        <xdr:cNvSpPr/>
      </xdr:nvSpPr>
      <xdr:spPr>
        <a:xfrm>
          <a:off x="1968500" y="132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29100</xdr:rowOff>
    </xdr:from>
    <xdr:ext cx="469744" cy="259045"/>
    <xdr:sp macro="" textlink="">
      <xdr:nvSpPr>
        <xdr:cNvPr id="204" name="テキスト ボックス 203"/>
        <xdr:cNvSpPr txBox="1"/>
      </xdr:nvSpPr>
      <xdr:spPr>
        <a:xfrm>
          <a:off x="1784427" y="130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57505</xdr:rowOff>
    </xdr:from>
    <xdr:to>
      <xdr:col>1</xdr:col>
      <xdr:colOff>485775</xdr:colOff>
      <xdr:row>77</xdr:row>
      <xdr:rowOff>159105</xdr:rowOff>
    </xdr:to>
    <xdr:sp macro="" textlink="">
      <xdr:nvSpPr>
        <xdr:cNvPr id="205" name="円/楕円 204"/>
        <xdr:cNvSpPr/>
      </xdr:nvSpPr>
      <xdr:spPr>
        <a:xfrm>
          <a:off x="1079500" y="132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4182</xdr:rowOff>
    </xdr:from>
    <xdr:ext cx="469744" cy="259045"/>
    <xdr:sp macro="" textlink="">
      <xdr:nvSpPr>
        <xdr:cNvPr id="206" name="テキスト ボックス 205"/>
        <xdr:cNvSpPr txBox="1"/>
      </xdr:nvSpPr>
      <xdr:spPr>
        <a:xfrm>
          <a:off x="895427" y="1303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71028</xdr:rowOff>
    </xdr:from>
    <xdr:to>
      <xdr:col>6</xdr:col>
      <xdr:colOff>511175</xdr:colOff>
      <xdr:row>96</xdr:row>
      <xdr:rowOff>74434</xdr:rowOff>
    </xdr:to>
    <xdr:cxnSp macro="">
      <xdr:nvCxnSpPr>
        <xdr:cNvPr id="234" name="直線コネクタ 233"/>
        <xdr:cNvCxnSpPr/>
      </xdr:nvCxnSpPr>
      <xdr:spPr>
        <a:xfrm flipV="1">
          <a:off x="3797300" y="16358778"/>
          <a:ext cx="8382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68011</xdr:rowOff>
    </xdr:from>
    <xdr:to>
      <xdr:col>5</xdr:col>
      <xdr:colOff>358775</xdr:colOff>
      <xdr:row>96</xdr:row>
      <xdr:rowOff>74434</xdr:rowOff>
    </xdr:to>
    <xdr:cxnSp macro="">
      <xdr:nvCxnSpPr>
        <xdr:cNvPr id="237" name="直線コネクタ 236"/>
        <xdr:cNvCxnSpPr/>
      </xdr:nvCxnSpPr>
      <xdr:spPr>
        <a:xfrm>
          <a:off x="2908300" y="16527211"/>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68011</xdr:rowOff>
    </xdr:from>
    <xdr:to>
      <xdr:col>4</xdr:col>
      <xdr:colOff>155575</xdr:colOff>
      <xdr:row>97</xdr:row>
      <xdr:rowOff>17765</xdr:rowOff>
    </xdr:to>
    <xdr:cxnSp macro="">
      <xdr:nvCxnSpPr>
        <xdr:cNvPr id="240" name="直線コネクタ 239"/>
        <xdr:cNvCxnSpPr/>
      </xdr:nvCxnSpPr>
      <xdr:spPr>
        <a:xfrm flipV="1">
          <a:off x="2019300" y="16527211"/>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17765</xdr:rowOff>
    </xdr:from>
    <xdr:to>
      <xdr:col>2</xdr:col>
      <xdr:colOff>638175</xdr:colOff>
      <xdr:row>97</xdr:row>
      <xdr:rowOff>28234</xdr:rowOff>
    </xdr:to>
    <xdr:cxnSp macro="">
      <xdr:nvCxnSpPr>
        <xdr:cNvPr id="243" name="直線コネクタ 242"/>
        <xdr:cNvCxnSpPr/>
      </xdr:nvCxnSpPr>
      <xdr:spPr>
        <a:xfrm flipV="1">
          <a:off x="1130300" y="16648415"/>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42115</xdr:rowOff>
    </xdr:from>
    <xdr:ext cx="534377" cy="259045"/>
    <xdr:sp macro="" textlink="">
      <xdr:nvSpPr>
        <xdr:cNvPr id="245" name="テキスト ボックス 244"/>
        <xdr:cNvSpPr txBox="1"/>
      </xdr:nvSpPr>
      <xdr:spPr>
        <a:xfrm>
          <a:off x="1752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20228</xdr:rowOff>
    </xdr:from>
    <xdr:to>
      <xdr:col>6</xdr:col>
      <xdr:colOff>561975</xdr:colOff>
      <xdr:row>95</xdr:row>
      <xdr:rowOff>121828</xdr:rowOff>
    </xdr:to>
    <xdr:sp macro="" textlink="">
      <xdr:nvSpPr>
        <xdr:cNvPr id="253" name="円/楕円 252"/>
        <xdr:cNvSpPr/>
      </xdr:nvSpPr>
      <xdr:spPr>
        <a:xfrm>
          <a:off x="45847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43105</xdr:rowOff>
    </xdr:from>
    <xdr:ext cx="534377" cy="259045"/>
    <xdr:sp macro="" textlink="">
      <xdr:nvSpPr>
        <xdr:cNvPr id="254" name="扶助費該当値テキスト"/>
        <xdr:cNvSpPr txBox="1"/>
      </xdr:nvSpPr>
      <xdr:spPr>
        <a:xfrm>
          <a:off x="4686300" y="161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23634</xdr:rowOff>
    </xdr:from>
    <xdr:to>
      <xdr:col>5</xdr:col>
      <xdr:colOff>409575</xdr:colOff>
      <xdr:row>96</xdr:row>
      <xdr:rowOff>125234</xdr:rowOff>
    </xdr:to>
    <xdr:sp macro="" textlink="">
      <xdr:nvSpPr>
        <xdr:cNvPr id="255" name="円/楕円 254"/>
        <xdr:cNvSpPr/>
      </xdr:nvSpPr>
      <xdr:spPr>
        <a:xfrm>
          <a:off x="3746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141761</xdr:rowOff>
    </xdr:from>
    <xdr:ext cx="534377" cy="259045"/>
    <xdr:sp macro="" textlink="">
      <xdr:nvSpPr>
        <xdr:cNvPr id="256" name="テキスト ボックス 255"/>
        <xdr:cNvSpPr txBox="1"/>
      </xdr:nvSpPr>
      <xdr:spPr>
        <a:xfrm>
          <a:off x="3530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17211</xdr:rowOff>
    </xdr:from>
    <xdr:to>
      <xdr:col>4</xdr:col>
      <xdr:colOff>206375</xdr:colOff>
      <xdr:row>96</xdr:row>
      <xdr:rowOff>118811</xdr:rowOff>
    </xdr:to>
    <xdr:sp macro="" textlink="">
      <xdr:nvSpPr>
        <xdr:cNvPr id="257" name="円/楕円 256"/>
        <xdr:cNvSpPr/>
      </xdr:nvSpPr>
      <xdr:spPr>
        <a:xfrm>
          <a:off x="2857500" y="164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109938</xdr:rowOff>
    </xdr:from>
    <xdr:ext cx="534377" cy="259045"/>
    <xdr:sp macro="" textlink="">
      <xdr:nvSpPr>
        <xdr:cNvPr id="258" name="テキスト ボックス 257"/>
        <xdr:cNvSpPr txBox="1"/>
      </xdr:nvSpPr>
      <xdr:spPr>
        <a:xfrm>
          <a:off x="2641111" y="165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138415</xdr:rowOff>
    </xdr:from>
    <xdr:to>
      <xdr:col>3</xdr:col>
      <xdr:colOff>3175</xdr:colOff>
      <xdr:row>97</xdr:row>
      <xdr:rowOff>68565</xdr:rowOff>
    </xdr:to>
    <xdr:sp macro="" textlink="">
      <xdr:nvSpPr>
        <xdr:cNvPr id="259" name="円/楕円 258"/>
        <xdr:cNvSpPr/>
      </xdr:nvSpPr>
      <xdr:spPr>
        <a:xfrm>
          <a:off x="1968500" y="165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59692</xdr:rowOff>
    </xdr:from>
    <xdr:ext cx="534377" cy="259045"/>
    <xdr:sp macro="" textlink="">
      <xdr:nvSpPr>
        <xdr:cNvPr id="260" name="テキスト ボックス 259"/>
        <xdr:cNvSpPr txBox="1"/>
      </xdr:nvSpPr>
      <xdr:spPr>
        <a:xfrm>
          <a:off x="1752111" y="166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148884</xdr:rowOff>
    </xdr:from>
    <xdr:to>
      <xdr:col>1</xdr:col>
      <xdr:colOff>485775</xdr:colOff>
      <xdr:row>97</xdr:row>
      <xdr:rowOff>79034</xdr:rowOff>
    </xdr:to>
    <xdr:sp macro="" textlink="">
      <xdr:nvSpPr>
        <xdr:cNvPr id="261" name="円/楕円 260"/>
        <xdr:cNvSpPr/>
      </xdr:nvSpPr>
      <xdr:spPr>
        <a:xfrm>
          <a:off x="1079500" y="166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70161</xdr:rowOff>
    </xdr:from>
    <xdr:ext cx="534377" cy="259045"/>
    <xdr:sp macro="" textlink="">
      <xdr:nvSpPr>
        <xdr:cNvPr id="262" name="テキスト ボックス 261"/>
        <xdr:cNvSpPr txBox="1"/>
      </xdr:nvSpPr>
      <xdr:spPr>
        <a:xfrm>
          <a:off x="863111" y="167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116611</xdr:rowOff>
    </xdr:from>
    <xdr:to>
      <xdr:col>15</xdr:col>
      <xdr:colOff>180340</xdr:colOff>
      <xdr:row>37</xdr:row>
      <xdr:rowOff>163131</xdr:rowOff>
    </xdr:to>
    <xdr:cxnSp macro="">
      <xdr:nvCxnSpPr>
        <xdr:cNvPr id="286" name="直線コネクタ 285"/>
        <xdr:cNvCxnSpPr/>
      </xdr:nvCxnSpPr>
      <xdr:spPr>
        <a:xfrm flipV="1">
          <a:off x="10475595" y="5431561"/>
          <a:ext cx="1270" cy="10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166958</xdr:rowOff>
    </xdr:from>
    <xdr:ext cx="534377" cy="259045"/>
    <xdr:sp macro="" textlink="">
      <xdr:nvSpPr>
        <xdr:cNvPr id="287" name="補助費等最小値テキスト"/>
        <xdr:cNvSpPr txBox="1"/>
      </xdr:nvSpPr>
      <xdr:spPr>
        <a:xfrm>
          <a:off x="10528300" y="65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37</xdr:row>
      <xdr:rowOff>163131</xdr:rowOff>
    </xdr:from>
    <xdr:to>
      <xdr:col>15</xdr:col>
      <xdr:colOff>269875</xdr:colOff>
      <xdr:row>37</xdr:row>
      <xdr:rowOff>163131</xdr:rowOff>
    </xdr:to>
    <xdr:cxnSp macro="">
      <xdr:nvCxnSpPr>
        <xdr:cNvPr id="288" name="直線コネクタ 287"/>
        <xdr:cNvCxnSpPr/>
      </xdr:nvCxnSpPr>
      <xdr:spPr>
        <a:xfrm>
          <a:off x="10388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63288</xdr:rowOff>
    </xdr:from>
    <xdr:ext cx="599010" cy="259045"/>
    <xdr:sp macro="" textlink="">
      <xdr:nvSpPr>
        <xdr:cNvPr id="289" name="補助費等最大値テキスト"/>
        <xdr:cNvSpPr txBox="1"/>
      </xdr:nvSpPr>
      <xdr:spPr>
        <a:xfrm>
          <a:off x="10528300" y="520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31</xdr:row>
      <xdr:rowOff>116611</xdr:rowOff>
    </xdr:from>
    <xdr:to>
      <xdr:col>15</xdr:col>
      <xdr:colOff>269875</xdr:colOff>
      <xdr:row>31</xdr:row>
      <xdr:rowOff>116611</xdr:rowOff>
    </xdr:to>
    <xdr:cxnSp macro="">
      <xdr:nvCxnSpPr>
        <xdr:cNvPr id="290" name="直線コネクタ 289"/>
        <xdr:cNvCxnSpPr/>
      </xdr:nvCxnSpPr>
      <xdr:spPr>
        <a:xfrm>
          <a:off x="10388600" y="543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41737</xdr:rowOff>
    </xdr:from>
    <xdr:to>
      <xdr:col>15</xdr:col>
      <xdr:colOff>180975</xdr:colOff>
      <xdr:row>32</xdr:row>
      <xdr:rowOff>44138</xdr:rowOff>
    </xdr:to>
    <xdr:cxnSp macro="">
      <xdr:nvCxnSpPr>
        <xdr:cNvPr id="291" name="直線コネクタ 290"/>
        <xdr:cNvCxnSpPr/>
      </xdr:nvCxnSpPr>
      <xdr:spPr>
        <a:xfrm>
          <a:off x="9639300" y="5356687"/>
          <a:ext cx="838200" cy="1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70977</xdr:rowOff>
    </xdr:from>
    <xdr:ext cx="534377" cy="259045"/>
    <xdr:sp macro="" textlink="">
      <xdr:nvSpPr>
        <xdr:cNvPr id="292" name="補助費等平均値テキスト"/>
        <xdr:cNvSpPr txBox="1"/>
      </xdr:nvSpPr>
      <xdr:spPr>
        <a:xfrm>
          <a:off x="10528300" y="6071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92550</xdr:rowOff>
    </xdr:from>
    <xdr:to>
      <xdr:col>15</xdr:col>
      <xdr:colOff>231775</xdr:colOff>
      <xdr:row>36</xdr:row>
      <xdr:rowOff>22700</xdr:rowOff>
    </xdr:to>
    <xdr:sp macro="" textlink="">
      <xdr:nvSpPr>
        <xdr:cNvPr id="293" name="フローチャート : 判断 292"/>
        <xdr:cNvSpPr/>
      </xdr:nvSpPr>
      <xdr:spPr>
        <a:xfrm>
          <a:off x="10426700" y="60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41737</xdr:rowOff>
    </xdr:from>
    <xdr:to>
      <xdr:col>14</xdr:col>
      <xdr:colOff>28575</xdr:colOff>
      <xdr:row>33</xdr:row>
      <xdr:rowOff>15593</xdr:rowOff>
    </xdr:to>
    <xdr:cxnSp macro="">
      <xdr:nvCxnSpPr>
        <xdr:cNvPr id="294" name="直線コネクタ 293"/>
        <xdr:cNvCxnSpPr/>
      </xdr:nvCxnSpPr>
      <xdr:spPr>
        <a:xfrm flipV="1">
          <a:off x="8750300" y="5356687"/>
          <a:ext cx="889000" cy="3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127861</xdr:rowOff>
    </xdr:from>
    <xdr:to>
      <xdr:col>14</xdr:col>
      <xdr:colOff>79375</xdr:colOff>
      <xdr:row>36</xdr:row>
      <xdr:rowOff>58011</xdr:rowOff>
    </xdr:to>
    <xdr:sp macro="" textlink="">
      <xdr:nvSpPr>
        <xdr:cNvPr id="295" name="フローチャート : 判断 294"/>
        <xdr:cNvSpPr/>
      </xdr:nvSpPr>
      <xdr:spPr>
        <a:xfrm>
          <a:off x="9588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49138</xdr:rowOff>
    </xdr:from>
    <xdr:ext cx="534377" cy="259045"/>
    <xdr:sp macro="" textlink="">
      <xdr:nvSpPr>
        <xdr:cNvPr id="296" name="テキスト ボックス 295"/>
        <xdr:cNvSpPr txBox="1"/>
      </xdr:nvSpPr>
      <xdr:spPr>
        <a:xfrm>
          <a:off x="9372111" y="62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15593</xdr:rowOff>
    </xdr:from>
    <xdr:to>
      <xdr:col>12</xdr:col>
      <xdr:colOff>511175</xdr:colOff>
      <xdr:row>33</xdr:row>
      <xdr:rowOff>115088</xdr:rowOff>
    </xdr:to>
    <xdr:cxnSp macro="">
      <xdr:nvCxnSpPr>
        <xdr:cNvPr id="297" name="直線コネクタ 296"/>
        <xdr:cNvCxnSpPr/>
      </xdr:nvCxnSpPr>
      <xdr:spPr>
        <a:xfrm flipV="1">
          <a:off x="7861300" y="5673443"/>
          <a:ext cx="889000" cy="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47546</xdr:rowOff>
    </xdr:from>
    <xdr:to>
      <xdr:col>12</xdr:col>
      <xdr:colOff>561975</xdr:colOff>
      <xdr:row>36</xdr:row>
      <xdr:rowOff>149146</xdr:rowOff>
    </xdr:to>
    <xdr:sp macro="" textlink="">
      <xdr:nvSpPr>
        <xdr:cNvPr id="298" name="フローチャート : 判断 297"/>
        <xdr:cNvSpPr/>
      </xdr:nvSpPr>
      <xdr:spPr>
        <a:xfrm>
          <a:off x="8699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140273</xdr:rowOff>
    </xdr:from>
    <xdr:ext cx="534377" cy="259045"/>
    <xdr:sp macro="" textlink="">
      <xdr:nvSpPr>
        <xdr:cNvPr id="299" name="テキスト ボックス 298"/>
        <xdr:cNvSpPr txBox="1"/>
      </xdr:nvSpPr>
      <xdr:spPr>
        <a:xfrm>
          <a:off x="8483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115088</xdr:rowOff>
    </xdr:from>
    <xdr:to>
      <xdr:col>11</xdr:col>
      <xdr:colOff>307975</xdr:colOff>
      <xdr:row>35</xdr:row>
      <xdr:rowOff>118798</xdr:rowOff>
    </xdr:to>
    <xdr:cxnSp macro="">
      <xdr:nvCxnSpPr>
        <xdr:cNvPr id="300" name="直線コネクタ 299"/>
        <xdr:cNvCxnSpPr/>
      </xdr:nvCxnSpPr>
      <xdr:spPr>
        <a:xfrm flipV="1">
          <a:off x="6972300" y="5772938"/>
          <a:ext cx="889000" cy="3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51234</xdr:rowOff>
    </xdr:from>
    <xdr:to>
      <xdr:col>11</xdr:col>
      <xdr:colOff>358775</xdr:colOff>
      <xdr:row>36</xdr:row>
      <xdr:rowOff>152834</xdr:rowOff>
    </xdr:to>
    <xdr:sp macro="" textlink="">
      <xdr:nvSpPr>
        <xdr:cNvPr id="301" name="フローチャート : 判断 300"/>
        <xdr:cNvSpPr/>
      </xdr:nvSpPr>
      <xdr:spPr>
        <a:xfrm>
          <a:off x="7810500" y="622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143961</xdr:rowOff>
    </xdr:from>
    <xdr:ext cx="534377" cy="259045"/>
    <xdr:sp macro="" textlink="">
      <xdr:nvSpPr>
        <xdr:cNvPr id="302" name="テキスト ボックス 301"/>
        <xdr:cNvSpPr txBox="1"/>
      </xdr:nvSpPr>
      <xdr:spPr>
        <a:xfrm>
          <a:off x="7594111" y="63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134574</xdr:rowOff>
    </xdr:from>
    <xdr:to>
      <xdr:col>10</xdr:col>
      <xdr:colOff>155575</xdr:colOff>
      <xdr:row>36</xdr:row>
      <xdr:rowOff>64724</xdr:rowOff>
    </xdr:to>
    <xdr:sp macro="" textlink="">
      <xdr:nvSpPr>
        <xdr:cNvPr id="303" name="フローチャート : 判断 302"/>
        <xdr:cNvSpPr/>
      </xdr:nvSpPr>
      <xdr:spPr>
        <a:xfrm>
          <a:off x="6921500" y="613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55851</xdr:rowOff>
    </xdr:from>
    <xdr:ext cx="534377" cy="259045"/>
    <xdr:sp macro="" textlink="">
      <xdr:nvSpPr>
        <xdr:cNvPr id="304" name="テキスト ボックス 303"/>
        <xdr:cNvSpPr txBox="1"/>
      </xdr:nvSpPr>
      <xdr:spPr>
        <a:xfrm>
          <a:off x="6705111" y="62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164788</xdr:rowOff>
    </xdr:from>
    <xdr:to>
      <xdr:col>15</xdr:col>
      <xdr:colOff>231775</xdr:colOff>
      <xdr:row>32</xdr:row>
      <xdr:rowOff>94938</xdr:rowOff>
    </xdr:to>
    <xdr:sp macro="" textlink="">
      <xdr:nvSpPr>
        <xdr:cNvPr id="310" name="円/楕円 309"/>
        <xdr:cNvSpPr/>
      </xdr:nvSpPr>
      <xdr:spPr>
        <a:xfrm>
          <a:off x="10426700" y="54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79715</xdr:rowOff>
    </xdr:from>
    <xdr:ext cx="599010" cy="259045"/>
    <xdr:sp macro="" textlink="">
      <xdr:nvSpPr>
        <xdr:cNvPr id="311" name="補助費等該当値テキスト"/>
        <xdr:cNvSpPr txBox="1"/>
      </xdr:nvSpPr>
      <xdr:spPr>
        <a:xfrm>
          <a:off x="10528300" y="53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157,541</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162387</xdr:rowOff>
    </xdr:from>
    <xdr:to>
      <xdr:col>14</xdr:col>
      <xdr:colOff>79375</xdr:colOff>
      <xdr:row>31</xdr:row>
      <xdr:rowOff>92537</xdr:rowOff>
    </xdr:to>
    <xdr:sp macro="" textlink="">
      <xdr:nvSpPr>
        <xdr:cNvPr id="312" name="円/楕円 311"/>
        <xdr:cNvSpPr/>
      </xdr:nvSpPr>
      <xdr:spPr>
        <a:xfrm>
          <a:off x="9588500" y="53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109064</xdr:rowOff>
    </xdr:from>
    <xdr:ext cx="599010" cy="259045"/>
    <xdr:sp macro="" textlink="">
      <xdr:nvSpPr>
        <xdr:cNvPr id="313" name="テキスト ボックス 312"/>
        <xdr:cNvSpPr txBox="1"/>
      </xdr:nvSpPr>
      <xdr:spPr>
        <a:xfrm>
          <a:off x="9339794" y="508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180,356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136243</xdr:rowOff>
    </xdr:from>
    <xdr:to>
      <xdr:col>12</xdr:col>
      <xdr:colOff>561975</xdr:colOff>
      <xdr:row>33</xdr:row>
      <xdr:rowOff>66393</xdr:rowOff>
    </xdr:to>
    <xdr:sp macro="" textlink="">
      <xdr:nvSpPr>
        <xdr:cNvPr id="314" name="円/楕円 313"/>
        <xdr:cNvSpPr/>
      </xdr:nvSpPr>
      <xdr:spPr>
        <a:xfrm>
          <a:off x="8699500" y="56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82920</xdr:rowOff>
    </xdr:from>
    <xdr:ext cx="599010" cy="259045"/>
    <xdr:sp macro="" textlink="">
      <xdr:nvSpPr>
        <xdr:cNvPr id="315" name="テキスト ボックス 314"/>
        <xdr:cNvSpPr txBox="1"/>
      </xdr:nvSpPr>
      <xdr:spPr>
        <a:xfrm>
          <a:off x="8450794" y="53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64288</xdr:rowOff>
    </xdr:from>
    <xdr:to>
      <xdr:col>11</xdr:col>
      <xdr:colOff>358775</xdr:colOff>
      <xdr:row>33</xdr:row>
      <xdr:rowOff>165888</xdr:rowOff>
    </xdr:to>
    <xdr:sp macro="" textlink="">
      <xdr:nvSpPr>
        <xdr:cNvPr id="316" name="円/楕円 315"/>
        <xdr:cNvSpPr/>
      </xdr:nvSpPr>
      <xdr:spPr>
        <a:xfrm>
          <a:off x="7810500" y="57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10965</xdr:rowOff>
    </xdr:from>
    <xdr:ext cx="599010" cy="259045"/>
    <xdr:sp macro="" textlink="">
      <xdr:nvSpPr>
        <xdr:cNvPr id="317" name="テキスト ボックス 316"/>
        <xdr:cNvSpPr txBox="1"/>
      </xdr:nvSpPr>
      <xdr:spPr>
        <a:xfrm>
          <a:off x="7561794" y="54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67998</xdr:rowOff>
    </xdr:from>
    <xdr:to>
      <xdr:col>10</xdr:col>
      <xdr:colOff>155575</xdr:colOff>
      <xdr:row>35</xdr:row>
      <xdr:rowOff>169598</xdr:rowOff>
    </xdr:to>
    <xdr:sp macro="" textlink="">
      <xdr:nvSpPr>
        <xdr:cNvPr id="318" name="円/楕円 317"/>
        <xdr:cNvSpPr/>
      </xdr:nvSpPr>
      <xdr:spPr>
        <a:xfrm>
          <a:off x="6921500" y="60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14675</xdr:rowOff>
    </xdr:from>
    <xdr:ext cx="534377" cy="259045"/>
    <xdr:sp macro="" textlink="">
      <xdr:nvSpPr>
        <xdr:cNvPr id="319" name="テキスト ボックス 318"/>
        <xdr:cNvSpPr txBox="1"/>
      </xdr:nvSpPr>
      <xdr:spPr>
        <a:xfrm>
          <a:off x="6705111" y="58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9" name="テキスト ボックス 338"/>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5" name="直線コネクタ 344"/>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6"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47" name="直線コネクタ 346"/>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48"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49" name="直線コネクタ 348"/>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142522</xdr:rowOff>
    </xdr:from>
    <xdr:to>
      <xdr:col>15</xdr:col>
      <xdr:colOff>180975</xdr:colOff>
      <xdr:row>59</xdr:row>
      <xdr:rowOff>2763</xdr:rowOff>
    </xdr:to>
    <xdr:cxnSp macro="">
      <xdr:nvCxnSpPr>
        <xdr:cNvPr id="350" name="直線コネクタ 349"/>
        <xdr:cNvCxnSpPr/>
      </xdr:nvCxnSpPr>
      <xdr:spPr>
        <a:xfrm flipV="1">
          <a:off x="9639300" y="10086622"/>
          <a:ext cx="8382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1" name="普通建設事業費平均値テキスト"/>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2" name="フローチャート : 判断 351"/>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118590</xdr:rowOff>
    </xdr:from>
    <xdr:to>
      <xdr:col>14</xdr:col>
      <xdr:colOff>28575</xdr:colOff>
      <xdr:row>59</xdr:row>
      <xdr:rowOff>2763</xdr:rowOff>
    </xdr:to>
    <xdr:cxnSp macro="">
      <xdr:nvCxnSpPr>
        <xdr:cNvPr id="353" name="直線コネクタ 352"/>
        <xdr:cNvCxnSpPr/>
      </xdr:nvCxnSpPr>
      <xdr:spPr>
        <a:xfrm>
          <a:off x="8750300" y="10062690"/>
          <a:ext cx="889000" cy="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4" name="フローチャート : 判断 353"/>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5" name="テキスト ボックス 354"/>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118590</xdr:rowOff>
    </xdr:from>
    <xdr:to>
      <xdr:col>12</xdr:col>
      <xdr:colOff>511175</xdr:colOff>
      <xdr:row>58</xdr:row>
      <xdr:rowOff>125986</xdr:rowOff>
    </xdr:to>
    <xdr:cxnSp macro="">
      <xdr:nvCxnSpPr>
        <xdr:cNvPr id="356" name="直線コネクタ 355"/>
        <xdr:cNvCxnSpPr/>
      </xdr:nvCxnSpPr>
      <xdr:spPr>
        <a:xfrm flipV="1">
          <a:off x="7861300" y="10062690"/>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57" name="フローチャート : 判断 356"/>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48054</xdr:rowOff>
    </xdr:from>
    <xdr:ext cx="534377" cy="259045"/>
    <xdr:sp macro="" textlink="">
      <xdr:nvSpPr>
        <xdr:cNvPr id="358" name="テキスト ボックス 357"/>
        <xdr:cNvSpPr txBox="1"/>
      </xdr:nvSpPr>
      <xdr:spPr>
        <a:xfrm>
          <a:off x="8483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125986</xdr:rowOff>
    </xdr:from>
    <xdr:to>
      <xdr:col>11</xdr:col>
      <xdr:colOff>307975</xdr:colOff>
      <xdr:row>58</xdr:row>
      <xdr:rowOff>157754</xdr:rowOff>
    </xdr:to>
    <xdr:cxnSp macro="">
      <xdr:nvCxnSpPr>
        <xdr:cNvPr id="359" name="直線コネクタ 358"/>
        <xdr:cNvCxnSpPr/>
      </xdr:nvCxnSpPr>
      <xdr:spPr>
        <a:xfrm flipV="1">
          <a:off x="6972300" y="1007008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0" name="フローチャート : 判断 359"/>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59768</xdr:rowOff>
    </xdr:from>
    <xdr:ext cx="534377" cy="259045"/>
    <xdr:sp macro="" textlink="">
      <xdr:nvSpPr>
        <xdr:cNvPr id="361" name="テキスト ボックス 360"/>
        <xdr:cNvSpPr txBox="1"/>
      </xdr:nvSpPr>
      <xdr:spPr>
        <a:xfrm>
          <a:off x="7594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2" name="フローチャート : 判断 361"/>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64817</xdr:rowOff>
    </xdr:from>
    <xdr:ext cx="534377" cy="259045"/>
    <xdr:sp macro="" textlink="">
      <xdr:nvSpPr>
        <xdr:cNvPr id="363" name="テキスト ボックス 362"/>
        <xdr:cNvSpPr txBox="1"/>
      </xdr:nvSpPr>
      <xdr:spPr>
        <a:xfrm>
          <a:off x="6705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91722</xdr:rowOff>
    </xdr:from>
    <xdr:to>
      <xdr:col>15</xdr:col>
      <xdr:colOff>231775</xdr:colOff>
      <xdr:row>59</xdr:row>
      <xdr:rowOff>21872</xdr:rowOff>
    </xdr:to>
    <xdr:sp macro="" textlink="">
      <xdr:nvSpPr>
        <xdr:cNvPr id="369" name="円/楕円 368"/>
        <xdr:cNvSpPr/>
      </xdr:nvSpPr>
      <xdr:spPr>
        <a:xfrm>
          <a:off x="10426700" y="100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51099</xdr:rowOff>
    </xdr:from>
    <xdr:ext cx="599010" cy="259045"/>
    <xdr:sp macro="" textlink="">
      <xdr:nvSpPr>
        <xdr:cNvPr id="370" name="普通建設事業費該当値テキスト"/>
        <xdr:cNvSpPr txBox="1"/>
      </xdr:nvSpPr>
      <xdr:spPr>
        <a:xfrm>
          <a:off x="10528300" y="982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123413</xdr:rowOff>
    </xdr:from>
    <xdr:to>
      <xdr:col>14</xdr:col>
      <xdr:colOff>79375</xdr:colOff>
      <xdr:row>59</xdr:row>
      <xdr:rowOff>53563</xdr:rowOff>
    </xdr:to>
    <xdr:sp macro="" textlink="">
      <xdr:nvSpPr>
        <xdr:cNvPr id="371" name="円/楕円 370"/>
        <xdr:cNvSpPr/>
      </xdr:nvSpPr>
      <xdr:spPr>
        <a:xfrm>
          <a:off x="9588500" y="100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70090</xdr:rowOff>
    </xdr:from>
    <xdr:ext cx="534377" cy="259045"/>
    <xdr:sp macro="" textlink="">
      <xdr:nvSpPr>
        <xdr:cNvPr id="372" name="テキスト ボックス 371"/>
        <xdr:cNvSpPr txBox="1"/>
      </xdr:nvSpPr>
      <xdr:spPr>
        <a:xfrm>
          <a:off x="9372111" y="98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67790</xdr:rowOff>
    </xdr:from>
    <xdr:to>
      <xdr:col>12</xdr:col>
      <xdr:colOff>561975</xdr:colOff>
      <xdr:row>58</xdr:row>
      <xdr:rowOff>169390</xdr:rowOff>
    </xdr:to>
    <xdr:sp macro="" textlink="">
      <xdr:nvSpPr>
        <xdr:cNvPr id="373" name="円/楕円 372"/>
        <xdr:cNvSpPr/>
      </xdr:nvSpPr>
      <xdr:spPr>
        <a:xfrm>
          <a:off x="8699500" y="100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14467</xdr:rowOff>
    </xdr:from>
    <xdr:ext cx="599010" cy="259045"/>
    <xdr:sp macro="" textlink="">
      <xdr:nvSpPr>
        <xdr:cNvPr id="374" name="テキスト ボックス 373"/>
        <xdr:cNvSpPr txBox="1"/>
      </xdr:nvSpPr>
      <xdr:spPr>
        <a:xfrm>
          <a:off x="8450794" y="978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75186</xdr:rowOff>
    </xdr:from>
    <xdr:to>
      <xdr:col>11</xdr:col>
      <xdr:colOff>358775</xdr:colOff>
      <xdr:row>59</xdr:row>
      <xdr:rowOff>5336</xdr:rowOff>
    </xdr:to>
    <xdr:sp macro="" textlink="">
      <xdr:nvSpPr>
        <xdr:cNvPr id="375" name="円/楕円 374"/>
        <xdr:cNvSpPr/>
      </xdr:nvSpPr>
      <xdr:spPr>
        <a:xfrm>
          <a:off x="7810500" y="100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21863</xdr:rowOff>
    </xdr:from>
    <xdr:ext cx="599010" cy="259045"/>
    <xdr:sp macro="" textlink="">
      <xdr:nvSpPr>
        <xdr:cNvPr id="376" name="テキスト ボックス 375"/>
        <xdr:cNvSpPr txBox="1"/>
      </xdr:nvSpPr>
      <xdr:spPr>
        <a:xfrm>
          <a:off x="7561794" y="979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106954</xdr:rowOff>
    </xdr:from>
    <xdr:to>
      <xdr:col>10</xdr:col>
      <xdr:colOff>155575</xdr:colOff>
      <xdr:row>59</xdr:row>
      <xdr:rowOff>37104</xdr:rowOff>
    </xdr:to>
    <xdr:sp macro="" textlink="">
      <xdr:nvSpPr>
        <xdr:cNvPr id="377" name="円/楕円 376"/>
        <xdr:cNvSpPr/>
      </xdr:nvSpPr>
      <xdr:spPr>
        <a:xfrm>
          <a:off x="6921500" y="100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53631</xdr:rowOff>
    </xdr:from>
    <xdr:ext cx="599010" cy="259045"/>
    <xdr:sp macro="" textlink="">
      <xdr:nvSpPr>
        <xdr:cNvPr id="378" name="テキスト ボックス 377"/>
        <xdr:cNvSpPr txBox="1"/>
      </xdr:nvSpPr>
      <xdr:spPr>
        <a:xfrm>
          <a:off x="6672794" y="98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4" name="直線コネクタ 403"/>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5"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6" name="直線コネクタ 405"/>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07"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08" name="直線コネクタ 407"/>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45255</xdr:rowOff>
    </xdr:from>
    <xdr:to>
      <xdr:col>15</xdr:col>
      <xdr:colOff>180975</xdr:colOff>
      <xdr:row>79</xdr:row>
      <xdr:rowOff>85190</xdr:rowOff>
    </xdr:to>
    <xdr:cxnSp macro="">
      <xdr:nvCxnSpPr>
        <xdr:cNvPr id="409" name="直線コネクタ 408"/>
        <xdr:cNvCxnSpPr/>
      </xdr:nvCxnSpPr>
      <xdr:spPr>
        <a:xfrm flipV="1">
          <a:off x="9639300" y="13589805"/>
          <a:ext cx="838200" cy="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0"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1" name="フローチャート : 判断 410"/>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38740</xdr:rowOff>
    </xdr:from>
    <xdr:to>
      <xdr:col>14</xdr:col>
      <xdr:colOff>28575</xdr:colOff>
      <xdr:row>79</xdr:row>
      <xdr:rowOff>85190</xdr:rowOff>
    </xdr:to>
    <xdr:cxnSp macro="">
      <xdr:nvCxnSpPr>
        <xdr:cNvPr id="412" name="直線コネクタ 411"/>
        <xdr:cNvCxnSpPr/>
      </xdr:nvCxnSpPr>
      <xdr:spPr>
        <a:xfrm>
          <a:off x="8750300" y="1358329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3" name="フローチャート : 判断 412"/>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4" name="テキスト ボックス 413"/>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5" name="フローチャート : 判断 414"/>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100249</xdr:rowOff>
    </xdr:from>
    <xdr:ext cx="534377" cy="259045"/>
    <xdr:sp macro="" textlink="">
      <xdr:nvSpPr>
        <xdr:cNvPr id="416" name="テキスト ボックス 415"/>
        <xdr:cNvSpPr txBox="1"/>
      </xdr:nvSpPr>
      <xdr:spPr>
        <a:xfrm>
          <a:off x="8483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165905</xdr:rowOff>
    </xdr:from>
    <xdr:to>
      <xdr:col>15</xdr:col>
      <xdr:colOff>231775</xdr:colOff>
      <xdr:row>79</xdr:row>
      <xdr:rowOff>96055</xdr:rowOff>
    </xdr:to>
    <xdr:sp macro="" textlink="">
      <xdr:nvSpPr>
        <xdr:cNvPr id="422" name="円/楕円 421"/>
        <xdr:cNvSpPr/>
      </xdr:nvSpPr>
      <xdr:spPr>
        <a:xfrm>
          <a:off x="10426700" y="13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98233</xdr:rowOff>
    </xdr:from>
    <xdr:ext cx="534377" cy="259045"/>
    <xdr:sp macro="" textlink="">
      <xdr:nvSpPr>
        <xdr:cNvPr id="423" name="普通建設事業費 （ うち新規整備　）該当値テキスト"/>
        <xdr:cNvSpPr txBox="1"/>
      </xdr:nvSpPr>
      <xdr:spPr>
        <a:xfrm>
          <a:off x="10528300" y="134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34390</xdr:rowOff>
    </xdr:from>
    <xdr:to>
      <xdr:col>14</xdr:col>
      <xdr:colOff>79375</xdr:colOff>
      <xdr:row>79</xdr:row>
      <xdr:rowOff>135990</xdr:rowOff>
    </xdr:to>
    <xdr:sp macro="" textlink="">
      <xdr:nvSpPr>
        <xdr:cNvPr id="424" name="円/楕円 423"/>
        <xdr:cNvSpPr/>
      </xdr:nvSpPr>
      <xdr:spPr>
        <a:xfrm>
          <a:off x="9588500" y="135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127117</xdr:rowOff>
    </xdr:from>
    <xdr:ext cx="469744" cy="259045"/>
    <xdr:sp macro="" textlink="">
      <xdr:nvSpPr>
        <xdr:cNvPr id="425" name="テキスト ボックス 424"/>
        <xdr:cNvSpPr txBox="1"/>
      </xdr:nvSpPr>
      <xdr:spPr>
        <a:xfrm>
          <a:off x="9404427" y="136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159390</xdr:rowOff>
    </xdr:from>
    <xdr:to>
      <xdr:col>12</xdr:col>
      <xdr:colOff>561975</xdr:colOff>
      <xdr:row>79</xdr:row>
      <xdr:rowOff>89540</xdr:rowOff>
    </xdr:to>
    <xdr:sp macro="" textlink="">
      <xdr:nvSpPr>
        <xdr:cNvPr id="426" name="円/楕円 425"/>
        <xdr:cNvSpPr/>
      </xdr:nvSpPr>
      <xdr:spPr>
        <a:xfrm>
          <a:off x="8699500" y="135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80667</xdr:rowOff>
    </xdr:from>
    <xdr:ext cx="534377" cy="259045"/>
    <xdr:sp macro="" textlink="">
      <xdr:nvSpPr>
        <xdr:cNvPr id="427" name="テキスト ボックス 426"/>
        <xdr:cNvSpPr txBox="1"/>
      </xdr:nvSpPr>
      <xdr:spPr>
        <a:xfrm>
          <a:off x="8483111" y="136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39867</xdr:rowOff>
    </xdr:from>
    <xdr:to>
      <xdr:col>15</xdr:col>
      <xdr:colOff>180340</xdr:colOff>
      <xdr:row>99</xdr:row>
      <xdr:rowOff>67756</xdr:rowOff>
    </xdr:to>
    <xdr:cxnSp macro="">
      <xdr:nvCxnSpPr>
        <xdr:cNvPr id="453" name="直線コネクタ 452"/>
        <xdr:cNvCxnSpPr/>
      </xdr:nvCxnSpPr>
      <xdr:spPr>
        <a:xfrm flipV="1">
          <a:off x="10475595" y="15813267"/>
          <a:ext cx="1270" cy="12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71583</xdr:rowOff>
    </xdr:from>
    <xdr:ext cx="469744" cy="259045"/>
    <xdr:sp macro="" textlink="">
      <xdr:nvSpPr>
        <xdr:cNvPr id="454" name="普通建設事業費 （ うち更新整備　）最小値テキスト"/>
        <xdr:cNvSpPr txBox="1"/>
      </xdr:nvSpPr>
      <xdr:spPr>
        <a:xfrm>
          <a:off x="10528300" y="170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67756</xdr:rowOff>
    </xdr:from>
    <xdr:to>
      <xdr:col>15</xdr:col>
      <xdr:colOff>269875</xdr:colOff>
      <xdr:row>99</xdr:row>
      <xdr:rowOff>67756</xdr:rowOff>
    </xdr:to>
    <xdr:cxnSp macro="">
      <xdr:nvCxnSpPr>
        <xdr:cNvPr id="455" name="直線コネクタ 454"/>
        <xdr:cNvCxnSpPr/>
      </xdr:nvCxnSpPr>
      <xdr:spPr>
        <a:xfrm>
          <a:off x="10388600" y="170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157994</xdr:rowOff>
    </xdr:from>
    <xdr:ext cx="534377" cy="259045"/>
    <xdr:sp macro="" textlink="">
      <xdr:nvSpPr>
        <xdr:cNvPr id="456" name="普通建設事業費 （ うち更新整備　）最大値テキスト"/>
        <xdr:cNvSpPr txBox="1"/>
      </xdr:nvSpPr>
      <xdr:spPr>
        <a:xfrm>
          <a:off x="10528300" y="155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92</xdr:row>
      <xdr:rowOff>39867</xdr:rowOff>
    </xdr:from>
    <xdr:to>
      <xdr:col>15</xdr:col>
      <xdr:colOff>269875</xdr:colOff>
      <xdr:row>92</xdr:row>
      <xdr:rowOff>39867</xdr:rowOff>
    </xdr:to>
    <xdr:cxnSp macro="">
      <xdr:nvCxnSpPr>
        <xdr:cNvPr id="457" name="直線コネクタ 456"/>
        <xdr:cNvCxnSpPr/>
      </xdr:nvCxnSpPr>
      <xdr:spPr>
        <a:xfrm>
          <a:off x="10388600" y="1581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39867</xdr:rowOff>
    </xdr:from>
    <xdr:to>
      <xdr:col>15</xdr:col>
      <xdr:colOff>180975</xdr:colOff>
      <xdr:row>92</xdr:row>
      <xdr:rowOff>124433</xdr:rowOff>
    </xdr:to>
    <xdr:cxnSp macro="">
      <xdr:nvCxnSpPr>
        <xdr:cNvPr id="458" name="直線コネクタ 457"/>
        <xdr:cNvCxnSpPr/>
      </xdr:nvCxnSpPr>
      <xdr:spPr>
        <a:xfrm flipV="1">
          <a:off x="9639300" y="15813267"/>
          <a:ext cx="8382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64078</xdr:rowOff>
    </xdr:from>
    <xdr:ext cx="534377" cy="259045"/>
    <xdr:sp macro="" textlink="">
      <xdr:nvSpPr>
        <xdr:cNvPr id="459" name="普通建設事業費 （ うち更新整備　）平均値テキスト"/>
        <xdr:cNvSpPr txBox="1"/>
      </xdr:nvSpPr>
      <xdr:spPr>
        <a:xfrm>
          <a:off x="10528300" y="1652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85651</xdr:rowOff>
    </xdr:from>
    <xdr:to>
      <xdr:col>15</xdr:col>
      <xdr:colOff>231775</xdr:colOff>
      <xdr:row>97</xdr:row>
      <xdr:rowOff>15801</xdr:rowOff>
    </xdr:to>
    <xdr:sp macro="" textlink="">
      <xdr:nvSpPr>
        <xdr:cNvPr id="460" name="フローチャート : 判断 459"/>
        <xdr:cNvSpPr/>
      </xdr:nvSpPr>
      <xdr:spPr>
        <a:xfrm>
          <a:off x="104267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38153</xdr:rowOff>
    </xdr:from>
    <xdr:to>
      <xdr:col>14</xdr:col>
      <xdr:colOff>28575</xdr:colOff>
      <xdr:row>92</xdr:row>
      <xdr:rowOff>124433</xdr:rowOff>
    </xdr:to>
    <xdr:cxnSp macro="">
      <xdr:nvCxnSpPr>
        <xdr:cNvPr id="461" name="直線コネクタ 460"/>
        <xdr:cNvCxnSpPr/>
      </xdr:nvCxnSpPr>
      <xdr:spPr>
        <a:xfrm>
          <a:off x="8750300" y="15468653"/>
          <a:ext cx="889000" cy="4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100166</xdr:rowOff>
    </xdr:from>
    <xdr:to>
      <xdr:col>14</xdr:col>
      <xdr:colOff>79375</xdr:colOff>
      <xdr:row>97</xdr:row>
      <xdr:rowOff>30316</xdr:rowOff>
    </xdr:to>
    <xdr:sp macro="" textlink="">
      <xdr:nvSpPr>
        <xdr:cNvPr id="462" name="フローチャート : 判断 461"/>
        <xdr:cNvSpPr/>
      </xdr:nvSpPr>
      <xdr:spPr>
        <a:xfrm>
          <a:off x="9588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21443</xdr:rowOff>
    </xdr:from>
    <xdr:ext cx="534377" cy="259045"/>
    <xdr:sp macro="" textlink="">
      <xdr:nvSpPr>
        <xdr:cNvPr id="463" name="テキスト ボックス 462"/>
        <xdr:cNvSpPr txBox="1"/>
      </xdr:nvSpPr>
      <xdr:spPr>
        <a:xfrm>
          <a:off x="93721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45465</xdr:rowOff>
    </xdr:from>
    <xdr:to>
      <xdr:col>12</xdr:col>
      <xdr:colOff>561975</xdr:colOff>
      <xdr:row>96</xdr:row>
      <xdr:rowOff>147065</xdr:rowOff>
    </xdr:to>
    <xdr:sp macro="" textlink="">
      <xdr:nvSpPr>
        <xdr:cNvPr id="464" name="フローチャート : 判断 463"/>
        <xdr:cNvSpPr/>
      </xdr:nvSpPr>
      <xdr:spPr>
        <a:xfrm>
          <a:off x="8699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138192</xdr:rowOff>
    </xdr:from>
    <xdr:ext cx="534377" cy="259045"/>
    <xdr:sp macro="" textlink="">
      <xdr:nvSpPr>
        <xdr:cNvPr id="465" name="テキスト ボックス 464"/>
        <xdr:cNvSpPr txBox="1"/>
      </xdr:nvSpPr>
      <xdr:spPr>
        <a:xfrm>
          <a:off x="8483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160517</xdr:rowOff>
    </xdr:from>
    <xdr:to>
      <xdr:col>15</xdr:col>
      <xdr:colOff>231775</xdr:colOff>
      <xdr:row>92</xdr:row>
      <xdr:rowOff>90667</xdr:rowOff>
    </xdr:to>
    <xdr:sp macro="" textlink="">
      <xdr:nvSpPr>
        <xdr:cNvPr id="471" name="円/楕円 470"/>
        <xdr:cNvSpPr/>
      </xdr:nvSpPr>
      <xdr:spPr>
        <a:xfrm>
          <a:off x="10426700" y="157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113544</xdr:rowOff>
    </xdr:from>
    <xdr:ext cx="534377" cy="259045"/>
    <xdr:sp macro="" textlink="">
      <xdr:nvSpPr>
        <xdr:cNvPr id="472" name="普通建設事業費 （ うち更新整備　）該当値テキスト"/>
        <xdr:cNvSpPr txBox="1"/>
      </xdr:nvSpPr>
      <xdr:spPr>
        <a:xfrm>
          <a:off x="10528300" y="1571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73633</xdr:rowOff>
    </xdr:from>
    <xdr:to>
      <xdr:col>14</xdr:col>
      <xdr:colOff>79375</xdr:colOff>
      <xdr:row>93</xdr:row>
      <xdr:rowOff>3783</xdr:rowOff>
    </xdr:to>
    <xdr:sp macro="" textlink="">
      <xdr:nvSpPr>
        <xdr:cNvPr id="473" name="円/楕円 472"/>
        <xdr:cNvSpPr/>
      </xdr:nvSpPr>
      <xdr:spPr>
        <a:xfrm>
          <a:off x="9588500" y="158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20310</xdr:rowOff>
    </xdr:from>
    <xdr:ext cx="534377" cy="259045"/>
    <xdr:sp macro="" textlink="">
      <xdr:nvSpPr>
        <xdr:cNvPr id="474" name="テキスト ボックス 473"/>
        <xdr:cNvSpPr txBox="1"/>
      </xdr:nvSpPr>
      <xdr:spPr>
        <a:xfrm>
          <a:off x="9372111" y="156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71,935</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158803</xdr:rowOff>
    </xdr:from>
    <xdr:to>
      <xdr:col>12</xdr:col>
      <xdr:colOff>561975</xdr:colOff>
      <xdr:row>90</xdr:row>
      <xdr:rowOff>88953</xdr:rowOff>
    </xdr:to>
    <xdr:sp macro="" textlink="">
      <xdr:nvSpPr>
        <xdr:cNvPr id="475" name="円/楕円 474"/>
        <xdr:cNvSpPr/>
      </xdr:nvSpPr>
      <xdr:spPr>
        <a:xfrm>
          <a:off x="8699500" y="15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105480</xdr:rowOff>
    </xdr:from>
    <xdr:ext cx="534377" cy="259045"/>
    <xdr:sp macro="" textlink="">
      <xdr:nvSpPr>
        <xdr:cNvPr id="476" name="テキスト ボックス 475"/>
        <xdr:cNvSpPr txBox="1"/>
      </xdr:nvSpPr>
      <xdr:spPr>
        <a:xfrm>
          <a:off x="8483111" y="151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6" name="テキスト ボックス 49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8" name="テキスト ボックス 49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2" name="直線コネクタ 501"/>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5"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6" name="直線コネクタ 505"/>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93773</xdr:rowOff>
    </xdr:from>
    <xdr:to>
      <xdr:col>23</xdr:col>
      <xdr:colOff>517525</xdr:colOff>
      <xdr:row>39</xdr:row>
      <xdr:rowOff>98878</xdr:rowOff>
    </xdr:to>
    <xdr:cxnSp macro="">
      <xdr:nvCxnSpPr>
        <xdr:cNvPr id="507" name="直線コネクタ 506"/>
        <xdr:cNvCxnSpPr/>
      </xdr:nvCxnSpPr>
      <xdr:spPr>
        <a:xfrm>
          <a:off x="15481300" y="6780323"/>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8"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09" name="フローチャート : 判断 508"/>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59483</xdr:rowOff>
    </xdr:from>
    <xdr:to>
      <xdr:col>22</xdr:col>
      <xdr:colOff>365125</xdr:colOff>
      <xdr:row>39</xdr:row>
      <xdr:rowOff>93773</xdr:rowOff>
    </xdr:to>
    <xdr:cxnSp macro="">
      <xdr:nvCxnSpPr>
        <xdr:cNvPr id="510" name="直線コネクタ 509"/>
        <xdr:cNvCxnSpPr/>
      </xdr:nvCxnSpPr>
      <xdr:spPr>
        <a:xfrm>
          <a:off x="14592300" y="67460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1" name="フローチャート : 判断 510"/>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2" name="テキスト ボックス 511"/>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48119</xdr:rowOff>
    </xdr:from>
    <xdr:to>
      <xdr:col>21</xdr:col>
      <xdr:colOff>161925</xdr:colOff>
      <xdr:row>39</xdr:row>
      <xdr:rowOff>59483</xdr:rowOff>
    </xdr:to>
    <xdr:cxnSp macro="">
      <xdr:nvCxnSpPr>
        <xdr:cNvPr id="513" name="直線コネクタ 512"/>
        <xdr:cNvCxnSpPr/>
      </xdr:nvCxnSpPr>
      <xdr:spPr>
        <a:xfrm>
          <a:off x="13703300" y="6734669"/>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4" name="フローチャート : 判断 513"/>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102379</xdr:rowOff>
    </xdr:from>
    <xdr:ext cx="469744" cy="259045"/>
    <xdr:sp macro="" textlink="">
      <xdr:nvSpPr>
        <xdr:cNvPr id="515" name="テキスト ボックス 514"/>
        <xdr:cNvSpPr txBox="1"/>
      </xdr:nvSpPr>
      <xdr:spPr>
        <a:xfrm>
          <a:off x="14357427"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157835</xdr:rowOff>
    </xdr:from>
    <xdr:to>
      <xdr:col>19</xdr:col>
      <xdr:colOff>644525</xdr:colOff>
      <xdr:row>39</xdr:row>
      <xdr:rowOff>48119</xdr:rowOff>
    </xdr:to>
    <xdr:cxnSp macro="">
      <xdr:nvCxnSpPr>
        <xdr:cNvPr id="516" name="直線コネクタ 515"/>
        <xdr:cNvCxnSpPr/>
      </xdr:nvCxnSpPr>
      <xdr:spPr>
        <a:xfrm>
          <a:off x="12814300" y="6672935"/>
          <a:ext cx="889000" cy="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7" name="フローチャート : 判断 516"/>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104415</xdr:rowOff>
    </xdr:from>
    <xdr:ext cx="469744" cy="259045"/>
    <xdr:sp macro="" textlink="">
      <xdr:nvSpPr>
        <xdr:cNvPr id="518" name="テキスト ボックス 517"/>
        <xdr:cNvSpPr txBox="1"/>
      </xdr:nvSpPr>
      <xdr:spPr>
        <a:xfrm>
          <a:off x="13468427"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19" name="フローチャート : 判断 518"/>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0" name="テキスト ボックス 519"/>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6" name="円/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42973</xdr:rowOff>
    </xdr:from>
    <xdr:to>
      <xdr:col>22</xdr:col>
      <xdr:colOff>415925</xdr:colOff>
      <xdr:row>39</xdr:row>
      <xdr:rowOff>144573</xdr:rowOff>
    </xdr:to>
    <xdr:sp macro="" textlink="">
      <xdr:nvSpPr>
        <xdr:cNvPr id="528" name="円/楕円 527"/>
        <xdr:cNvSpPr/>
      </xdr:nvSpPr>
      <xdr:spPr>
        <a:xfrm>
          <a:off x="15430500" y="67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135700</xdr:rowOff>
    </xdr:from>
    <xdr:ext cx="378565" cy="259045"/>
    <xdr:sp macro="" textlink="">
      <xdr:nvSpPr>
        <xdr:cNvPr id="529" name="テキスト ボックス 528"/>
        <xdr:cNvSpPr txBox="1"/>
      </xdr:nvSpPr>
      <xdr:spPr>
        <a:xfrm>
          <a:off x="15292017" y="682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8683</xdr:rowOff>
    </xdr:from>
    <xdr:to>
      <xdr:col>21</xdr:col>
      <xdr:colOff>212725</xdr:colOff>
      <xdr:row>39</xdr:row>
      <xdr:rowOff>110283</xdr:rowOff>
    </xdr:to>
    <xdr:sp macro="" textlink="">
      <xdr:nvSpPr>
        <xdr:cNvPr id="530" name="円/楕円 529"/>
        <xdr:cNvSpPr/>
      </xdr:nvSpPr>
      <xdr:spPr>
        <a:xfrm>
          <a:off x="14541500" y="66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126810</xdr:rowOff>
    </xdr:from>
    <xdr:ext cx="469744" cy="259045"/>
    <xdr:sp macro="" textlink="">
      <xdr:nvSpPr>
        <xdr:cNvPr id="531" name="テキスト ボックス 530"/>
        <xdr:cNvSpPr txBox="1"/>
      </xdr:nvSpPr>
      <xdr:spPr>
        <a:xfrm>
          <a:off x="14357427" y="647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168769</xdr:rowOff>
    </xdr:from>
    <xdr:to>
      <xdr:col>20</xdr:col>
      <xdr:colOff>9525</xdr:colOff>
      <xdr:row>39</xdr:row>
      <xdr:rowOff>98919</xdr:rowOff>
    </xdr:to>
    <xdr:sp macro="" textlink="">
      <xdr:nvSpPr>
        <xdr:cNvPr id="532" name="円/楕円 531"/>
        <xdr:cNvSpPr/>
      </xdr:nvSpPr>
      <xdr:spPr>
        <a:xfrm>
          <a:off x="13652500" y="6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115445</xdr:rowOff>
    </xdr:from>
    <xdr:ext cx="469744" cy="259045"/>
    <xdr:sp macro="" textlink="">
      <xdr:nvSpPr>
        <xdr:cNvPr id="533" name="テキスト ボックス 532"/>
        <xdr:cNvSpPr txBox="1"/>
      </xdr:nvSpPr>
      <xdr:spPr>
        <a:xfrm>
          <a:off x="13468427" y="64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107035</xdr:rowOff>
    </xdr:from>
    <xdr:to>
      <xdr:col>18</xdr:col>
      <xdr:colOff>492125</xdr:colOff>
      <xdr:row>39</xdr:row>
      <xdr:rowOff>37185</xdr:rowOff>
    </xdr:to>
    <xdr:sp macro="" textlink="">
      <xdr:nvSpPr>
        <xdr:cNvPr id="534" name="円/楕円 533"/>
        <xdr:cNvSpPr/>
      </xdr:nvSpPr>
      <xdr:spPr>
        <a:xfrm>
          <a:off x="12763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28312</xdr:rowOff>
    </xdr:from>
    <xdr:ext cx="534377" cy="259045"/>
    <xdr:sp macro="" textlink="">
      <xdr:nvSpPr>
        <xdr:cNvPr id="535" name="テキスト ボックス 534"/>
        <xdr:cNvSpPr txBox="1"/>
      </xdr:nvSpPr>
      <xdr:spPr>
        <a:xfrm>
          <a:off x="12547111" y="67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7" name="テキスト ボックス 54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9" name="テキスト ボックス 54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3" name="テキスト ボックス 55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5" name="テキスト ボックス 55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9" name="直線コネクタ 55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1" name="直線コネクタ 56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4" name="直線コネクタ 56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フローチャート : 判断 56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7" name="直線コネクタ 56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8" name="フローチャート : 判断 56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0" name="直線コネクタ 56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1" name="フローチャート : 判断 57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2" name="テキスト ボックス 57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3" name="直線コネクタ 57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4" name="フローチャート : 判断 57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5" name="テキスト ボックス 57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6" name="フローチャート : 判断 575"/>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7" name="テキスト ボックス 576"/>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3" name="円/楕円 58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5" name="円/楕円 58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6" name="テキスト ボックス 58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7" name="円/楕円 58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8" name="テキスト ボックス 58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9" name="円/楕円 58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0" name="テキスト ボックス 58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1" name="円/楕円 59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2" name="テキスト ボックス 59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7" name="直線コネクタ 616"/>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8"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9" name="直線コネクタ 618"/>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0"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1" name="直線コネクタ 620"/>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42025</xdr:rowOff>
    </xdr:from>
    <xdr:to>
      <xdr:col>23</xdr:col>
      <xdr:colOff>517525</xdr:colOff>
      <xdr:row>72</xdr:row>
      <xdr:rowOff>83274</xdr:rowOff>
    </xdr:to>
    <xdr:cxnSp macro="">
      <xdr:nvCxnSpPr>
        <xdr:cNvPr id="622" name="直線コネクタ 621"/>
        <xdr:cNvCxnSpPr/>
      </xdr:nvCxnSpPr>
      <xdr:spPr>
        <a:xfrm flipV="1">
          <a:off x="15481300" y="12386425"/>
          <a:ext cx="8382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23"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4" name="フローチャート : 判断 623"/>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40602</xdr:rowOff>
    </xdr:from>
    <xdr:to>
      <xdr:col>22</xdr:col>
      <xdr:colOff>365125</xdr:colOff>
      <xdr:row>72</xdr:row>
      <xdr:rowOff>83274</xdr:rowOff>
    </xdr:to>
    <xdr:cxnSp macro="">
      <xdr:nvCxnSpPr>
        <xdr:cNvPr id="625" name="直線コネクタ 624"/>
        <xdr:cNvCxnSpPr/>
      </xdr:nvCxnSpPr>
      <xdr:spPr>
        <a:xfrm>
          <a:off x="14592300" y="123850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6" name="フローチャート : 判断 625"/>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27" name="テキスト ボックス 626"/>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40602</xdr:rowOff>
    </xdr:from>
    <xdr:to>
      <xdr:col>21</xdr:col>
      <xdr:colOff>161925</xdr:colOff>
      <xdr:row>73</xdr:row>
      <xdr:rowOff>154737</xdr:rowOff>
    </xdr:to>
    <xdr:cxnSp macro="">
      <xdr:nvCxnSpPr>
        <xdr:cNvPr id="628" name="直線コネクタ 627"/>
        <xdr:cNvCxnSpPr/>
      </xdr:nvCxnSpPr>
      <xdr:spPr>
        <a:xfrm flipV="1">
          <a:off x="13703300" y="12385002"/>
          <a:ext cx="889000" cy="2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29" name="フローチャート : 判断 628"/>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116019</xdr:rowOff>
    </xdr:from>
    <xdr:ext cx="534377" cy="259045"/>
    <xdr:sp macro="" textlink="">
      <xdr:nvSpPr>
        <xdr:cNvPr id="630" name="テキスト ボックス 629"/>
        <xdr:cNvSpPr txBox="1"/>
      </xdr:nvSpPr>
      <xdr:spPr>
        <a:xfrm>
          <a:off x="1432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36944</xdr:rowOff>
    </xdr:from>
    <xdr:to>
      <xdr:col>19</xdr:col>
      <xdr:colOff>644525</xdr:colOff>
      <xdr:row>73</xdr:row>
      <xdr:rowOff>154737</xdr:rowOff>
    </xdr:to>
    <xdr:cxnSp macro="">
      <xdr:nvCxnSpPr>
        <xdr:cNvPr id="631" name="直線コネクタ 630"/>
        <xdr:cNvCxnSpPr/>
      </xdr:nvCxnSpPr>
      <xdr:spPr>
        <a:xfrm>
          <a:off x="12814300" y="12552794"/>
          <a:ext cx="889000" cy="1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2" name="フローチャート : 判断 631"/>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87431</xdr:rowOff>
    </xdr:from>
    <xdr:ext cx="534377" cy="259045"/>
    <xdr:sp macro="" textlink="">
      <xdr:nvSpPr>
        <xdr:cNvPr id="633" name="テキスト ボックス 632"/>
        <xdr:cNvSpPr txBox="1"/>
      </xdr:nvSpPr>
      <xdr:spPr>
        <a:xfrm>
          <a:off x="13436111" y="132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4" name="フローチャート : 判断 633"/>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90504</xdr:rowOff>
    </xdr:from>
    <xdr:ext cx="534377" cy="259045"/>
    <xdr:sp macro="" textlink="">
      <xdr:nvSpPr>
        <xdr:cNvPr id="635" name="テキスト ボックス 634"/>
        <xdr:cNvSpPr txBox="1"/>
      </xdr:nvSpPr>
      <xdr:spPr>
        <a:xfrm>
          <a:off x="12547111" y="132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162675</xdr:rowOff>
    </xdr:from>
    <xdr:to>
      <xdr:col>23</xdr:col>
      <xdr:colOff>568325</xdr:colOff>
      <xdr:row>72</xdr:row>
      <xdr:rowOff>92825</xdr:rowOff>
    </xdr:to>
    <xdr:sp macro="" textlink="">
      <xdr:nvSpPr>
        <xdr:cNvPr id="641" name="円/楕円 640"/>
        <xdr:cNvSpPr/>
      </xdr:nvSpPr>
      <xdr:spPr>
        <a:xfrm>
          <a:off x="16268700" y="12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77602</xdr:rowOff>
    </xdr:from>
    <xdr:ext cx="599010" cy="259045"/>
    <xdr:sp macro="" textlink="">
      <xdr:nvSpPr>
        <xdr:cNvPr id="642" name="公債費該当値テキスト"/>
        <xdr:cNvSpPr txBox="1"/>
      </xdr:nvSpPr>
      <xdr:spPr>
        <a:xfrm>
          <a:off x="16370300" y="1225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32474</xdr:rowOff>
    </xdr:from>
    <xdr:to>
      <xdr:col>22</xdr:col>
      <xdr:colOff>415925</xdr:colOff>
      <xdr:row>72</xdr:row>
      <xdr:rowOff>134074</xdr:rowOff>
    </xdr:to>
    <xdr:sp macro="" textlink="">
      <xdr:nvSpPr>
        <xdr:cNvPr id="643" name="円/楕円 642"/>
        <xdr:cNvSpPr/>
      </xdr:nvSpPr>
      <xdr:spPr>
        <a:xfrm>
          <a:off x="15430500" y="123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150601</xdr:rowOff>
    </xdr:from>
    <xdr:ext cx="599010" cy="259045"/>
    <xdr:sp macro="" textlink="">
      <xdr:nvSpPr>
        <xdr:cNvPr id="644" name="テキスト ボックス 643"/>
        <xdr:cNvSpPr txBox="1"/>
      </xdr:nvSpPr>
      <xdr:spPr>
        <a:xfrm>
          <a:off x="15181794" y="121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161252</xdr:rowOff>
    </xdr:from>
    <xdr:to>
      <xdr:col>21</xdr:col>
      <xdr:colOff>212725</xdr:colOff>
      <xdr:row>72</xdr:row>
      <xdr:rowOff>91402</xdr:rowOff>
    </xdr:to>
    <xdr:sp macro="" textlink="">
      <xdr:nvSpPr>
        <xdr:cNvPr id="645" name="円/楕円 644"/>
        <xdr:cNvSpPr/>
      </xdr:nvSpPr>
      <xdr:spPr>
        <a:xfrm>
          <a:off x="14541500" y="123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107929</xdr:rowOff>
    </xdr:from>
    <xdr:ext cx="599010" cy="259045"/>
    <xdr:sp macro="" textlink="">
      <xdr:nvSpPr>
        <xdr:cNvPr id="646" name="テキスト ボックス 645"/>
        <xdr:cNvSpPr txBox="1"/>
      </xdr:nvSpPr>
      <xdr:spPr>
        <a:xfrm>
          <a:off x="14292794" y="1210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103937</xdr:rowOff>
    </xdr:from>
    <xdr:to>
      <xdr:col>20</xdr:col>
      <xdr:colOff>9525</xdr:colOff>
      <xdr:row>74</xdr:row>
      <xdr:rowOff>34087</xdr:rowOff>
    </xdr:to>
    <xdr:sp macro="" textlink="">
      <xdr:nvSpPr>
        <xdr:cNvPr id="647" name="円/楕円 646"/>
        <xdr:cNvSpPr/>
      </xdr:nvSpPr>
      <xdr:spPr>
        <a:xfrm>
          <a:off x="13652500" y="126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50614</xdr:rowOff>
    </xdr:from>
    <xdr:ext cx="599010" cy="259045"/>
    <xdr:sp macro="" textlink="">
      <xdr:nvSpPr>
        <xdr:cNvPr id="648" name="テキスト ボックス 647"/>
        <xdr:cNvSpPr txBox="1"/>
      </xdr:nvSpPr>
      <xdr:spPr>
        <a:xfrm>
          <a:off x="13403794" y="123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157594</xdr:rowOff>
    </xdr:from>
    <xdr:to>
      <xdr:col>18</xdr:col>
      <xdr:colOff>492125</xdr:colOff>
      <xdr:row>73</xdr:row>
      <xdr:rowOff>87744</xdr:rowOff>
    </xdr:to>
    <xdr:sp macro="" textlink="">
      <xdr:nvSpPr>
        <xdr:cNvPr id="649" name="円/楕円 648"/>
        <xdr:cNvSpPr/>
      </xdr:nvSpPr>
      <xdr:spPr>
        <a:xfrm>
          <a:off x="12763500" y="125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104271</xdr:rowOff>
    </xdr:from>
    <xdr:ext cx="599010" cy="259045"/>
    <xdr:sp macro="" textlink="">
      <xdr:nvSpPr>
        <xdr:cNvPr id="650" name="テキスト ボックス 649"/>
        <xdr:cNvSpPr txBox="1"/>
      </xdr:nvSpPr>
      <xdr:spPr>
        <a:xfrm>
          <a:off x="12514794" y="122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4" name="直線コネクタ 673"/>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5"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6" name="直線コネクタ 675"/>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7"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8" name="直線コネクタ 677"/>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111477</xdr:rowOff>
    </xdr:from>
    <xdr:to>
      <xdr:col>23</xdr:col>
      <xdr:colOff>517525</xdr:colOff>
      <xdr:row>99</xdr:row>
      <xdr:rowOff>18904</xdr:rowOff>
    </xdr:to>
    <xdr:cxnSp macro="">
      <xdr:nvCxnSpPr>
        <xdr:cNvPr id="679" name="直線コネクタ 678"/>
        <xdr:cNvCxnSpPr/>
      </xdr:nvCxnSpPr>
      <xdr:spPr>
        <a:xfrm>
          <a:off x="15481300" y="16913577"/>
          <a:ext cx="8382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0"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1" name="フローチャート : 判断 680"/>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111477</xdr:rowOff>
    </xdr:from>
    <xdr:to>
      <xdr:col>22</xdr:col>
      <xdr:colOff>365125</xdr:colOff>
      <xdr:row>98</xdr:row>
      <xdr:rowOff>146769</xdr:rowOff>
    </xdr:to>
    <xdr:cxnSp macro="">
      <xdr:nvCxnSpPr>
        <xdr:cNvPr id="682" name="直線コネクタ 681"/>
        <xdr:cNvCxnSpPr/>
      </xdr:nvCxnSpPr>
      <xdr:spPr>
        <a:xfrm flipV="1">
          <a:off x="14592300" y="16913577"/>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3" name="フローチャート : 判断 682"/>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84" name="テキスト ボックス 683"/>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146769</xdr:rowOff>
    </xdr:from>
    <xdr:to>
      <xdr:col>21</xdr:col>
      <xdr:colOff>161925</xdr:colOff>
      <xdr:row>98</xdr:row>
      <xdr:rowOff>154369</xdr:rowOff>
    </xdr:to>
    <xdr:cxnSp macro="">
      <xdr:nvCxnSpPr>
        <xdr:cNvPr id="685" name="直線コネクタ 684"/>
        <xdr:cNvCxnSpPr/>
      </xdr:nvCxnSpPr>
      <xdr:spPr>
        <a:xfrm flipV="1">
          <a:off x="13703300" y="16948869"/>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6" name="フローチャート : 判断 685"/>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44846</xdr:rowOff>
    </xdr:from>
    <xdr:ext cx="534377" cy="259045"/>
    <xdr:sp macro="" textlink="">
      <xdr:nvSpPr>
        <xdr:cNvPr id="687" name="テキスト ボックス 686"/>
        <xdr:cNvSpPr txBox="1"/>
      </xdr:nvSpPr>
      <xdr:spPr>
        <a:xfrm>
          <a:off x="14325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154369</xdr:rowOff>
    </xdr:from>
    <xdr:to>
      <xdr:col>19</xdr:col>
      <xdr:colOff>644525</xdr:colOff>
      <xdr:row>98</xdr:row>
      <xdr:rowOff>158810</xdr:rowOff>
    </xdr:to>
    <xdr:cxnSp macro="">
      <xdr:nvCxnSpPr>
        <xdr:cNvPr id="688" name="直線コネクタ 687"/>
        <xdr:cNvCxnSpPr/>
      </xdr:nvCxnSpPr>
      <xdr:spPr>
        <a:xfrm flipV="1">
          <a:off x="12814300" y="1695646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89" name="フローチャート : 判断 688"/>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46530</xdr:rowOff>
    </xdr:from>
    <xdr:ext cx="534377" cy="259045"/>
    <xdr:sp macro="" textlink="">
      <xdr:nvSpPr>
        <xdr:cNvPr id="690" name="テキスト ボックス 689"/>
        <xdr:cNvSpPr txBox="1"/>
      </xdr:nvSpPr>
      <xdr:spPr>
        <a:xfrm>
          <a:off x="13436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1" name="フローチャート : 判断 690"/>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2" name="テキスト ボックス 691"/>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139554</xdr:rowOff>
    </xdr:from>
    <xdr:to>
      <xdr:col>23</xdr:col>
      <xdr:colOff>568325</xdr:colOff>
      <xdr:row>99</xdr:row>
      <xdr:rowOff>69704</xdr:rowOff>
    </xdr:to>
    <xdr:sp macro="" textlink="">
      <xdr:nvSpPr>
        <xdr:cNvPr id="698" name="円/楕円 697"/>
        <xdr:cNvSpPr/>
      </xdr:nvSpPr>
      <xdr:spPr>
        <a:xfrm>
          <a:off x="16268700" y="169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69906</xdr:rowOff>
    </xdr:from>
    <xdr:ext cx="534377" cy="259045"/>
    <xdr:sp macro="" textlink="">
      <xdr:nvSpPr>
        <xdr:cNvPr id="699" name="積立金該当値テキスト"/>
        <xdr:cNvSpPr txBox="1"/>
      </xdr:nvSpPr>
      <xdr:spPr>
        <a:xfrm>
          <a:off x="16370300" y="168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60677</xdr:rowOff>
    </xdr:from>
    <xdr:to>
      <xdr:col>22</xdr:col>
      <xdr:colOff>415925</xdr:colOff>
      <xdr:row>98</xdr:row>
      <xdr:rowOff>162277</xdr:rowOff>
    </xdr:to>
    <xdr:sp macro="" textlink="">
      <xdr:nvSpPr>
        <xdr:cNvPr id="700" name="円/楕円 699"/>
        <xdr:cNvSpPr/>
      </xdr:nvSpPr>
      <xdr:spPr>
        <a:xfrm>
          <a:off x="15430500" y="168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7354</xdr:rowOff>
    </xdr:from>
    <xdr:ext cx="534377" cy="259045"/>
    <xdr:sp macro="" textlink="">
      <xdr:nvSpPr>
        <xdr:cNvPr id="701" name="テキスト ボックス 700"/>
        <xdr:cNvSpPr txBox="1"/>
      </xdr:nvSpPr>
      <xdr:spPr>
        <a:xfrm>
          <a:off x="15214111" y="166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95969</xdr:rowOff>
    </xdr:from>
    <xdr:to>
      <xdr:col>21</xdr:col>
      <xdr:colOff>212725</xdr:colOff>
      <xdr:row>99</xdr:row>
      <xdr:rowOff>26119</xdr:rowOff>
    </xdr:to>
    <xdr:sp macro="" textlink="">
      <xdr:nvSpPr>
        <xdr:cNvPr id="702" name="円/楕円 701"/>
        <xdr:cNvSpPr/>
      </xdr:nvSpPr>
      <xdr:spPr>
        <a:xfrm>
          <a:off x="14541500" y="168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42646</xdr:rowOff>
    </xdr:from>
    <xdr:ext cx="534377" cy="259045"/>
    <xdr:sp macro="" textlink="">
      <xdr:nvSpPr>
        <xdr:cNvPr id="703" name="テキスト ボックス 702"/>
        <xdr:cNvSpPr txBox="1"/>
      </xdr:nvSpPr>
      <xdr:spPr>
        <a:xfrm>
          <a:off x="14325111" y="166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103569</xdr:rowOff>
    </xdr:from>
    <xdr:to>
      <xdr:col>20</xdr:col>
      <xdr:colOff>9525</xdr:colOff>
      <xdr:row>99</xdr:row>
      <xdr:rowOff>33719</xdr:rowOff>
    </xdr:to>
    <xdr:sp macro="" textlink="">
      <xdr:nvSpPr>
        <xdr:cNvPr id="704" name="円/楕円 703"/>
        <xdr:cNvSpPr/>
      </xdr:nvSpPr>
      <xdr:spPr>
        <a:xfrm>
          <a:off x="13652500" y="169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50246</xdr:rowOff>
    </xdr:from>
    <xdr:ext cx="534377" cy="259045"/>
    <xdr:sp macro="" textlink="">
      <xdr:nvSpPr>
        <xdr:cNvPr id="705" name="テキスト ボックス 704"/>
        <xdr:cNvSpPr txBox="1"/>
      </xdr:nvSpPr>
      <xdr:spPr>
        <a:xfrm>
          <a:off x="13436111" y="166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108010</xdr:rowOff>
    </xdr:from>
    <xdr:to>
      <xdr:col>18</xdr:col>
      <xdr:colOff>492125</xdr:colOff>
      <xdr:row>99</xdr:row>
      <xdr:rowOff>38160</xdr:rowOff>
    </xdr:to>
    <xdr:sp macro="" textlink="">
      <xdr:nvSpPr>
        <xdr:cNvPr id="706" name="円/楕円 705"/>
        <xdr:cNvSpPr/>
      </xdr:nvSpPr>
      <xdr:spPr>
        <a:xfrm>
          <a:off x="12763500" y="169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29287</xdr:rowOff>
    </xdr:from>
    <xdr:ext cx="534377" cy="259045"/>
    <xdr:sp macro="" textlink="">
      <xdr:nvSpPr>
        <xdr:cNvPr id="707" name="テキスト ボックス 706"/>
        <xdr:cNvSpPr txBox="1"/>
      </xdr:nvSpPr>
      <xdr:spPr>
        <a:xfrm>
          <a:off x="12547111" y="170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7" name="直線コネクタ 726"/>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0"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1" name="直線コネクタ 730"/>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76321</xdr:rowOff>
    </xdr:from>
    <xdr:to>
      <xdr:col>32</xdr:col>
      <xdr:colOff>187325</xdr:colOff>
      <xdr:row>32</xdr:row>
      <xdr:rowOff>148787</xdr:rowOff>
    </xdr:to>
    <xdr:cxnSp macro="">
      <xdr:nvCxnSpPr>
        <xdr:cNvPr id="732" name="直線コネクタ 731"/>
        <xdr:cNvCxnSpPr/>
      </xdr:nvCxnSpPr>
      <xdr:spPr>
        <a:xfrm flipV="1">
          <a:off x="21323300" y="5562721"/>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141279</xdr:rowOff>
    </xdr:from>
    <xdr:ext cx="469744" cy="259045"/>
    <xdr:sp macro="" textlink="">
      <xdr:nvSpPr>
        <xdr:cNvPr id="733" name="投資及び出資金平均値テキスト"/>
        <xdr:cNvSpPr txBox="1"/>
      </xdr:nvSpPr>
      <xdr:spPr>
        <a:xfrm>
          <a:off x="22212300" y="631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4" name="フローチャート : 判断 733"/>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89579</xdr:rowOff>
    </xdr:from>
    <xdr:to>
      <xdr:col>31</xdr:col>
      <xdr:colOff>34925</xdr:colOff>
      <xdr:row>32</xdr:row>
      <xdr:rowOff>148787</xdr:rowOff>
    </xdr:to>
    <xdr:cxnSp macro="">
      <xdr:nvCxnSpPr>
        <xdr:cNvPr id="735" name="直線コネクタ 734"/>
        <xdr:cNvCxnSpPr/>
      </xdr:nvCxnSpPr>
      <xdr:spPr>
        <a:xfrm>
          <a:off x="20434300" y="557597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6" name="フローチャート : 判断 735"/>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37" name="テキスト ボックス 736"/>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47917</xdr:rowOff>
    </xdr:from>
    <xdr:to>
      <xdr:col>29</xdr:col>
      <xdr:colOff>517525</xdr:colOff>
      <xdr:row>32</xdr:row>
      <xdr:rowOff>89579</xdr:rowOff>
    </xdr:to>
    <xdr:cxnSp macro="">
      <xdr:nvCxnSpPr>
        <xdr:cNvPr id="738" name="直線コネクタ 737"/>
        <xdr:cNvCxnSpPr/>
      </xdr:nvCxnSpPr>
      <xdr:spPr>
        <a:xfrm>
          <a:off x="19545300" y="5362867"/>
          <a:ext cx="889000" cy="2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39" name="フローチャート : 判断 738"/>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40" name="テキスト ボックス 739"/>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47917</xdr:rowOff>
    </xdr:from>
    <xdr:to>
      <xdr:col>28</xdr:col>
      <xdr:colOff>314325</xdr:colOff>
      <xdr:row>35</xdr:row>
      <xdr:rowOff>128727</xdr:rowOff>
    </xdr:to>
    <xdr:cxnSp macro="">
      <xdr:nvCxnSpPr>
        <xdr:cNvPr id="741" name="直線コネクタ 740"/>
        <xdr:cNvCxnSpPr/>
      </xdr:nvCxnSpPr>
      <xdr:spPr>
        <a:xfrm flipV="1">
          <a:off x="18656300" y="5362867"/>
          <a:ext cx="889000" cy="7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2" name="フローチャート : 判断 741"/>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3" name="テキスト ボックス 742"/>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4" name="フローチャート : 判断 743"/>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163225</xdr:rowOff>
    </xdr:from>
    <xdr:ext cx="469744" cy="259045"/>
    <xdr:sp macro="" textlink="">
      <xdr:nvSpPr>
        <xdr:cNvPr id="745" name="テキスト ボックス 744"/>
        <xdr:cNvSpPr txBox="1"/>
      </xdr:nvSpPr>
      <xdr:spPr>
        <a:xfrm>
          <a:off x="18421427" y="65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25521</xdr:rowOff>
    </xdr:from>
    <xdr:to>
      <xdr:col>32</xdr:col>
      <xdr:colOff>238125</xdr:colOff>
      <xdr:row>32</xdr:row>
      <xdr:rowOff>127121</xdr:rowOff>
    </xdr:to>
    <xdr:sp macro="" textlink="">
      <xdr:nvSpPr>
        <xdr:cNvPr id="751" name="円/楕円 750"/>
        <xdr:cNvSpPr/>
      </xdr:nvSpPr>
      <xdr:spPr>
        <a:xfrm>
          <a:off x="22110700" y="55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48398</xdr:rowOff>
    </xdr:from>
    <xdr:ext cx="534377" cy="259045"/>
    <xdr:sp macro="" textlink="">
      <xdr:nvSpPr>
        <xdr:cNvPr id="752" name="投資及び出資金該当値テキスト"/>
        <xdr:cNvSpPr txBox="1"/>
      </xdr:nvSpPr>
      <xdr:spPr>
        <a:xfrm>
          <a:off x="22212300" y="53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97987</xdr:rowOff>
    </xdr:from>
    <xdr:to>
      <xdr:col>31</xdr:col>
      <xdr:colOff>85725</xdr:colOff>
      <xdr:row>33</xdr:row>
      <xdr:rowOff>28137</xdr:rowOff>
    </xdr:to>
    <xdr:sp macro="" textlink="">
      <xdr:nvSpPr>
        <xdr:cNvPr id="753" name="円/楕円 752"/>
        <xdr:cNvSpPr/>
      </xdr:nvSpPr>
      <xdr:spPr>
        <a:xfrm>
          <a:off x="21272500" y="55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44664</xdr:rowOff>
    </xdr:from>
    <xdr:ext cx="534377" cy="259045"/>
    <xdr:sp macro="" textlink="">
      <xdr:nvSpPr>
        <xdr:cNvPr id="754" name="テキスト ボックス 753"/>
        <xdr:cNvSpPr txBox="1"/>
      </xdr:nvSpPr>
      <xdr:spPr>
        <a:xfrm>
          <a:off x="21056111" y="535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38779</xdr:rowOff>
    </xdr:from>
    <xdr:to>
      <xdr:col>29</xdr:col>
      <xdr:colOff>568325</xdr:colOff>
      <xdr:row>32</xdr:row>
      <xdr:rowOff>140379</xdr:rowOff>
    </xdr:to>
    <xdr:sp macro="" textlink="">
      <xdr:nvSpPr>
        <xdr:cNvPr id="755" name="円/楕円 754"/>
        <xdr:cNvSpPr/>
      </xdr:nvSpPr>
      <xdr:spPr>
        <a:xfrm>
          <a:off x="20383500" y="5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156906</xdr:rowOff>
    </xdr:from>
    <xdr:ext cx="534377" cy="259045"/>
    <xdr:sp macro="" textlink="">
      <xdr:nvSpPr>
        <xdr:cNvPr id="756" name="テキスト ボックス 755"/>
        <xdr:cNvSpPr txBox="1"/>
      </xdr:nvSpPr>
      <xdr:spPr>
        <a:xfrm>
          <a:off x="20167111" y="53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168567</xdr:rowOff>
    </xdr:from>
    <xdr:to>
      <xdr:col>28</xdr:col>
      <xdr:colOff>365125</xdr:colOff>
      <xdr:row>31</xdr:row>
      <xdr:rowOff>98717</xdr:rowOff>
    </xdr:to>
    <xdr:sp macro="" textlink="">
      <xdr:nvSpPr>
        <xdr:cNvPr id="757" name="円/楕円 756"/>
        <xdr:cNvSpPr/>
      </xdr:nvSpPr>
      <xdr:spPr>
        <a:xfrm>
          <a:off x="19494500" y="53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115244</xdr:rowOff>
    </xdr:from>
    <xdr:ext cx="534377" cy="259045"/>
    <xdr:sp macro="" textlink="">
      <xdr:nvSpPr>
        <xdr:cNvPr id="758" name="テキスト ボックス 757"/>
        <xdr:cNvSpPr txBox="1"/>
      </xdr:nvSpPr>
      <xdr:spPr>
        <a:xfrm>
          <a:off x="19278111" y="50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77927</xdr:rowOff>
    </xdr:from>
    <xdr:to>
      <xdr:col>27</xdr:col>
      <xdr:colOff>161925</xdr:colOff>
      <xdr:row>36</xdr:row>
      <xdr:rowOff>8077</xdr:rowOff>
    </xdr:to>
    <xdr:sp macro="" textlink="">
      <xdr:nvSpPr>
        <xdr:cNvPr id="759" name="円/楕円 758"/>
        <xdr:cNvSpPr/>
      </xdr:nvSpPr>
      <xdr:spPr>
        <a:xfrm>
          <a:off x="18605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24604</xdr:rowOff>
    </xdr:from>
    <xdr:ext cx="469744" cy="259045"/>
    <xdr:sp macro="" textlink="">
      <xdr:nvSpPr>
        <xdr:cNvPr id="760" name="テキスト ボックス 759"/>
        <xdr:cNvSpPr txBox="1"/>
      </xdr:nvSpPr>
      <xdr:spPr>
        <a:xfrm>
          <a:off x="18421427" y="585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6" name="直線コネクタ 785"/>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9"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0" name="直線コネクタ 789"/>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70031</xdr:rowOff>
    </xdr:from>
    <xdr:to>
      <xdr:col>32</xdr:col>
      <xdr:colOff>187325</xdr:colOff>
      <xdr:row>58</xdr:row>
      <xdr:rowOff>72099</xdr:rowOff>
    </xdr:to>
    <xdr:cxnSp macro="">
      <xdr:nvCxnSpPr>
        <xdr:cNvPr id="791" name="直線コネクタ 790"/>
        <xdr:cNvCxnSpPr/>
      </xdr:nvCxnSpPr>
      <xdr:spPr>
        <a:xfrm>
          <a:off x="21323300" y="10014131"/>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92"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3" name="フローチャート : 判断 792"/>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70031</xdr:rowOff>
    </xdr:from>
    <xdr:to>
      <xdr:col>31</xdr:col>
      <xdr:colOff>34925</xdr:colOff>
      <xdr:row>58</xdr:row>
      <xdr:rowOff>75474</xdr:rowOff>
    </xdr:to>
    <xdr:cxnSp macro="">
      <xdr:nvCxnSpPr>
        <xdr:cNvPr id="794" name="直線コネクタ 793"/>
        <xdr:cNvCxnSpPr/>
      </xdr:nvCxnSpPr>
      <xdr:spPr>
        <a:xfrm flipV="1">
          <a:off x="20434300" y="1001413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5" name="フローチャート : 判断 794"/>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6" name="テキスト ボックス 795"/>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75474</xdr:rowOff>
    </xdr:from>
    <xdr:to>
      <xdr:col>29</xdr:col>
      <xdr:colOff>517525</xdr:colOff>
      <xdr:row>58</xdr:row>
      <xdr:rowOff>76345</xdr:rowOff>
    </xdr:to>
    <xdr:cxnSp macro="">
      <xdr:nvCxnSpPr>
        <xdr:cNvPr id="797" name="直線コネクタ 796"/>
        <xdr:cNvCxnSpPr/>
      </xdr:nvCxnSpPr>
      <xdr:spPr>
        <a:xfrm flipV="1">
          <a:off x="19545300" y="1001957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8" name="フローチャート : 判断 797"/>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120123</xdr:rowOff>
    </xdr:from>
    <xdr:ext cx="469744" cy="259045"/>
    <xdr:sp macro="" textlink="">
      <xdr:nvSpPr>
        <xdr:cNvPr id="799" name="テキスト ボックス 798"/>
        <xdr:cNvSpPr txBox="1"/>
      </xdr:nvSpPr>
      <xdr:spPr>
        <a:xfrm>
          <a:off x="20199427" y="1006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69487</xdr:rowOff>
    </xdr:from>
    <xdr:to>
      <xdr:col>28</xdr:col>
      <xdr:colOff>314325</xdr:colOff>
      <xdr:row>58</xdr:row>
      <xdr:rowOff>76345</xdr:rowOff>
    </xdr:to>
    <xdr:cxnSp macro="">
      <xdr:nvCxnSpPr>
        <xdr:cNvPr id="800" name="直線コネクタ 799"/>
        <xdr:cNvCxnSpPr/>
      </xdr:nvCxnSpPr>
      <xdr:spPr>
        <a:xfrm>
          <a:off x="18656300" y="1001358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1" name="フローチャート : 判断 800"/>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88373</xdr:rowOff>
    </xdr:from>
    <xdr:ext cx="469744" cy="259045"/>
    <xdr:sp macro="" textlink="">
      <xdr:nvSpPr>
        <xdr:cNvPr id="802" name="テキスト ボックス 801"/>
        <xdr:cNvSpPr txBox="1"/>
      </xdr:nvSpPr>
      <xdr:spPr>
        <a:xfrm>
          <a:off x="19310427"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3" name="フローチャート : 判断 802"/>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47551</xdr:rowOff>
    </xdr:from>
    <xdr:ext cx="469744" cy="259045"/>
    <xdr:sp macro="" textlink="">
      <xdr:nvSpPr>
        <xdr:cNvPr id="804" name="テキスト ボックス 803"/>
        <xdr:cNvSpPr txBox="1"/>
      </xdr:nvSpPr>
      <xdr:spPr>
        <a:xfrm>
          <a:off x="18421427" y="96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21299</xdr:rowOff>
    </xdr:from>
    <xdr:to>
      <xdr:col>32</xdr:col>
      <xdr:colOff>238125</xdr:colOff>
      <xdr:row>58</xdr:row>
      <xdr:rowOff>122899</xdr:rowOff>
    </xdr:to>
    <xdr:sp macro="" textlink="">
      <xdr:nvSpPr>
        <xdr:cNvPr id="810" name="円/楕円 809"/>
        <xdr:cNvSpPr/>
      </xdr:nvSpPr>
      <xdr:spPr>
        <a:xfrm>
          <a:off x="221107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171176</xdr:rowOff>
    </xdr:from>
    <xdr:ext cx="469744" cy="259045"/>
    <xdr:sp macro="" textlink="">
      <xdr:nvSpPr>
        <xdr:cNvPr id="811" name="貸付金該当値テキスト"/>
        <xdr:cNvSpPr txBox="1"/>
      </xdr:nvSpPr>
      <xdr:spPr>
        <a:xfrm>
          <a:off x="22212300" y="994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19231</xdr:rowOff>
    </xdr:from>
    <xdr:to>
      <xdr:col>31</xdr:col>
      <xdr:colOff>85725</xdr:colOff>
      <xdr:row>58</xdr:row>
      <xdr:rowOff>120831</xdr:rowOff>
    </xdr:to>
    <xdr:sp macro="" textlink="">
      <xdr:nvSpPr>
        <xdr:cNvPr id="812" name="円/楕円 811"/>
        <xdr:cNvSpPr/>
      </xdr:nvSpPr>
      <xdr:spPr>
        <a:xfrm>
          <a:off x="21272500" y="99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111958</xdr:rowOff>
    </xdr:from>
    <xdr:ext cx="469744" cy="259045"/>
    <xdr:sp macro="" textlink="">
      <xdr:nvSpPr>
        <xdr:cNvPr id="813" name="テキスト ボックス 812"/>
        <xdr:cNvSpPr txBox="1"/>
      </xdr:nvSpPr>
      <xdr:spPr>
        <a:xfrm>
          <a:off x="21088427"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24674</xdr:rowOff>
    </xdr:from>
    <xdr:to>
      <xdr:col>29</xdr:col>
      <xdr:colOff>568325</xdr:colOff>
      <xdr:row>58</xdr:row>
      <xdr:rowOff>126274</xdr:rowOff>
    </xdr:to>
    <xdr:sp macro="" textlink="">
      <xdr:nvSpPr>
        <xdr:cNvPr id="814" name="円/楕円 813"/>
        <xdr:cNvSpPr/>
      </xdr:nvSpPr>
      <xdr:spPr>
        <a:xfrm>
          <a:off x="20383500" y="99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142801</xdr:rowOff>
    </xdr:from>
    <xdr:ext cx="469744" cy="259045"/>
    <xdr:sp macro="" textlink="">
      <xdr:nvSpPr>
        <xdr:cNvPr id="815" name="テキスト ボックス 814"/>
        <xdr:cNvSpPr txBox="1"/>
      </xdr:nvSpPr>
      <xdr:spPr>
        <a:xfrm>
          <a:off x="20199427" y="97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25545</xdr:rowOff>
    </xdr:from>
    <xdr:to>
      <xdr:col>28</xdr:col>
      <xdr:colOff>365125</xdr:colOff>
      <xdr:row>58</xdr:row>
      <xdr:rowOff>127145</xdr:rowOff>
    </xdr:to>
    <xdr:sp macro="" textlink="">
      <xdr:nvSpPr>
        <xdr:cNvPr id="816" name="円/楕円 815"/>
        <xdr:cNvSpPr/>
      </xdr:nvSpPr>
      <xdr:spPr>
        <a:xfrm>
          <a:off x="19494500" y="99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118272</xdr:rowOff>
    </xdr:from>
    <xdr:ext cx="469744" cy="259045"/>
    <xdr:sp macro="" textlink="">
      <xdr:nvSpPr>
        <xdr:cNvPr id="817" name="テキスト ボックス 816"/>
        <xdr:cNvSpPr txBox="1"/>
      </xdr:nvSpPr>
      <xdr:spPr>
        <a:xfrm>
          <a:off x="19310427"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18687</xdr:rowOff>
    </xdr:from>
    <xdr:to>
      <xdr:col>27</xdr:col>
      <xdr:colOff>161925</xdr:colOff>
      <xdr:row>58</xdr:row>
      <xdr:rowOff>120287</xdr:rowOff>
    </xdr:to>
    <xdr:sp macro="" textlink="">
      <xdr:nvSpPr>
        <xdr:cNvPr id="818" name="円/楕円 817"/>
        <xdr:cNvSpPr/>
      </xdr:nvSpPr>
      <xdr:spPr>
        <a:xfrm>
          <a:off x="1860550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111414</xdr:rowOff>
    </xdr:from>
    <xdr:ext cx="469744" cy="259045"/>
    <xdr:sp macro="" textlink="">
      <xdr:nvSpPr>
        <xdr:cNvPr id="819" name="テキスト ボックス 818"/>
        <xdr:cNvSpPr txBox="1"/>
      </xdr:nvSpPr>
      <xdr:spPr>
        <a:xfrm>
          <a:off x="18421427" y="100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4" name="直線コネクタ 843"/>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5"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6" name="直線コネクタ 845"/>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7"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8" name="直線コネクタ 847"/>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24200</xdr:rowOff>
    </xdr:from>
    <xdr:to>
      <xdr:col>32</xdr:col>
      <xdr:colOff>187325</xdr:colOff>
      <xdr:row>76</xdr:row>
      <xdr:rowOff>56717</xdr:rowOff>
    </xdr:to>
    <xdr:cxnSp macro="">
      <xdr:nvCxnSpPr>
        <xdr:cNvPr id="849" name="直線コネクタ 848"/>
        <xdr:cNvCxnSpPr/>
      </xdr:nvCxnSpPr>
      <xdr:spPr>
        <a:xfrm>
          <a:off x="21323300" y="13054400"/>
          <a:ext cx="8382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50"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1" name="フローチャート : 判断 850"/>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24200</xdr:rowOff>
    </xdr:from>
    <xdr:to>
      <xdr:col>31</xdr:col>
      <xdr:colOff>34925</xdr:colOff>
      <xdr:row>76</xdr:row>
      <xdr:rowOff>97104</xdr:rowOff>
    </xdr:to>
    <xdr:cxnSp macro="">
      <xdr:nvCxnSpPr>
        <xdr:cNvPr id="852" name="直線コネクタ 851"/>
        <xdr:cNvCxnSpPr/>
      </xdr:nvCxnSpPr>
      <xdr:spPr>
        <a:xfrm flipV="1">
          <a:off x="20434300" y="1305440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3" name="フローチャート : 判断 852"/>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4" name="テキスト ボックス 853"/>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20256</xdr:rowOff>
    </xdr:from>
    <xdr:to>
      <xdr:col>29</xdr:col>
      <xdr:colOff>517525</xdr:colOff>
      <xdr:row>76</xdr:row>
      <xdr:rowOff>97104</xdr:rowOff>
    </xdr:to>
    <xdr:cxnSp macro="">
      <xdr:nvCxnSpPr>
        <xdr:cNvPr id="855" name="直線コネクタ 854"/>
        <xdr:cNvCxnSpPr/>
      </xdr:nvCxnSpPr>
      <xdr:spPr>
        <a:xfrm>
          <a:off x="19545300" y="13050456"/>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6" name="フローチャート : 判断 855"/>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57" name="テキスト ボックス 856"/>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81807</xdr:rowOff>
    </xdr:from>
    <xdr:to>
      <xdr:col>28</xdr:col>
      <xdr:colOff>314325</xdr:colOff>
      <xdr:row>76</xdr:row>
      <xdr:rowOff>20256</xdr:rowOff>
    </xdr:to>
    <xdr:cxnSp macro="">
      <xdr:nvCxnSpPr>
        <xdr:cNvPr id="858" name="直線コネクタ 857"/>
        <xdr:cNvCxnSpPr/>
      </xdr:nvCxnSpPr>
      <xdr:spPr>
        <a:xfrm>
          <a:off x="18656300" y="12254757"/>
          <a:ext cx="889000" cy="79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59" name="フローチャート : 判断 858"/>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60" name="テキスト ボックス 859"/>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1" name="フローチャート : 判断 860"/>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111941</xdr:rowOff>
    </xdr:from>
    <xdr:ext cx="534377" cy="259045"/>
    <xdr:sp macro="" textlink="">
      <xdr:nvSpPr>
        <xdr:cNvPr id="862" name="テキスト ボックス 861"/>
        <xdr:cNvSpPr txBox="1"/>
      </xdr:nvSpPr>
      <xdr:spPr>
        <a:xfrm>
          <a:off x="18389111" y="129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5917</xdr:rowOff>
    </xdr:from>
    <xdr:to>
      <xdr:col>32</xdr:col>
      <xdr:colOff>238125</xdr:colOff>
      <xdr:row>76</xdr:row>
      <xdr:rowOff>107517</xdr:rowOff>
    </xdr:to>
    <xdr:sp macro="" textlink="">
      <xdr:nvSpPr>
        <xdr:cNvPr id="868" name="円/楕円 867"/>
        <xdr:cNvSpPr/>
      </xdr:nvSpPr>
      <xdr:spPr>
        <a:xfrm>
          <a:off x="221107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155794</xdr:rowOff>
    </xdr:from>
    <xdr:ext cx="534377" cy="259045"/>
    <xdr:sp macro="" textlink="">
      <xdr:nvSpPr>
        <xdr:cNvPr id="869" name="繰出金該当値テキスト"/>
        <xdr:cNvSpPr txBox="1"/>
      </xdr:nvSpPr>
      <xdr:spPr>
        <a:xfrm>
          <a:off x="22212300" y="130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144850</xdr:rowOff>
    </xdr:from>
    <xdr:to>
      <xdr:col>31</xdr:col>
      <xdr:colOff>85725</xdr:colOff>
      <xdr:row>76</xdr:row>
      <xdr:rowOff>75000</xdr:rowOff>
    </xdr:to>
    <xdr:sp macro="" textlink="">
      <xdr:nvSpPr>
        <xdr:cNvPr id="870" name="円/楕円 869"/>
        <xdr:cNvSpPr/>
      </xdr:nvSpPr>
      <xdr:spPr>
        <a:xfrm>
          <a:off x="21272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66127</xdr:rowOff>
    </xdr:from>
    <xdr:ext cx="534377" cy="259045"/>
    <xdr:sp macro="" textlink="">
      <xdr:nvSpPr>
        <xdr:cNvPr id="871" name="テキスト ボックス 870"/>
        <xdr:cNvSpPr txBox="1"/>
      </xdr:nvSpPr>
      <xdr:spPr>
        <a:xfrm>
          <a:off x="21056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46304</xdr:rowOff>
    </xdr:from>
    <xdr:to>
      <xdr:col>29</xdr:col>
      <xdr:colOff>568325</xdr:colOff>
      <xdr:row>76</xdr:row>
      <xdr:rowOff>147904</xdr:rowOff>
    </xdr:to>
    <xdr:sp macro="" textlink="">
      <xdr:nvSpPr>
        <xdr:cNvPr id="872" name="円/楕円 871"/>
        <xdr:cNvSpPr/>
      </xdr:nvSpPr>
      <xdr:spPr>
        <a:xfrm>
          <a:off x="20383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139031</xdr:rowOff>
    </xdr:from>
    <xdr:ext cx="534377" cy="259045"/>
    <xdr:sp macro="" textlink="">
      <xdr:nvSpPr>
        <xdr:cNvPr id="873" name="テキスト ボックス 872"/>
        <xdr:cNvSpPr txBox="1"/>
      </xdr:nvSpPr>
      <xdr:spPr>
        <a:xfrm>
          <a:off x="20167111" y="131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140906</xdr:rowOff>
    </xdr:from>
    <xdr:to>
      <xdr:col>28</xdr:col>
      <xdr:colOff>365125</xdr:colOff>
      <xdr:row>76</xdr:row>
      <xdr:rowOff>71056</xdr:rowOff>
    </xdr:to>
    <xdr:sp macro="" textlink="">
      <xdr:nvSpPr>
        <xdr:cNvPr id="874" name="円/楕円 873"/>
        <xdr:cNvSpPr/>
      </xdr:nvSpPr>
      <xdr:spPr>
        <a:xfrm>
          <a:off x="19494500" y="12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62183</xdr:rowOff>
    </xdr:from>
    <xdr:ext cx="534377" cy="259045"/>
    <xdr:sp macro="" textlink="">
      <xdr:nvSpPr>
        <xdr:cNvPr id="875" name="テキスト ボックス 874"/>
        <xdr:cNvSpPr txBox="1"/>
      </xdr:nvSpPr>
      <xdr:spPr>
        <a:xfrm>
          <a:off x="19278111" y="130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31007</xdr:rowOff>
    </xdr:from>
    <xdr:to>
      <xdr:col>27</xdr:col>
      <xdr:colOff>161925</xdr:colOff>
      <xdr:row>71</xdr:row>
      <xdr:rowOff>132607</xdr:rowOff>
    </xdr:to>
    <xdr:sp macro="" textlink="">
      <xdr:nvSpPr>
        <xdr:cNvPr id="876" name="円/楕円 875"/>
        <xdr:cNvSpPr/>
      </xdr:nvSpPr>
      <xdr:spPr>
        <a:xfrm>
          <a:off x="18605500" y="122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149134</xdr:rowOff>
    </xdr:from>
    <xdr:ext cx="534377" cy="259045"/>
    <xdr:sp macro="" textlink="">
      <xdr:nvSpPr>
        <xdr:cNvPr id="877" name="テキスト ボックス 876"/>
        <xdr:cNvSpPr txBox="1"/>
      </xdr:nvSpPr>
      <xdr:spPr>
        <a:xfrm>
          <a:off x="18389111" y="119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フローチャート :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2" name="フローチャート :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3" name="テキスト ボックス 90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5" name="フローチャート :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6" name="テキスト ボックス 90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8" name="フローチャート :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9" name="テキスト ボックス 90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フローチャート :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1" name="テキスト ボックス 91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7" name="円/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9" name="円/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0" name="テキスト ボックス 91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1" name="円/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2" name="テキスト ボックス 92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3" name="円/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4" name="テキスト ボックス 92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5" name="円/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6" name="テキスト ボックス 92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758,645</a:t>
          </a:r>
          <a:r>
            <a:rPr kumimoji="1" lang="ja-JP" altLang="en-US" sz="1300">
              <a:latin typeface="ＭＳ Ｐゴシック"/>
            </a:rPr>
            <a:t>円となっている。</a:t>
          </a:r>
        </a:p>
        <a:p>
          <a:r>
            <a:rPr kumimoji="1" lang="ja-JP" altLang="en-US" sz="1300">
              <a:latin typeface="ＭＳ Ｐゴシック"/>
            </a:rPr>
            <a:t>　主な構成費目である人件費は、住民一人当たり</a:t>
          </a:r>
          <a:r>
            <a:rPr kumimoji="1" lang="en-US" altLang="ja-JP" sz="1300">
              <a:latin typeface="ＭＳ Ｐゴシック"/>
            </a:rPr>
            <a:t>98,339</a:t>
          </a:r>
          <a:r>
            <a:rPr kumimoji="1" lang="ja-JP" altLang="en-US" sz="1300">
              <a:latin typeface="ＭＳ Ｐゴシック"/>
            </a:rPr>
            <a:t>円と平成</a:t>
          </a:r>
          <a:r>
            <a:rPr kumimoji="1" lang="en-US" altLang="ja-JP" sz="1300">
              <a:latin typeface="ＭＳ Ｐゴシック"/>
            </a:rPr>
            <a:t>24</a:t>
          </a:r>
          <a:r>
            <a:rPr kumimoji="1" lang="ja-JP" altLang="en-US" sz="1300">
              <a:latin typeface="ＭＳ Ｐゴシック"/>
            </a:rPr>
            <a:t>年度からほぼ横ばいで推移しており、類似団体比較においても高止まりの傾向にある。平成</a:t>
          </a:r>
          <a:r>
            <a:rPr kumimoji="1" lang="en-US" altLang="ja-JP" sz="1300">
              <a:latin typeface="ＭＳ Ｐゴシック"/>
            </a:rPr>
            <a:t>17</a:t>
          </a:r>
          <a:r>
            <a:rPr kumimoji="1" lang="ja-JP" altLang="en-US" sz="1300">
              <a:latin typeface="ＭＳ Ｐゴシック"/>
            </a:rPr>
            <a:t>年度の合併以降、新規採用の抑制及び勧奨退職の実施など職員数を抑制しているが、町の面積が広く、狭隘な谷筋に集落が広範囲に点在している地域特性もあり、支所など職員配置についての効率性が落ちる傾向があることが要因である。</a:t>
          </a:r>
        </a:p>
        <a:p>
          <a:r>
            <a:rPr kumimoji="1" lang="ja-JP" altLang="en-US" sz="1300">
              <a:latin typeface="ＭＳ Ｐゴシック"/>
            </a:rPr>
            <a:t>　補助費等については、住民一人当たり</a:t>
          </a:r>
          <a:r>
            <a:rPr kumimoji="1" lang="en-US" altLang="ja-JP" sz="1300">
              <a:latin typeface="ＭＳ Ｐゴシック"/>
            </a:rPr>
            <a:t>157,541</a:t>
          </a:r>
          <a:r>
            <a:rPr kumimoji="1" lang="ja-JP" altLang="en-US" sz="1300">
              <a:latin typeface="ＭＳ Ｐゴシック"/>
            </a:rPr>
            <a:t>円と類似団体平均の２倍程度の水準となっている。平成</a:t>
          </a:r>
          <a:r>
            <a:rPr kumimoji="1" lang="en-US" altLang="ja-JP" sz="1300">
              <a:latin typeface="ＭＳ Ｐゴシック"/>
            </a:rPr>
            <a:t>25</a:t>
          </a:r>
          <a:r>
            <a:rPr kumimoji="1" lang="ja-JP" altLang="en-US" sz="1300">
              <a:latin typeface="ＭＳ Ｐゴシック"/>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今後は各企業会計で策定予定の経営戦略（新公立病院改革プラン）に基づき、企業会計収支の改善を図っていくことで補助費等の抑制を目指す。</a:t>
          </a:r>
        </a:p>
        <a:p>
          <a:r>
            <a:rPr kumimoji="1" lang="ja-JP" altLang="en-US" sz="1300">
              <a:latin typeface="ＭＳ Ｐゴシック"/>
            </a:rPr>
            <a:t>　公債費が住民一人当たり</a:t>
          </a:r>
          <a:r>
            <a:rPr kumimoji="1" lang="en-US" altLang="ja-JP" sz="1300">
              <a:latin typeface="ＭＳ Ｐゴシック"/>
            </a:rPr>
            <a:t>121,445</a:t>
          </a:r>
          <a:r>
            <a:rPr kumimoji="1" lang="ja-JP" altLang="en-US" sz="1300">
              <a:latin typeface="ＭＳ Ｐゴシック"/>
            </a:rPr>
            <a:t>円と類似団体平均に比べ高止まりしているのは、実質公債費比率の低下を図るため、各年度に繰上償還を実施していることが主な原因である。今後も財政指標に配意しながら、公債費の抑制に努める。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18,634
18,513
368.77
14,526,584
14,136,598
354,419
8,516,735
19,690,527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98.0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61595</xdr:rowOff>
    </xdr:from>
    <xdr:to>
      <xdr:col>6</xdr:col>
      <xdr:colOff>511175</xdr:colOff>
      <xdr:row>35</xdr:row>
      <xdr:rowOff>109601</xdr:rowOff>
    </xdr:to>
    <xdr:cxnSp macro="">
      <xdr:nvCxnSpPr>
        <xdr:cNvPr id="61" name="直線コネクタ 60"/>
        <xdr:cNvCxnSpPr/>
      </xdr:nvCxnSpPr>
      <xdr:spPr>
        <a:xfrm>
          <a:off x="3797300" y="5890895"/>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61595</xdr:rowOff>
    </xdr:from>
    <xdr:to>
      <xdr:col>5</xdr:col>
      <xdr:colOff>358775</xdr:colOff>
      <xdr:row>34</xdr:row>
      <xdr:rowOff>167513</xdr:rowOff>
    </xdr:to>
    <xdr:cxnSp macro="">
      <xdr:nvCxnSpPr>
        <xdr:cNvPr id="64" name="直線コネクタ 63"/>
        <xdr:cNvCxnSpPr/>
      </xdr:nvCxnSpPr>
      <xdr:spPr>
        <a:xfrm flipV="1">
          <a:off x="2908300" y="589089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167513</xdr:rowOff>
    </xdr:from>
    <xdr:to>
      <xdr:col>4</xdr:col>
      <xdr:colOff>155575</xdr:colOff>
      <xdr:row>36</xdr:row>
      <xdr:rowOff>56261</xdr:rowOff>
    </xdr:to>
    <xdr:cxnSp macro="">
      <xdr:nvCxnSpPr>
        <xdr:cNvPr id="67" name="直線コネクタ 66"/>
        <xdr:cNvCxnSpPr/>
      </xdr:nvCxnSpPr>
      <xdr:spPr>
        <a:xfrm flipV="1">
          <a:off x="2019300" y="599681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47007</xdr:rowOff>
    </xdr:from>
    <xdr:ext cx="469744" cy="259045"/>
    <xdr:sp macro="" textlink="">
      <xdr:nvSpPr>
        <xdr:cNvPr id="69" name="テキスト ボックス 68"/>
        <xdr:cNvSpPr txBox="1"/>
      </xdr:nvSpPr>
      <xdr:spPr>
        <a:xfrm>
          <a:off x="2673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56261</xdr:rowOff>
    </xdr:from>
    <xdr:to>
      <xdr:col>2</xdr:col>
      <xdr:colOff>638175</xdr:colOff>
      <xdr:row>36</xdr:row>
      <xdr:rowOff>81788</xdr:rowOff>
    </xdr:to>
    <xdr:cxnSp macro="">
      <xdr:nvCxnSpPr>
        <xdr:cNvPr id="70" name="直線コネクタ 69"/>
        <xdr:cNvCxnSpPr/>
      </xdr:nvCxnSpPr>
      <xdr:spPr>
        <a:xfrm flipV="1">
          <a:off x="1130300" y="622846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66819</xdr:rowOff>
    </xdr:from>
    <xdr:ext cx="469744" cy="259045"/>
    <xdr:sp macro="" textlink="">
      <xdr:nvSpPr>
        <xdr:cNvPr id="72" name="テキスト ボックス 71"/>
        <xdr:cNvSpPr txBox="1"/>
      </xdr:nvSpPr>
      <xdr:spPr>
        <a:xfrm>
          <a:off x="1784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143781</xdr:rowOff>
    </xdr:from>
    <xdr:ext cx="469744" cy="259045"/>
    <xdr:sp macro="" textlink="">
      <xdr:nvSpPr>
        <xdr:cNvPr id="74" name="テキスト ボックス 73"/>
        <xdr:cNvSpPr txBox="1"/>
      </xdr:nvSpPr>
      <xdr:spPr>
        <a:xfrm>
          <a:off x="895427"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58801</xdr:rowOff>
    </xdr:from>
    <xdr:to>
      <xdr:col>6</xdr:col>
      <xdr:colOff>561975</xdr:colOff>
      <xdr:row>35</xdr:row>
      <xdr:rowOff>160401</xdr:rowOff>
    </xdr:to>
    <xdr:sp macro="" textlink="">
      <xdr:nvSpPr>
        <xdr:cNvPr id="80" name="円/楕円 79"/>
        <xdr:cNvSpPr/>
      </xdr:nvSpPr>
      <xdr:spPr>
        <a:xfrm>
          <a:off x="4584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37228</xdr:rowOff>
    </xdr:from>
    <xdr:ext cx="469744" cy="259045"/>
    <xdr:sp macro="" textlink="">
      <xdr:nvSpPr>
        <xdr:cNvPr id="81" name="議会費該当値テキスト"/>
        <xdr:cNvSpPr txBox="1"/>
      </xdr:nvSpPr>
      <xdr:spPr>
        <a:xfrm>
          <a:off x="4686300" y="60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10795</xdr:rowOff>
    </xdr:from>
    <xdr:to>
      <xdr:col>5</xdr:col>
      <xdr:colOff>409575</xdr:colOff>
      <xdr:row>34</xdr:row>
      <xdr:rowOff>112395</xdr:rowOff>
    </xdr:to>
    <xdr:sp macro="" textlink="">
      <xdr:nvSpPr>
        <xdr:cNvPr id="82" name="円/楕円 81"/>
        <xdr:cNvSpPr/>
      </xdr:nvSpPr>
      <xdr:spPr>
        <a:xfrm>
          <a:off x="3746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128922</xdr:rowOff>
    </xdr:from>
    <xdr:ext cx="469744" cy="259045"/>
    <xdr:sp macro="" textlink="">
      <xdr:nvSpPr>
        <xdr:cNvPr id="83" name="テキスト ボックス 82"/>
        <xdr:cNvSpPr txBox="1"/>
      </xdr:nvSpPr>
      <xdr:spPr>
        <a:xfrm>
          <a:off x="3562427"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116713</xdr:rowOff>
    </xdr:from>
    <xdr:to>
      <xdr:col>4</xdr:col>
      <xdr:colOff>206375</xdr:colOff>
      <xdr:row>35</xdr:row>
      <xdr:rowOff>46863</xdr:rowOff>
    </xdr:to>
    <xdr:sp macro="" textlink="">
      <xdr:nvSpPr>
        <xdr:cNvPr id="84" name="円/楕円 83"/>
        <xdr:cNvSpPr/>
      </xdr:nvSpPr>
      <xdr:spPr>
        <a:xfrm>
          <a:off x="2857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37990</xdr:rowOff>
    </xdr:from>
    <xdr:ext cx="469744" cy="259045"/>
    <xdr:sp macro="" textlink="">
      <xdr:nvSpPr>
        <xdr:cNvPr id="85" name="テキスト ボックス 84"/>
        <xdr:cNvSpPr txBox="1"/>
      </xdr:nvSpPr>
      <xdr:spPr>
        <a:xfrm>
          <a:off x="2673427" y="603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5461</xdr:rowOff>
    </xdr:from>
    <xdr:to>
      <xdr:col>3</xdr:col>
      <xdr:colOff>3175</xdr:colOff>
      <xdr:row>36</xdr:row>
      <xdr:rowOff>107061</xdr:rowOff>
    </xdr:to>
    <xdr:sp macro="" textlink="">
      <xdr:nvSpPr>
        <xdr:cNvPr id="86" name="円/楕円 85"/>
        <xdr:cNvSpPr/>
      </xdr:nvSpPr>
      <xdr:spPr>
        <a:xfrm>
          <a:off x="1968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98188</xdr:rowOff>
    </xdr:from>
    <xdr:ext cx="469744" cy="259045"/>
    <xdr:sp macro="" textlink="">
      <xdr:nvSpPr>
        <xdr:cNvPr id="87" name="テキスト ボックス 86"/>
        <xdr:cNvSpPr txBox="1"/>
      </xdr:nvSpPr>
      <xdr:spPr>
        <a:xfrm>
          <a:off x="1784427"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30988</xdr:rowOff>
    </xdr:from>
    <xdr:to>
      <xdr:col>1</xdr:col>
      <xdr:colOff>485775</xdr:colOff>
      <xdr:row>36</xdr:row>
      <xdr:rowOff>132588</xdr:rowOff>
    </xdr:to>
    <xdr:sp macro="" textlink="">
      <xdr:nvSpPr>
        <xdr:cNvPr id="88" name="円/楕円 87"/>
        <xdr:cNvSpPr/>
      </xdr:nvSpPr>
      <xdr:spPr>
        <a:xfrm>
          <a:off x="1079500" y="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123715</xdr:rowOff>
    </xdr:from>
    <xdr:ext cx="469744" cy="259045"/>
    <xdr:sp macro="" textlink="">
      <xdr:nvSpPr>
        <xdr:cNvPr id="89" name="テキスト ボックス 88"/>
        <xdr:cNvSpPr txBox="1"/>
      </xdr:nvSpPr>
      <xdr:spPr>
        <a:xfrm>
          <a:off x="895427"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147459</xdr:rowOff>
    </xdr:from>
    <xdr:to>
      <xdr:col>6</xdr:col>
      <xdr:colOff>511175</xdr:colOff>
      <xdr:row>58</xdr:row>
      <xdr:rowOff>40516</xdr:rowOff>
    </xdr:to>
    <xdr:cxnSp macro="">
      <xdr:nvCxnSpPr>
        <xdr:cNvPr id="118" name="直線コネクタ 117"/>
        <xdr:cNvCxnSpPr/>
      </xdr:nvCxnSpPr>
      <xdr:spPr>
        <a:xfrm>
          <a:off x="3797300" y="9920109"/>
          <a:ext cx="838200" cy="6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147459</xdr:rowOff>
    </xdr:from>
    <xdr:to>
      <xdr:col>5</xdr:col>
      <xdr:colOff>358775</xdr:colOff>
      <xdr:row>58</xdr:row>
      <xdr:rowOff>28576</xdr:rowOff>
    </xdr:to>
    <xdr:cxnSp macro="">
      <xdr:nvCxnSpPr>
        <xdr:cNvPr id="121" name="直線コネクタ 120"/>
        <xdr:cNvCxnSpPr/>
      </xdr:nvCxnSpPr>
      <xdr:spPr>
        <a:xfrm flipV="1">
          <a:off x="2908300" y="9920109"/>
          <a:ext cx="8890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28576</xdr:rowOff>
    </xdr:from>
    <xdr:to>
      <xdr:col>4</xdr:col>
      <xdr:colOff>155575</xdr:colOff>
      <xdr:row>58</xdr:row>
      <xdr:rowOff>34380</xdr:rowOff>
    </xdr:to>
    <xdr:cxnSp macro="">
      <xdr:nvCxnSpPr>
        <xdr:cNvPr id="124" name="直線コネクタ 123"/>
        <xdr:cNvCxnSpPr/>
      </xdr:nvCxnSpPr>
      <xdr:spPr>
        <a:xfrm flipV="1">
          <a:off x="2019300" y="997267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107199</xdr:rowOff>
    </xdr:from>
    <xdr:ext cx="534377" cy="259045"/>
    <xdr:sp macro="" textlink="">
      <xdr:nvSpPr>
        <xdr:cNvPr id="126" name="テキスト ボックス 125"/>
        <xdr:cNvSpPr txBox="1"/>
      </xdr:nvSpPr>
      <xdr:spPr>
        <a:xfrm>
          <a:off x="2641111" y="100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34380</xdr:rowOff>
    </xdr:from>
    <xdr:to>
      <xdr:col>2</xdr:col>
      <xdr:colOff>638175</xdr:colOff>
      <xdr:row>58</xdr:row>
      <xdr:rowOff>51202</xdr:rowOff>
    </xdr:to>
    <xdr:cxnSp macro="">
      <xdr:nvCxnSpPr>
        <xdr:cNvPr id="127" name="直線コネクタ 126"/>
        <xdr:cNvCxnSpPr/>
      </xdr:nvCxnSpPr>
      <xdr:spPr>
        <a:xfrm flipV="1">
          <a:off x="1130300" y="9978480"/>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109957</xdr:rowOff>
    </xdr:from>
    <xdr:ext cx="534377" cy="259045"/>
    <xdr:sp macro="" textlink="">
      <xdr:nvSpPr>
        <xdr:cNvPr id="129" name="テキスト ボックス 128"/>
        <xdr:cNvSpPr txBox="1"/>
      </xdr:nvSpPr>
      <xdr:spPr>
        <a:xfrm>
          <a:off x="1752111" y="10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161166</xdr:rowOff>
    </xdr:from>
    <xdr:to>
      <xdr:col>6</xdr:col>
      <xdr:colOff>561975</xdr:colOff>
      <xdr:row>58</xdr:row>
      <xdr:rowOff>91316</xdr:rowOff>
    </xdr:to>
    <xdr:sp macro="" textlink="">
      <xdr:nvSpPr>
        <xdr:cNvPr id="137" name="円/楕円 136"/>
        <xdr:cNvSpPr/>
      </xdr:nvSpPr>
      <xdr:spPr>
        <a:xfrm>
          <a:off x="4584700" y="99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109907</xdr:rowOff>
    </xdr:from>
    <xdr:ext cx="534377" cy="259045"/>
    <xdr:sp macro="" textlink="">
      <xdr:nvSpPr>
        <xdr:cNvPr id="138" name="総務費該当値テキスト"/>
        <xdr:cNvSpPr txBox="1"/>
      </xdr:nvSpPr>
      <xdr:spPr>
        <a:xfrm>
          <a:off x="4686300" y="98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96659</xdr:rowOff>
    </xdr:from>
    <xdr:to>
      <xdr:col>5</xdr:col>
      <xdr:colOff>409575</xdr:colOff>
      <xdr:row>58</xdr:row>
      <xdr:rowOff>26809</xdr:rowOff>
    </xdr:to>
    <xdr:sp macro="" textlink="">
      <xdr:nvSpPr>
        <xdr:cNvPr id="139" name="円/楕円 138"/>
        <xdr:cNvSpPr/>
      </xdr:nvSpPr>
      <xdr:spPr>
        <a:xfrm>
          <a:off x="3746500" y="98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43336</xdr:rowOff>
    </xdr:from>
    <xdr:ext cx="599010" cy="259045"/>
    <xdr:sp macro="" textlink="">
      <xdr:nvSpPr>
        <xdr:cNvPr id="140" name="テキスト ボックス 139"/>
        <xdr:cNvSpPr txBox="1"/>
      </xdr:nvSpPr>
      <xdr:spPr>
        <a:xfrm>
          <a:off x="3497794" y="96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149226</xdr:rowOff>
    </xdr:from>
    <xdr:to>
      <xdr:col>4</xdr:col>
      <xdr:colOff>206375</xdr:colOff>
      <xdr:row>58</xdr:row>
      <xdr:rowOff>79376</xdr:rowOff>
    </xdr:to>
    <xdr:sp macro="" textlink="">
      <xdr:nvSpPr>
        <xdr:cNvPr id="141" name="円/楕円 140"/>
        <xdr:cNvSpPr/>
      </xdr:nvSpPr>
      <xdr:spPr>
        <a:xfrm>
          <a:off x="2857500" y="99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95903</xdr:rowOff>
    </xdr:from>
    <xdr:ext cx="534377" cy="259045"/>
    <xdr:sp macro="" textlink="">
      <xdr:nvSpPr>
        <xdr:cNvPr id="142" name="テキスト ボックス 141"/>
        <xdr:cNvSpPr txBox="1"/>
      </xdr:nvSpPr>
      <xdr:spPr>
        <a:xfrm>
          <a:off x="2641111" y="96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155030</xdr:rowOff>
    </xdr:from>
    <xdr:to>
      <xdr:col>3</xdr:col>
      <xdr:colOff>3175</xdr:colOff>
      <xdr:row>58</xdr:row>
      <xdr:rowOff>85180</xdr:rowOff>
    </xdr:to>
    <xdr:sp macro="" textlink="">
      <xdr:nvSpPr>
        <xdr:cNvPr id="143" name="円/楕円 142"/>
        <xdr:cNvSpPr/>
      </xdr:nvSpPr>
      <xdr:spPr>
        <a:xfrm>
          <a:off x="1968500" y="99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101707</xdr:rowOff>
    </xdr:from>
    <xdr:ext cx="534377" cy="259045"/>
    <xdr:sp macro="" textlink="">
      <xdr:nvSpPr>
        <xdr:cNvPr id="144" name="テキスト ボックス 143"/>
        <xdr:cNvSpPr txBox="1"/>
      </xdr:nvSpPr>
      <xdr:spPr>
        <a:xfrm>
          <a:off x="1752111" y="97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402</xdr:rowOff>
    </xdr:from>
    <xdr:to>
      <xdr:col>1</xdr:col>
      <xdr:colOff>485775</xdr:colOff>
      <xdr:row>58</xdr:row>
      <xdr:rowOff>102002</xdr:rowOff>
    </xdr:to>
    <xdr:sp macro="" textlink="">
      <xdr:nvSpPr>
        <xdr:cNvPr id="145" name="円/楕円 144"/>
        <xdr:cNvSpPr/>
      </xdr:nvSpPr>
      <xdr:spPr>
        <a:xfrm>
          <a:off x="1079500" y="99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93129</xdr:rowOff>
    </xdr:from>
    <xdr:ext cx="534377" cy="259045"/>
    <xdr:sp macro="" textlink="">
      <xdr:nvSpPr>
        <xdr:cNvPr id="146" name="テキスト ボックス 145"/>
        <xdr:cNvSpPr txBox="1"/>
      </xdr:nvSpPr>
      <xdr:spPr>
        <a:xfrm>
          <a:off x="863111" y="100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113337</xdr:rowOff>
    </xdr:from>
    <xdr:to>
      <xdr:col>6</xdr:col>
      <xdr:colOff>511175</xdr:colOff>
      <xdr:row>77</xdr:row>
      <xdr:rowOff>15553</xdr:rowOff>
    </xdr:to>
    <xdr:cxnSp macro="">
      <xdr:nvCxnSpPr>
        <xdr:cNvPr id="174" name="直線コネクタ 173"/>
        <xdr:cNvCxnSpPr/>
      </xdr:nvCxnSpPr>
      <xdr:spPr>
        <a:xfrm flipV="1">
          <a:off x="3797300" y="13143537"/>
          <a:ext cx="838200" cy="7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15553</xdr:rowOff>
    </xdr:from>
    <xdr:to>
      <xdr:col>5</xdr:col>
      <xdr:colOff>358775</xdr:colOff>
      <xdr:row>77</xdr:row>
      <xdr:rowOff>69565</xdr:rowOff>
    </xdr:to>
    <xdr:cxnSp macro="">
      <xdr:nvCxnSpPr>
        <xdr:cNvPr id="177" name="直線コネクタ 176"/>
        <xdr:cNvCxnSpPr/>
      </xdr:nvCxnSpPr>
      <xdr:spPr>
        <a:xfrm flipV="1">
          <a:off x="2908300" y="13217203"/>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69565</xdr:rowOff>
    </xdr:from>
    <xdr:to>
      <xdr:col>4</xdr:col>
      <xdr:colOff>155575</xdr:colOff>
      <xdr:row>77</xdr:row>
      <xdr:rowOff>115505</xdr:rowOff>
    </xdr:to>
    <xdr:cxnSp macro="">
      <xdr:nvCxnSpPr>
        <xdr:cNvPr id="180" name="直線コネクタ 179"/>
        <xdr:cNvCxnSpPr/>
      </xdr:nvCxnSpPr>
      <xdr:spPr>
        <a:xfrm flipV="1">
          <a:off x="2019300" y="13271215"/>
          <a:ext cx="889000" cy="4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50692</xdr:rowOff>
    </xdr:from>
    <xdr:ext cx="599010" cy="259045"/>
    <xdr:sp macro="" textlink="">
      <xdr:nvSpPr>
        <xdr:cNvPr id="182" name="テキスト ボックス 181"/>
        <xdr:cNvSpPr txBox="1"/>
      </xdr:nvSpPr>
      <xdr:spPr>
        <a:xfrm>
          <a:off x="2608794"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115505</xdr:rowOff>
    </xdr:from>
    <xdr:to>
      <xdr:col>2</xdr:col>
      <xdr:colOff>638175</xdr:colOff>
      <xdr:row>77</xdr:row>
      <xdr:rowOff>168686</xdr:rowOff>
    </xdr:to>
    <xdr:cxnSp macro="">
      <xdr:nvCxnSpPr>
        <xdr:cNvPr id="183" name="直線コネクタ 182"/>
        <xdr:cNvCxnSpPr/>
      </xdr:nvCxnSpPr>
      <xdr:spPr>
        <a:xfrm flipV="1">
          <a:off x="1130300" y="13317155"/>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5" name="テキスト ボックス 184"/>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62537</xdr:rowOff>
    </xdr:from>
    <xdr:to>
      <xdr:col>6</xdr:col>
      <xdr:colOff>561975</xdr:colOff>
      <xdr:row>76</xdr:row>
      <xdr:rowOff>164137</xdr:rowOff>
    </xdr:to>
    <xdr:sp macro="" textlink="">
      <xdr:nvSpPr>
        <xdr:cNvPr id="193" name="円/楕円 192"/>
        <xdr:cNvSpPr/>
      </xdr:nvSpPr>
      <xdr:spPr>
        <a:xfrm>
          <a:off x="4584700" y="130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85415</xdr:rowOff>
    </xdr:from>
    <xdr:ext cx="599010" cy="259045"/>
    <xdr:sp macro="" textlink="">
      <xdr:nvSpPr>
        <xdr:cNvPr id="194" name="民生費該当値テキスト"/>
        <xdr:cNvSpPr txBox="1"/>
      </xdr:nvSpPr>
      <xdr:spPr>
        <a:xfrm>
          <a:off x="4686300" y="129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136203</xdr:rowOff>
    </xdr:from>
    <xdr:to>
      <xdr:col>5</xdr:col>
      <xdr:colOff>409575</xdr:colOff>
      <xdr:row>77</xdr:row>
      <xdr:rowOff>66353</xdr:rowOff>
    </xdr:to>
    <xdr:sp macro="" textlink="">
      <xdr:nvSpPr>
        <xdr:cNvPr id="195" name="円/楕円 194"/>
        <xdr:cNvSpPr/>
      </xdr:nvSpPr>
      <xdr:spPr>
        <a:xfrm>
          <a:off x="3746500" y="131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57480</xdr:rowOff>
    </xdr:from>
    <xdr:ext cx="599010" cy="259045"/>
    <xdr:sp macro="" textlink="">
      <xdr:nvSpPr>
        <xdr:cNvPr id="196" name="テキスト ボックス 195"/>
        <xdr:cNvSpPr txBox="1"/>
      </xdr:nvSpPr>
      <xdr:spPr>
        <a:xfrm>
          <a:off x="3497794" y="1325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18765</xdr:rowOff>
    </xdr:from>
    <xdr:to>
      <xdr:col>4</xdr:col>
      <xdr:colOff>206375</xdr:colOff>
      <xdr:row>77</xdr:row>
      <xdr:rowOff>120365</xdr:rowOff>
    </xdr:to>
    <xdr:sp macro="" textlink="">
      <xdr:nvSpPr>
        <xdr:cNvPr id="197" name="円/楕円 196"/>
        <xdr:cNvSpPr/>
      </xdr:nvSpPr>
      <xdr:spPr>
        <a:xfrm>
          <a:off x="2857500" y="13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111492</xdr:rowOff>
    </xdr:from>
    <xdr:ext cx="599010" cy="259045"/>
    <xdr:sp macro="" textlink="">
      <xdr:nvSpPr>
        <xdr:cNvPr id="198" name="テキスト ボックス 197"/>
        <xdr:cNvSpPr txBox="1"/>
      </xdr:nvSpPr>
      <xdr:spPr>
        <a:xfrm>
          <a:off x="2608794" y="1331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64705</xdr:rowOff>
    </xdr:from>
    <xdr:to>
      <xdr:col>3</xdr:col>
      <xdr:colOff>3175</xdr:colOff>
      <xdr:row>77</xdr:row>
      <xdr:rowOff>166305</xdr:rowOff>
    </xdr:to>
    <xdr:sp macro="" textlink="">
      <xdr:nvSpPr>
        <xdr:cNvPr id="199" name="円/楕円 198"/>
        <xdr:cNvSpPr/>
      </xdr:nvSpPr>
      <xdr:spPr>
        <a:xfrm>
          <a:off x="1968500" y="13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157432</xdr:rowOff>
    </xdr:from>
    <xdr:ext cx="599010" cy="259045"/>
    <xdr:sp macro="" textlink="">
      <xdr:nvSpPr>
        <xdr:cNvPr id="200" name="テキスト ボックス 199"/>
        <xdr:cNvSpPr txBox="1"/>
      </xdr:nvSpPr>
      <xdr:spPr>
        <a:xfrm>
          <a:off x="1719794" y="133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117886</xdr:rowOff>
    </xdr:from>
    <xdr:to>
      <xdr:col>1</xdr:col>
      <xdr:colOff>485775</xdr:colOff>
      <xdr:row>78</xdr:row>
      <xdr:rowOff>48036</xdr:rowOff>
    </xdr:to>
    <xdr:sp macro="" textlink="">
      <xdr:nvSpPr>
        <xdr:cNvPr id="201" name="円/楕円 200"/>
        <xdr:cNvSpPr/>
      </xdr:nvSpPr>
      <xdr:spPr>
        <a:xfrm>
          <a:off x="10795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39163</xdr:rowOff>
    </xdr:from>
    <xdr:ext cx="599010" cy="259045"/>
    <xdr:sp macro="" textlink="">
      <xdr:nvSpPr>
        <xdr:cNvPr id="202" name="テキスト ボックス 201"/>
        <xdr:cNvSpPr txBox="1"/>
      </xdr:nvSpPr>
      <xdr:spPr>
        <a:xfrm>
          <a:off x="830794" y="1341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35573</xdr:rowOff>
    </xdr:from>
    <xdr:to>
      <xdr:col>6</xdr:col>
      <xdr:colOff>511175</xdr:colOff>
      <xdr:row>92</xdr:row>
      <xdr:rowOff>46406</xdr:rowOff>
    </xdr:to>
    <xdr:cxnSp macro="">
      <xdr:nvCxnSpPr>
        <xdr:cNvPr id="231" name="直線コネクタ 230"/>
        <xdr:cNvCxnSpPr/>
      </xdr:nvCxnSpPr>
      <xdr:spPr>
        <a:xfrm>
          <a:off x="3797300" y="15637523"/>
          <a:ext cx="838200" cy="1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91698</xdr:rowOff>
    </xdr:from>
    <xdr:ext cx="534377" cy="259045"/>
    <xdr:sp macro="" textlink="">
      <xdr:nvSpPr>
        <xdr:cNvPr id="232" name="衛生費平均値テキスト"/>
        <xdr:cNvSpPr txBox="1"/>
      </xdr:nvSpPr>
      <xdr:spPr>
        <a:xfrm>
          <a:off x="4686300" y="16379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35573</xdr:rowOff>
    </xdr:from>
    <xdr:to>
      <xdr:col>5</xdr:col>
      <xdr:colOff>358775</xdr:colOff>
      <xdr:row>93</xdr:row>
      <xdr:rowOff>167348</xdr:rowOff>
    </xdr:to>
    <xdr:cxnSp macro="">
      <xdr:nvCxnSpPr>
        <xdr:cNvPr id="234" name="直線コネクタ 233"/>
        <xdr:cNvCxnSpPr/>
      </xdr:nvCxnSpPr>
      <xdr:spPr>
        <a:xfrm flipV="1">
          <a:off x="2908300" y="15637523"/>
          <a:ext cx="889000" cy="4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11409</xdr:rowOff>
    </xdr:from>
    <xdr:ext cx="534377" cy="259045"/>
    <xdr:sp macro="" textlink="">
      <xdr:nvSpPr>
        <xdr:cNvPr id="236" name="テキスト ボックス 235"/>
        <xdr:cNvSpPr txBox="1"/>
      </xdr:nvSpPr>
      <xdr:spPr>
        <a:xfrm>
          <a:off x="3530111" y="1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120256</xdr:rowOff>
    </xdr:from>
    <xdr:to>
      <xdr:col>4</xdr:col>
      <xdr:colOff>155575</xdr:colOff>
      <xdr:row>93</xdr:row>
      <xdr:rowOff>167348</xdr:rowOff>
    </xdr:to>
    <xdr:cxnSp macro="">
      <xdr:nvCxnSpPr>
        <xdr:cNvPr id="237" name="直線コネクタ 236"/>
        <xdr:cNvCxnSpPr/>
      </xdr:nvCxnSpPr>
      <xdr:spPr>
        <a:xfrm>
          <a:off x="2019300" y="1606510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73322</xdr:rowOff>
    </xdr:from>
    <xdr:ext cx="534377" cy="259045"/>
    <xdr:sp macro="" textlink="">
      <xdr:nvSpPr>
        <xdr:cNvPr id="239" name="テキスト ボックス 238"/>
        <xdr:cNvSpPr txBox="1"/>
      </xdr:nvSpPr>
      <xdr:spPr>
        <a:xfrm>
          <a:off x="2641111" y="165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120256</xdr:rowOff>
    </xdr:from>
    <xdr:to>
      <xdr:col>2</xdr:col>
      <xdr:colOff>638175</xdr:colOff>
      <xdr:row>94</xdr:row>
      <xdr:rowOff>3569</xdr:rowOff>
    </xdr:to>
    <xdr:cxnSp macro="">
      <xdr:nvCxnSpPr>
        <xdr:cNvPr id="240" name="直線コネクタ 239"/>
        <xdr:cNvCxnSpPr/>
      </xdr:nvCxnSpPr>
      <xdr:spPr>
        <a:xfrm flipV="1">
          <a:off x="1130300" y="16065106"/>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53001</xdr:rowOff>
    </xdr:from>
    <xdr:ext cx="534377" cy="259045"/>
    <xdr:sp macro="" textlink="">
      <xdr:nvSpPr>
        <xdr:cNvPr id="242" name="テキスト ボックス 241"/>
        <xdr:cNvSpPr txBox="1"/>
      </xdr:nvSpPr>
      <xdr:spPr>
        <a:xfrm>
          <a:off x="1752111" y="1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74807</xdr:rowOff>
    </xdr:from>
    <xdr:ext cx="534377" cy="259045"/>
    <xdr:sp macro="" textlink="">
      <xdr:nvSpPr>
        <xdr:cNvPr id="244" name="テキスト ボックス 243"/>
        <xdr:cNvSpPr txBox="1"/>
      </xdr:nvSpPr>
      <xdr:spPr>
        <a:xfrm>
          <a:off x="863111" y="165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167056</xdr:rowOff>
    </xdr:from>
    <xdr:to>
      <xdr:col>6</xdr:col>
      <xdr:colOff>561975</xdr:colOff>
      <xdr:row>92</xdr:row>
      <xdr:rowOff>97206</xdr:rowOff>
    </xdr:to>
    <xdr:sp macro="" textlink="">
      <xdr:nvSpPr>
        <xdr:cNvPr id="250" name="円/楕円 249"/>
        <xdr:cNvSpPr/>
      </xdr:nvSpPr>
      <xdr:spPr>
        <a:xfrm>
          <a:off x="4584700" y="15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18483</xdr:rowOff>
    </xdr:from>
    <xdr:ext cx="534377" cy="259045"/>
    <xdr:sp macro="" textlink="">
      <xdr:nvSpPr>
        <xdr:cNvPr id="251" name="衛生費該当値テキスト"/>
        <xdr:cNvSpPr txBox="1"/>
      </xdr:nvSpPr>
      <xdr:spPr>
        <a:xfrm>
          <a:off x="4686300" y="156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156223</xdr:rowOff>
    </xdr:from>
    <xdr:to>
      <xdr:col>5</xdr:col>
      <xdr:colOff>409575</xdr:colOff>
      <xdr:row>91</xdr:row>
      <xdr:rowOff>86373</xdr:rowOff>
    </xdr:to>
    <xdr:sp macro="" textlink="">
      <xdr:nvSpPr>
        <xdr:cNvPr id="252" name="円/楕円 251"/>
        <xdr:cNvSpPr/>
      </xdr:nvSpPr>
      <xdr:spPr>
        <a:xfrm>
          <a:off x="3746500" y="155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102900</xdr:rowOff>
    </xdr:from>
    <xdr:ext cx="599010" cy="259045"/>
    <xdr:sp macro="" textlink="">
      <xdr:nvSpPr>
        <xdr:cNvPr id="253" name="テキスト ボックス 252"/>
        <xdr:cNvSpPr txBox="1"/>
      </xdr:nvSpPr>
      <xdr:spPr>
        <a:xfrm>
          <a:off x="3497794" y="1536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116548</xdr:rowOff>
    </xdr:from>
    <xdr:to>
      <xdr:col>4</xdr:col>
      <xdr:colOff>206375</xdr:colOff>
      <xdr:row>94</xdr:row>
      <xdr:rowOff>46698</xdr:rowOff>
    </xdr:to>
    <xdr:sp macro="" textlink="">
      <xdr:nvSpPr>
        <xdr:cNvPr id="254" name="円/楕円 253"/>
        <xdr:cNvSpPr/>
      </xdr:nvSpPr>
      <xdr:spPr>
        <a:xfrm>
          <a:off x="2857500" y="160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63225</xdr:rowOff>
    </xdr:from>
    <xdr:ext cx="534377" cy="259045"/>
    <xdr:sp macro="" textlink="">
      <xdr:nvSpPr>
        <xdr:cNvPr id="255" name="テキスト ボックス 254"/>
        <xdr:cNvSpPr txBox="1"/>
      </xdr:nvSpPr>
      <xdr:spPr>
        <a:xfrm>
          <a:off x="2641111" y="158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69456</xdr:rowOff>
    </xdr:from>
    <xdr:to>
      <xdr:col>3</xdr:col>
      <xdr:colOff>3175</xdr:colOff>
      <xdr:row>93</xdr:row>
      <xdr:rowOff>171056</xdr:rowOff>
    </xdr:to>
    <xdr:sp macro="" textlink="">
      <xdr:nvSpPr>
        <xdr:cNvPr id="256" name="円/楕円 255"/>
        <xdr:cNvSpPr/>
      </xdr:nvSpPr>
      <xdr:spPr>
        <a:xfrm>
          <a:off x="1968500" y="160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16133</xdr:rowOff>
    </xdr:from>
    <xdr:ext cx="534377" cy="259045"/>
    <xdr:sp macro="" textlink="">
      <xdr:nvSpPr>
        <xdr:cNvPr id="257" name="テキスト ボックス 256"/>
        <xdr:cNvSpPr txBox="1"/>
      </xdr:nvSpPr>
      <xdr:spPr>
        <a:xfrm>
          <a:off x="1752111" y="157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124219</xdr:rowOff>
    </xdr:from>
    <xdr:to>
      <xdr:col>1</xdr:col>
      <xdr:colOff>485775</xdr:colOff>
      <xdr:row>94</xdr:row>
      <xdr:rowOff>54369</xdr:rowOff>
    </xdr:to>
    <xdr:sp macro="" textlink="">
      <xdr:nvSpPr>
        <xdr:cNvPr id="258" name="円/楕円 257"/>
        <xdr:cNvSpPr/>
      </xdr:nvSpPr>
      <xdr:spPr>
        <a:xfrm>
          <a:off x="1079500" y="160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70896</xdr:rowOff>
    </xdr:from>
    <xdr:ext cx="534377" cy="259045"/>
    <xdr:sp macro="" textlink="">
      <xdr:nvSpPr>
        <xdr:cNvPr id="259" name="テキスト ボックス 258"/>
        <xdr:cNvSpPr txBox="1"/>
      </xdr:nvSpPr>
      <xdr:spPr>
        <a:xfrm>
          <a:off x="863111" y="158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94437</xdr:rowOff>
    </xdr:from>
    <xdr:to>
      <xdr:col>15</xdr:col>
      <xdr:colOff>180975</xdr:colOff>
      <xdr:row>37</xdr:row>
      <xdr:rowOff>98552</xdr:rowOff>
    </xdr:to>
    <xdr:cxnSp macro="">
      <xdr:nvCxnSpPr>
        <xdr:cNvPr id="286" name="直線コネクタ 285"/>
        <xdr:cNvCxnSpPr/>
      </xdr:nvCxnSpPr>
      <xdr:spPr>
        <a:xfrm flipV="1">
          <a:off x="9639300" y="643808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114097</xdr:rowOff>
    </xdr:from>
    <xdr:to>
      <xdr:col>14</xdr:col>
      <xdr:colOff>28575</xdr:colOff>
      <xdr:row>37</xdr:row>
      <xdr:rowOff>98552</xdr:rowOff>
    </xdr:to>
    <xdr:cxnSp macro="">
      <xdr:nvCxnSpPr>
        <xdr:cNvPr id="289" name="直線コネクタ 288"/>
        <xdr:cNvCxnSpPr/>
      </xdr:nvCxnSpPr>
      <xdr:spPr>
        <a:xfrm>
          <a:off x="8750300" y="6114847"/>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114097</xdr:rowOff>
    </xdr:from>
    <xdr:to>
      <xdr:col>12</xdr:col>
      <xdr:colOff>511175</xdr:colOff>
      <xdr:row>36</xdr:row>
      <xdr:rowOff>93066</xdr:rowOff>
    </xdr:to>
    <xdr:cxnSp macro="">
      <xdr:nvCxnSpPr>
        <xdr:cNvPr id="292" name="直線コネクタ 291"/>
        <xdr:cNvCxnSpPr/>
      </xdr:nvCxnSpPr>
      <xdr:spPr>
        <a:xfrm flipV="1">
          <a:off x="7861300" y="6114847"/>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154331</xdr:rowOff>
    </xdr:from>
    <xdr:to>
      <xdr:col>11</xdr:col>
      <xdr:colOff>307975</xdr:colOff>
      <xdr:row>36</xdr:row>
      <xdr:rowOff>93066</xdr:rowOff>
    </xdr:to>
    <xdr:cxnSp macro="">
      <xdr:nvCxnSpPr>
        <xdr:cNvPr id="295" name="直線コネクタ 294"/>
        <xdr:cNvCxnSpPr/>
      </xdr:nvCxnSpPr>
      <xdr:spPr>
        <a:xfrm>
          <a:off x="6972300" y="6155081"/>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43637</xdr:rowOff>
    </xdr:from>
    <xdr:to>
      <xdr:col>15</xdr:col>
      <xdr:colOff>231775</xdr:colOff>
      <xdr:row>37</xdr:row>
      <xdr:rowOff>145237</xdr:rowOff>
    </xdr:to>
    <xdr:sp macro="" textlink="">
      <xdr:nvSpPr>
        <xdr:cNvPr id="305" name="円/楕円 304"/>
        <xdr:cNvSpPr/>
      </xdr:nvSpPr>
      <xdr:spPr>
        <a:xfrm>
          <a:off x="104267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66514</xdr:rowOff>
    </xdr:from>
    <xdr:ext cx="378565" cy="259045"/>
    <xdr:sp macro="" textlink="">
      <xdr:nvSpPr>
        <xdr:cNvPr id="306" name="労働費該当値テキスト"/>
        <xdr:cNvSpPr txBox="1"/>
      </xdr:nvSpPr>
      <xdr:spPr>
        <a:xfrm>
          <a:off x="10528300" y="623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47752</xdr:rowOff>
    </xdr:from>
    <xdr:to>
      <xdr:col>14</xdr:col>
      <xdr:colOff>79375</xdr:colOff>
      <xdr:row>37</xdr:row>
      <xdr:rowOff>149352</xdr:rowOff>
    </xdr:to>
    <xdr:sp macro="" textlink="">
      <xdr:nvSpPr>
        <xdr:cNvPr id="307" name="円/楕円 306"/>
        <xdr:cNvSpPr/>
      </xdr:nvSpPr>
      <xdr:spPr>
        <a:xfrm>
          <a:off x="9588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140479</xdr:rowOff>
    </xdr:from>
    <xdr:ext cx="378565" cy="259045"/>
    <xdr:sp macro="" textlink="">
      <xdr:nvSpPr>
        <xdr:cNvPr id="308" name="テキスト ボックス 307"/>
        <xdr:cNvSpPr txBox="1"/>
      </xdr:nvSpPr>
      <xdr:spPr>
        <a:xfrm>
          <a:off x="9450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63297</xdr:rowOff>
    </xdr:from>
    <xdr:to>
      <xdr:col>12</xdr:col>
      <xdr:colOff>561975</xdr:colOff>
      <xdr:row>35</xdr:row>
      <xdr:rowOff>164897</xdr:rowOff>
    </xdr:to>
    <xdr:sp macro="" textlink="">
      <xdr:nvSpPr>
        <xdr:cNvPr id="309" name="円/楕円 308"/>
        <xdr:cNvSpPr/>
      </xdr:nvSpPr>
      <xdr:spPr>
        <a:xfrm>
          <a:off x="8699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156024</xdr:rowOff>
    </xdr:from>
    <xdr:ext cx="469744" cy="259045"/>
    <xdr:sp macro="" textlink="">
      <xdr:nvSpPr>
        <xdr:cNvPr id="310" name="テキスト ボックス 309"/>
        <xdr:cNvSpPr txBox="1"/>
      </xdr:nvSpPr>
      <xdr:spPr>
        <a:xfrm>
          <a:off x="8515427"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42266</xdr:rowOff>
    </xdr:from>
    <xdr:to>
      <xdr:col>11</xdr:col>
      <xdr:colOff>358775</xdr:colOff>
      <xdr:row>36</xdr:row>
      <xdr:rowOff>143866</xdr:rowOff>
    </xdr:to>
    <xdr:sp macro="" textlink="">
      <xdr:nvSpPr>
        <xdr:cNvPr id="311" name="円/楕円 310"/>
        <xdr:cNvSpPr/>
      </xdr:nvSpPr>
      <xdr:spPr>
        <a:xfrm>
          <a:off x="7810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134993</xdr:rowOff>
    </xdr:from>
    <xdr:ext cx="378565" cy="259045"/>
    <xdr:sp macro="" textlink="">
      <xdr:nvSpPr>
        <xdr:cNvPr id="312" name="テキスト ボックス 311"/>
        <xdr:cNvSpPr txBox="1"/>
      </xdr:nvSpPr>
      <xdr:spPr>
        <a:xfrm>
          <a:off x="7672017" y="63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103531</xdr:rowOff>
    </xdr:from>
    <xdr:to>
      <xdr:col>10</xdr:col>
      <xdr:colOff>155575</xdr:colOff>
      <xdr:row>36</xdr:row>
      <xdr:rowOff>33681</xdr:rowOff>
    </xdr:to>
    <xdr:sp macro="" textlink="">
      <xdr:nvSpPr>
        <xdr:cNvPr id="313" name="円/楕円 312"/>
        <xdr:cNvSpPr/>
      </xdr:nvSpPr>
      <xdr:spPr>
        <a:xfrm>
          <a:off x="6921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24808</xdr:rowOff>
    </xdr:from>
    <xdr:ext cx="469744" cy="259045"/>
    <xdr:sp macro="" textlink="">
      <xdr:nvSpPr>
        <xdr:cNvPr id="314" name="テキスト ボックス 313"/>
        <xdr:cNvSpPr txBox="1"/>
      </xdr:nvSpPr>
      <xdr:spPr>
        <a:xfrm>
          <a:off x="6737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99174</xdr:rowOff>
    </xdr:from>
    <xdr:to>
      <xdr:col>15</xdr:col>
      <xdr:colOff>180975</xdr:colOff>
      <xdr:row>57</xdr:row>
      <xdr:rowOff>133409</xdr:rowOff>
    </xdr:to>
    <xdr:cxnSp macro="">
      <xdr:nvCxnSpPr>
        <xdr:cNvPr id="341" name="直線コネクタ 340"/>
        <xdr:cNvCxnSpPr/>
      </xdr:nvCxnSpPr>
      <xdr:spPr>
        <a:xfrm flipV="1">
          <a:off x="9639300" y="9871824"/>
          <a:ext cx="8382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122693</xdr:rowOff>
    </xdr:from>
    <xdr:to>
      <xdr:col>14</xdr:col>
      <xdr:colOff>28575</xdr:colOff>
      <xdr:row>57</xdr:row>
      <xdr:rowOff>133409</xdr:rowOff>
    </xdr:to>
    <xdr:cxnSp macro="">
      <xdr:nvCxnSpPr>
        <xdr:cNvPr id="344" name="直線コネクタ 343"/>
        <xdr:cNvCxnSpPr/>
      </xdr:nvCxnSpPr>
      <xdr:spPr>
        <a:xfrm>
          <a:off x="8750300" y="9895343"/>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6" name="テキスト ボックス 345"/>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122693</xdr:rowOff>
    </xdr:from>
    <xdr:to>
      <xdr:col>12</xdr:col>
      <xdr:colOff>511175</xdr:colOff>
      <xdr:row>57</xdr:row>
      <xdr:rowOff>158532</xdr:rowOff>
    </xdr:to>
    <xdr:cxnSp macro="">
      <xdr:nvCxnSpPr>
        <xdr:cNvPr id="347" name="直線コネクタ 346"/>
        <xdr:cNvCxnSpPr/>
      </xdr:nvCxnSpPr>
      <xdr:spPr>
        <a:xfrm flipV="1">
          <a:off x="7861300" y="9895343"/>
          <a:ext cx="8890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49" name="テキスト ボックス 348"/>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138671</xdr:rowOff>
    </xdr:from>
    <xdr:to>
      <xdr:col>11</xdr:col>
      <xdr:colOff>307975</xdr:colOff>
      <xdr:row>57</xdr:row>
      <xdr:rowOff>158532</xdr:rowOff>
    </xdr:to>
    <xdr:cxnSp macro="">
      <xdr:nvCxnSpPr>
        <xdr:cNvPr id="350" name="直線コネクタ 349"/>
        <xdr:cNvCxnSpPr/>
      </xdr:nvCxnSpPr>
      <xdr:spPr>
        <a:xfrm>
          <a:off x="6972300" y="9911321"/>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2" name="テキスト ボックス 351"/>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4" name="テキスト ボックス 353"/>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48374</xdr:rowOff>
    </xdr:from>
    <xdr:to>
      <xdr:col>15</xdr:col>
      <xdr:colOff>231775</xdr:colOff>
      <xdr:row>57</xdr:row>
      <xdr:rowOff>149974</xdr:rowOff>
    </xdr:to>
    <xdr:sp macro="" textlink="">
      <xdr:nvSpPr>
        <xdr:cNvPr id="360" name="円/楕円 359"/>
        <xdr:cNvSpPr/>
      </xdr:nvSpPr>
      <xdr:spPr>
        <a:xfrm>
          <a:off x="10426700" y="98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71251</xdr:rowOff>
    </xdr:from>
    <xdr:ext cx="534377" cy="259045"/>
    <xdr:sp macro="" textlink="">
      <xdr:nvSpPr>
        <xdr:cNvPr id="361" name="農林水産業費該当値テキスト"/>
        <xdr:cNvSpPr txBox="1"/>
      </xdr:nvSpPr>
      <xdr:spPr>
        <a:xfrm>
          <a:off x="10528300" y="96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82609</xdr:rowOff>
    </xdr:from>
    <xdr:to>
      <xdr:col>14</xdr:col>
      <xdr:colOff>79375</xdr:colOff>
      <xdr:row>58</xdr:row>
      <xdr:rowOff>12759</xdr:rowOff>
    </xdr:to>
    <xdr:sp macro="" textlink="">
      <xdr:nvSpPr>
        <xdr:cNvPr id="362" name="円/楕円 361"/>
        <xdr:cNvSpPr/>
      </xdr:nvSpPr>
      <xdr:spPr>
        <a:xfrm>
          <a:off x="9588500" y="98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29286</xdr:rowOff>
    </xdr:from>
    <xdr:ext cx="534377" cy="259045"/>
    <xdr:sp macro="" textlink="">
      <xdr:nvSpPr>
        <xdr:cNvPr id="363" name="テキスト ボックス 362"/>
        <xdr:cNvSpPr txBox="1"/>
      </xdr:nvSpPr>
      <xdr:spPr>
        <a:xfrm>
          <a:off x="9372111" y="96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71893</xdr:rowOff>
    </xdr:from>
    <xdr:to>
      <xdr:col>12</xdr:col>
      <xdr:colOff>561975</xdr:colOff>
      <xdr:row>58</xdr:row>
      <xdr:rowOff>2043</xdr:rowOff>
    </xdr:to>
    <xdr:sp macro="" textlink="">
      <xdr:nvSpPr>
        <xdr:cNvPr id="364" name="円/楕円 363"/>
        <xdr:cNvSpPr/>
      </xdr:nvSpPr>
      <xdr:spPr>
        <a:xfrm>
          <a:off x="8699500" y="98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18570</xdr:rowOff>
    </xdr:from>
    <xdr:ext cx="534377" cy="259045"/>
    <xdr:sp macro="" textlink="">
      <xdr:nvSpPr>
        <xdr:cNvPr id="365" name="テキスト ボックス 364"/>
        <xdr:cNvSpPr txBox="1"/>
      </xdr:nvSpPr>
      <xdr:spPr>
        <a:xfrm>
          <a:off x="8483111" y="96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107732</xdr:rowOff>
    </xdr:from>
    <xdr:to>
      <xdr:col>11</xdr:col>
      <xdr:colOff>358775</xdr:colOff>
      <xdr:row>58</xdr:row>
      <xdr:rowOff>37882</xdr:rowOff>
    </xdr:to>
    <xdr:sp macro="" textlink="">
      <xdr:nvSpPr>
        <xdr:cNvPr id="366" name="円/楕円 365"/>
        <xdr:cNvSpPr/>
      </xdr:nvSpPr>
      <xdr:spPr>
        <a:xfrm>
          <a:off x="7810500" y="98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54409</xdr:rowOff>
    </xdr:from>
    <xdr:ext cx="534377" cy="259045"/>
    <xdr:sp macro="" textlink="">
      <xdr:nvSpPr>
        <xdr:cNvPr id="367" name="テキスト ボックス 366"/>
        <xdr:cNvSpPr txBox="1"/>
      </xdr:nvSpPr>
      <xdr:spPr>
        <a:xfrm>
          <a:off x="7594111" y="96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87871</xdr:rowOff>
    </xdr:from>
    <xdr:to>
      <xdr:col>10</xdr:col>
      <xdr:colOff>155575</xdr:colOff>
      <xdr:row>58</xdr:row>
      <xdr:rowOff>18021</xdr:rowOff>
    </xdr:to>
    <xdr:sp macro="" textlink="">
      <xdr:nvSpPr>
        <xdr:cNvPr id="368" name="円/楕円 367"/>
        <xdr:cNvSpPr/>
      </xdr:nvSpPr>
      <xdr:spPr>
        <a:xfrm>
          <a:off x="6921500" y="98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34548</xdr:rowOff>
    </xdr:from>
    <xdr:ext cx="534377" cy="259045"/>
    <xdr:sp macro="" textlink="">
      <xdr:nvSpPr>
        <xdr:cNvPr id="369" name="テキスト ボックス 368"/>
        <xdr:cNvSpPr txBox="1"/>
      </xdr:nvSpPr>
      <xdr:spPr>
        <a:xfrm>
          <a:off x="6705111" y="96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110210</xdr:rowOff>
    </xdr:from>
    <xdr:to>
      <xdr:col>15</xdr:col>
      <xdr:colOff>180975</xdr:colOff>
      <xdr:row>74</xdr:row>
      <xdr:rowOff>127323</xdr:rowOff>
    </xdr:to>
    <xdr:cxnSp macro="">
      <xdr:nvCxnSpPr>
        <xdr:cNvPr id="400" name="直線コネクタ 399"/>
        <xdr:cNvCxnSpPr/>
      </xdr:nvCxnSpPr>
      <xdr:spPr>
        <a:xfrm flipV="1">
          <a:off x="9639300" y="12454610"/>
          <a:ext cx="838200" cy="3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127323</xdr:rowOff>
    </xdr:from>
    <xdr:to>
      <xdr:col>14</xdr:col>
      <xdr:colOff>28575</xdr:colOff>
      <xdr:row>75</xdr:row>
      <xdr:rowOff>141366</xdr:rowOff>
    </xdr:to>
    <xdr:cxnSp macro="">
      <xdr:nvCxnSpPr>
        <xdr:cNvPr id="403" name="直線コネクタ 402"/>
        <xdr:cNvCxnSpPr/>
      </xdr:nvCxnSpPr>
      <xdr:spPr>
        <a:xfrm flipV="1">
          <a:off x="8750300" y="12814623"/>
          <a:ext cx="889000" cy="18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5" name="テキスト ボックス 404"/>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141366</xdr:rowOff>
    </xdr:from>
    <xdr:to>
      <xdr:col>12</xdr:col>
      <xdr:colOff>511175</xdr:colOff>
      <xdr:row>76</xdr:row>
      <xdr:rowOff>10640</xdr:rowOff>
    </xdr:to>
    <xdr:cxnSp macro="">
      <xdr:nvCxnSpPr>
        <xdr:cNvPr id="406" name="直線コネクタ 405"/>
        <xdr:cNvCxnSpPr/>
      </xdr:nvCxnSpPr>
      <xdr:spPr>
        <a:xfrm flipV="1">
          <a:off x="7861300" y="13000116"/>
          <a:ext cx="8890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08" name="テキスト ボックス 407"/>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113868</xdr:rowOff>
    </xdr:from>
    <xdr:to>
      <xdr:col>11</xdr:col>
      <xdr:colOff>307975</xdr:colOff>
      <xdr:row>76</xdr:row>
      <xdr:rowOff>10640</xdr:rowOff>
    </xdr:to>
    <xdr:cxnSp macro="">
      <xdr:nvCxnSpPr>
        <xdr:cNvPr id="409" name="直線コネクタ 408"/>
        <xdr:cNvCxnSpPr/>
      </xdr:nvCxnSpPr>
      <xdr:spPr>
        <a:xfrm>
          <a:off x="6972300" y="12972618"/>
          <a:ext cx="889000" cy="6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1" name="テキスト ボックス 410"/>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59410</xdr:rowOff>
    </xdr:from>
    <xdr:to>
      <xdr:col>15</xdr:col>
      <xdr:colOff>231775</xdr:colOff>
      <xdr:row>72</xdr:row>
      <xdr:rowOff>161010</xdr:rowOff>
    </xdr:to>
    <xdr:sp macro="" textlink="">
      <xdr:nvSpPr>
        <xdr:cNvPr id="419" name="円/楕円 418"/>
        <xdr:cNvSpPr/>
      </xdr:nvSpPr>
      <xdr:spPr>
        <a:xfrm>
          <a:off x="10426700" y="124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82287</xdr:rowOff>
    </xdr:from>
    <xdr:ext cx="534377" cy="259045"/>
    <xdr:sp macro="" textlink="">
      <xdr:nvSpPr>
        <xdr:cNvPr id="420" name="商工費該当値テキスト"/>
        <xdr:cNvSpPr txBox="1"/>
      </xdr:nvSpPr>
      <xdr:spPr>
        <a:xfrm>
          <a:off x="10528300" y="122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76523</xdr:rowOff>
    </xdr:from>
    <xdr:to>
      <xdr:col>14</xdr:col>
      <xdr:colOff>79375</xdr:colOff>
      <xdr:row>75</xdr:row>
      <xdr:rowOff>6673</xdr:rowOff>
    </xdr:to>
    <xdr:sp macro="" textlink="">
      <xdr:nvSpPr>
        <xdr:cNvPr id="421" name="円/楕円 420"/>
        <xdr:cNvSpPr/>
      </xdr:nvSpPr>
      <xdr:spPr>
        <a:xfrm>
          <a:off x="9588500" y="127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23200</xdr:rowOff>
    </xdr:from>
    <xdr:ext cx="534377" cy="259045"/>
    <xdr:sp macro="" textlink="">
      <xdr:nvSpPr>
        <xdr:cNvPr id="422" name="テキスト ボックス 421"/>
        <xdr:cNvSpPr txBox="1"/>
      </xdr:nvSpPr>
      <xdr:spPr>
        <a:xfrm>
          <a:off x="9372111" y="125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90566</xdr:rowOff>
    </xdr:from>
    <xdr:to>
      <xdr:col>12</xdr:col>
      <xdr:colOff>561975</xdr:colOff>
      <xdr:row>76</xdr:row>
      <xdr:rowOff>20715</xdr:rowOff>
    </xdr:to>
    <xdr:sp macro="" textlink="">
      <xdr:nvSpPr>
        <xdr:cNvPr id="423" name="円/楕円 422"/>
        <xdr:cNvSpPr/>
      </xdr:nvSpPr>
      <xdr:spPr>
        <a:xfrm>
          <a:off x="8699500" y="12949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37243</xdr:rowOff>
    </xdr:from>
    <xdr:ext cx="534377" cy="259045"/>
    <xdr:sp macro="" textlink="">
      <xdr:nvSpPr>
        <xdr:cNvPr id="424" name="テキスト ボックス 423"/>
        <xdr:cNvSpPr txBox="1"/>
      </xdr:nvSpPr>
      <xdr:spPr>
        <a:xfrm>
          <a:off x="8483111" y="127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131289</xdr:rowOff>
    </xdr:from>
    <xdr:to>
      <xdr:col>11</xdr:col>
      <xdr:colOff>358775</xdr:colOff>
      <xdr:row>76</xdr:row>
      <xdr:rowOff>61438</xdr:rowOff>
    </xdr:to>
    <xdr:sp macro="" textlink="">
      <xdr:nvSpPr>
        <xdr:cNvPr id="425" name="円/楕円 424"/>
        <xdr:cNvSpPr/>
      </xdr:nvSpPr>
      <xdr:spPr>
        <a:xfrm>
          <a:off x="7810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77966</xdr:rowOff>
    </xdr:from>
    <xdr:ext cx="534377" cy="259045"/>
    <xdr:sp macro="" textlink="">
      <xdr:nvSpPr>
        <xdr:cNvPr id="426" name="テキスト ボックス 425"/>
        <xdr:cNvSpPr txBox="1"/>
      </xdr:nvSpPr>
      <xdr:spPr>
        <a:xfrm>
          <a:off x="7594111" y="127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63068</xdr:rowOff>
    </xdr:from>
    <xdr:to>
      <xdr:col>10</xdr:col>
      <xdr:colOff>155575</xdr:colOff>
      <xdr:row>75</xdr:row>
      <xdr:rowOff>164669</xdr:rowOff>
    </xdr:to>
    <xdr:sp macro="" textlink="">
      <xdr:nvSpPr>
        <xdr:cNvPr id="427" name="円/楕円 426"/>
        <xdr:cNvSpPr/>
      </xdr:nvSpPr>
      <xdr:spPr>
        <a:xfrm>
          <a:off x="6921500" y="12921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9745</xdr:rowOff>
    </xdr:from>
    <xdr:ext cx="534377" cy="259045"/>
    <xdr:sp macro="" textlink="">
      <xdr:nvSpPr>
        <xdr:cNvPr id="428" name="テキスト ボックス 427"/>
        <xdr:cNvSpPr txBox="1"/>
      </xdr:nvSpPr>
      <xdr:spPr>
        <a:xfrm>
          <a:off x="6705111" y="126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113466</xdr:rowOff>
    </xdr:from>
    <xdr:to>
      <xdr:col>15</xdr:col>
      <xdr:colOff>180975</xdr:colOff>
      <xdr:row>98</xdr:row>
      <xdr:rowOff>134485</xdr:rowOff>
    </xdr:to>
    <xdr:cxnSp macro="">
      <xdr:nvCxnSpPr>
        <xdr:cNvPr id="457" name="直線コネクタ 456"/>
        <xdr:cNvCxnSpPr/>
      </xdr:nvCxnSpPr>
      <xdr:spPr>
        <a:xfrm flipV="1">
          <a:off x="9639300" y="16915566"/>
          <a:ext cx="8382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112821</xdr:rowOff>
    </xdr:from>
    <xdr:to>
      <xdr:col>14</xdr:col>
      <xdr:colOff>28575</xdr:colOff>
      <xdr:row>98</xdr:row>
      <xdr:rowOff>134485</xdr:rowOff>
    </xdr:to>
    <xdr:cxnSp macro="">
      <xdr:nvCxnSpPr>
        <xdr:cNvPr id="460" name="直線コネクタ 459"/>
        <xdr:cNvCxnSpPr/>
      </xdr:nvCxnSpPr>
      <xdr:spPr>
        <a:xfrm>
          <a:off x="8750300" y="16914921"/>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2" name="テキスト ボックス 461"/>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112821</xdr:rowOff>
    </xdr:from>
    <xdr:to>
      <xdr:col>12</xdr:col>
      <xdr:colOff>511175</xdr:colOff>
      <xdr:row>98</xdr:row>
      <xdr:rowOff>113078</xdr:rowOff>
    </xdr:to>
    <xdr:cxnSp macro="">
      <xdr:nvCxnSpPr>
        <xdr:cNvPr id="463" name="直線コネクタ 462"/>
        <xdr:cNvCxnSpPr/>
      </xdr:nvCxnSpPr>
      <xdr:spPr>
        <a:xfrm flipV="1">
          <a:off x="7861300" y="16914921"/>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8803</xdr:rowOff>
    </xdr:from>
    <xdr:ext cx="534377" cy="259045"/>
    <xdr:sp macro="" textlink="">
      <xdr:nvSpPr>
        <xdr:cNvPr id="465" name="テキスト ボックス 464"/>
        <xdr:cNvSpPr txBox="1"/>
      </xdr:nvSpPr>
      <xdr:spPr>
        <a:xfrm>
          <a:off x="8483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113078</xdr:rowOff>
    </xdr:from>
    <xdr:to>
      <xdr:col>11</xdr:col>
      <xdr:colOff>307975</xdr:colOff>
      <xdr:row>98</xdr:row>
      <xdr:rowOff>133868</xdr:rowOff>
    </xdr:to>
    <xdr:cxnSp macro="">
      <xdr:nvCxnSpPr>
        <xdr:cNvPr id="466" name="直線コネクタ 465"/>
        <xdr:cNvCxnSpPr/>
      </xdr:nvCxnSpPr>
      <xdr:spPr>
        <a:xfrm flipV="1">
          <a:off x="6972300" y="16915178"/>
          <a:ext cx="889000" cy="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18871</xdr:rowOff>
    </xdr:from>
    <xdr:ext cx="534377" cy="259045"/>
    <xdr:sp macro="" textlink="">
      <xdr:nvSpPr>
        <xdr:cNvPr id="468" name="テキスト ボックス 467"/>
        <xdr:cNvSpPr txBox="1"/>
      </xdr:nvSpPr>
      <xdr:spPr>
        <a:xfrm>
          <a:off x="7594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23277</xdr:rowOff>
    </xdr:from>
    <xdr:ext cx="534377" cy="259045"/>
    <xdr:sp macro="" textlink="">
      <xdr:nvSpPr>
        <xdr:cNvPr id="470" name="テキスト ボックス 469"/>
        <xdr:cNvSpPr txBox="1"/>
      </xdr:nvSpPr>
      <xdr:spPr>
        <a:xfrm>
          <a:off x="6705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62666</xdr:rowOff>
    </xdr:from>
    <xdr:to>
      <xdr:col>15</xdr:col>
      <xdr:colOff>231775</xdr:colOff>
      <xdr:row>98</xdr:row>
      <xdr:rowOff>164266</xdr:rowOff>
    </xdr:to>
    <xdr:sp macro="" textlink="">
      <xdr:nvSpPr>
        <xdr:cNvPr id="476" name="円/楕円 475"/>
        <xdr:cNvSpPr/>
      </xdr:nvSpPr>
      <xdr:spPr>
        <a:xfrm>
          <a:off x="10426700" y="168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29219</xdr:rowOff>
    </xdr:from>
    <xdr:ext cx="534377" cy="259045"/>
    <xdr:sp macro="" textlink="">
      <xdr:nvSpPr>
        <xdr:cNvPr id="477" name="土木費該当値テキスト"/>
        <xdr:cNvSpPr txBox="1"/>
      </xdr:nvSpPr>
      <xdr:spPr>
        <a:xfrm>
          <a:off x="10528300" y="168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83685</xdr:rowOff>
    </xdr:from>
    <xdr:to>
      <xdr:col>14</xdr:col>
      <xdr:colOff>79375</xdr:colOff>
      <xdr:row>99</xdr:row>
      <xdr:rowOff>13835</xdr:rowOff>
    </xdr:to>
    <xdr:sp macro="" textlink="">
      <xdr:nvSpPr>
        <xdr:cNvPr id="478" name="円/楕円 477"/>
        <xdr:cNvSpPr/>
      </xdr:nvSpPr>
      <xdr:spPr>
        <a:xfrm>
          <a:off x="9588500" y="168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30362</xdr:rowOff>
    </xdr:from>
    <xdr:ext cx="534377" cy="259045"/>
    <xdr:sp macro="" textlink="">
      <xdr:nvSpPr>
        <xdr:cNvPr id="479" name="テキスト ボックス 478"/>
        <xdr:cNvSpPr txBox="1"/>
      </xdr:nvSpPr>
      <xdr:spPr>
        <a:xfrm>
          <a:off x="9372111" y="166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62021</xdr:rowOff>
    </xdr:from>
    <xdr:to>
      <xdr:col>12</xdr:col>
      <xdr:colOff>561975</xdr:colOff>
      <xdr:row>98</xdr:row>
      <xdr:rowOff>163621</xdr:rowOff>
    </xdr:to>
    <xdr:sp macro="" textlink="">
      <xdr:nvSpPr>
        <xdr:cNvPr id="480" name="円/楕円 479"/>
        <xdr:cNvSpPr/>
      </xdr:nvSpPr>
      <xdr:spPr>
        <a:xfrm>
          <a:off x="8699500" y="168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8698</xdr:rowOff>
    </xdr:from>
    <xdr:ext cx="534377" cy="259045"/>
    <xdr:sp macro="" textlink="">
      <xdr:nvSpPr>
        <xdr:cNvPr id="481" name="テキスト ボックス 480"/>
        <xdr:cNvSpPr txBox="1"/>
      </xdr:nvSpPr>
      <xdr:spPr>
        <a:xfrm>
          <a:off x="8483111" y="166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62278</xdr:rowOff>
    </xdr:from>
    <xdr:to>
      <xdr:col>11</xdr:col>
      <xdr:colOff>358775</xdr:colOff>
      <xdr:row>98</xdr:row>
      <xdr:rowOff>163878</xdr:rowOff>
    </xdr:to>
    <xdr:sp macro="" textlink="">
      <xdr:nvSpPr>
        <xdr:cNvPr id="482" name="円/楕円 481"/>
        <xdr:cNvSpPr/>
      </xdr:nvSpPr>
      <xdr:spPr>
        <a:xfrm>
          <a:off x="7810500" y="168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8955</xdr:rowOff>
    </xdr:from>
    <xdr:ext cx="534377" cy="259045"/>
    <xdr:sp macro="" textlink="">
      <xdr:nvSpPr>
        <xdr:cNvPr id="483" name="テキスト ボックス 482"/>
        <xdr:cNvSpPr txBox="1"/>
      </xdr:nvSpPr>
      <xdr:spPr>
        <a:xfrm>
          <a:off x="7594111" y="166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83068</xdr:rowOff>
    </xdr:from>
    <xdr:to>
      <xdr:col>10</xdr:col>
      <xdr:colOff>155575</xdr:colOff>
      <xdr:row>99</xdr:row>
      <xdr:rowOff>13218</xdr:rowOff>
    </xdr:to>
    <xdr:sp macro="" textlink="">
      <xdr:nvSpPr>
        <xdr:cNvPr id="484" name="円/楕円 483"/>
        <xdr:cNvSpPr/>
      </xdr:nvSpPr>
      <xdr:spPr>
        <a:xfrm>
          <a:off x="6921500" y="168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29745</xdr:rowOff>
    </xdr:from>
    <xdr:ext cx="534377" cy="259045"/>
    <xdr:sp macro="" textlink="">
      <xdr:nvSpPr>
        <xdr:cNvPr id="485" name="テキスト ボックス 484"/>
        <xdr:cNvSpPr txBox="1"/>
      </xdr:nvSpPr>
      <xdr:spPr>
        <a:xfrm>
          <a:off x="6705111" y="166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65830</xdr:rowOff>
    </xdr:from>
    <xdr:to>
      <xdr:col>23</xdr:col>
      <xdr:colOff>517525</xdr:colOff>
      <xdr:row>37</xdr:row>
      <xdr:rowOff>130132</xdr:rowOff>
    </xdr:to>
    <xdr:cxnSp macro="">
      <xdr:nvCxnSpPr>
        <xdr:cNvPr id="516" name="直線コネクタ 515"/>
        <xdr:cNvCxnSpPr/>
      </xdr:nvCxnSpPr>
      <xdr:spPr>
        <a:xfrm>
          <a:off x="15481300" y="6409480"/>
          <a:ext cx="8382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70946</xdr:rowOff>
    </xdr:from>
    <xdr:to>
      <xdr:col>22</xdr:col>
      <xdr:colOff>365125</xdr:colOff>
      <xdr:row>37</xdr:row>
      <xdr:rowOff>65830</xdr:rowOff>
    </xdr:to>
    <xdr:cxnSp macro="">
      <xdr:nvCxnSpPr>
        <xdr:cNvPr id="519" name="直線コネクタ 518"/>
        <xdr:cNvCxnSpPr/>
      </xdr:nvCxnSpPr>
      <xdr:spPr>
        <a:xfrm>
          <a:off x="14592300" y="6243146"/>
          <a:ext cx="889000" cy="16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1" name="テキスト ボックス 520"/>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70946</xdr:rowOff>
    </xdr:from>
    <xdr:to>
      <xdr:col>21</xdr:col>
      <xdr:colOff>161925</xdr:colOff>
      <xdr:row>36</xdr:row>
      <xdr:rowOff>119540</xdr:rowOff>
    </xdr:to>
    <xdr:cxnSp macro="">
      <xdr:nvCxnSpPr>
        <xdr:cNvPr id="522" name="直線コネクタ 521"/>
        <xdr:cNvCxnSpPr/>
      </xdr:nvCxnSpPr>
      <xdr:spPr>
        <a:xfrm flipV="1">
          <a:off x="13703300" y="6243146"/>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53317</xdr:rowOff>
    </xdr:from>
    <xdr:ext cx="534377" cy="259045"/>
    <xdr:sp macro="" textlink="">
      <xdr:nvSpPr>
        <xdr:cNvPr id="524" name="テキスト ボックス 523"/>
        <xdr:cNvSpPr txBox="1"/>
      </xdr:nvSpPr>
      <xdr:spPr>
        <a:xfrm>
          <a:off x="14325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119540</xdr:rowOff>
    </xdr:from>
    <xdr:to>
      <xdr:col>19</xdr:col>
      <xdr:colOff>644525</xdr:colOff>
      <xdr:row>37</xdr:row>
      <xdr:rowOff>138960</xdr:rowOff>
    </xdr:to>
    <xdr:cxnSp macro="">
      <xdr:nvCxnSpPr>
        <xdr:cNvPr id="525" name="直線コネクタ 524"/>
        <xdr:cNvCxnSpPr/>
      </xdr:nvCxnSpPr>
      <xdr:spPr>
        <a:xfrm flipV="1">
          <a:off x="12814300" y="6291740"/>
          <a:ext cx="889000" cy="19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27" name="テキスト ボックス 526"/>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66010</xdr:rowOff>
    </xdr:from>
    <xdr:ext cx="534377" cy="259045"/>
    <xdr:sp macro="" textlink="">
      <xdr:nvSpPr>
        <xdr:cNvPr id="529" name="テキスト ボックス 528"/>
        <xdr:cNvSpPr txBox="1"/>
      </xdr:nvSpPr>
      <xdr:spPr>
        <a:xfrm>
          <a:off x="12547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79332</xdr:rowOff>
    </xdr:from>
    <xdr:to>
      <xdr:col>23</xdr:col>
      <xdr:colOff>568325</xdr:colOff>
      <xdr:row>38</xdr:row>
      <xdr:rowOff>9482</xdr:rowOff>
    </xdr:to>
    <xdr:sp macro="" textlink="">
      <xdr:nvSpPr>
        <xdr:cNvPr id="535" name="円/楕円 534"/>
        <xdr:cNvSpPr/>
      </xdr:nvSpPr>
      <xdr:spPr>
        <a:xfrm>
          <a:off x="16268700" y="64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102209</xdr:rowOff>
    </xdr:from>
    <xdr:ext cx="534377" cy="259045"/>
    <xdr:sp macro="" textlink="">
      <xdr:nvSpPr>
        <xdr:cNvPr id="536" name="消防費該当値テキスト"/>
        <xdr:cNvSpPr txBox="1"/>
      </xdr:nvSpPr>
      <xdr:spPr>
        <a:xfrm>
          <a:off x="16370300" y="62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15030</xdr:rowOff>
    </xdr:from>
    <xdr:to>
      <xdr:col>22</xdr:col>
      <xdr:colOff>415925</xdr:colOff>
      <xdr:row>37</xdr:row>
      <xdr:rowOff>116630</xdr:rowOff>
    </xdr:to>
    <xdr:sp macro="" textlink="">
      <xdr:nvSpPr>
        <xdr:cNvPr id="537" name="円/楕円 536"/>
        <xdr:cNvSpPr/>
      </xdr:nvSpPr>
      <xdr:spPr>
        <a:xfrm>
          <a:off x="15430500" y="63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133157</xdr:rowOff>
    </xdr:from>
    <xdr:ext cx="534377" cy="259045"/>
    <xdr:sp macro="" textlink="">
      <xdr:nvSpPr>
        <xdr:cNvPr id="538" name="テキスト ボックス 537"/>
        <xdr:cNvSpPr txBox="1"/>
      </xdr:nvSpPr>
      <xdr:spPr>
        <a:xfrm>
          <a:off x="15214111" y="61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20146</xdr:rowOff>
    </xdr:from>
    <xdr:to>
      <xdr:col>21</xdr:col>
      <xdr:colOff>212725</xdr:colOff>
      <xdr:row>36</xdr:row>
      <xdr:rowOff>121746</xdr:rowOff>
    </xdr:to>
    <xdr:sp macro="" textlink="">
      <xdr:nvSpPr>
        <xdr:cNvPr id="539" name="円/楕円 538"/>
        <xdr:cNvSpPr/>
      </xdr:nvSpPr>
      <xdr:spPr>
        <a:xfrm>
          <a:off x="14541500" y="61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138273</xdr:rowOff>
    </xdr:from>
    <xdr:ext cx="534377" cy="259045"/>
    <xdr:sp macro="" textlink="">
      <xdr:nvSpPr>
        <xdr:cNvPr id="540" name="テキスト ボックス 539"/>
        <xdr:cNvSpPr txBox="1"/>
      </xdr:nvSpPr>
      <xdr:spPr>
        <a:xfrm>
          <a:off x="14325111" y="59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68740</xdr:rowOff>
    </xdr:from>
    <xdr:to>
      <xdr:col>20</xdr:col>
      <xdr:colOff>9525</xdr:colOff>
      <xdr:row>36</xdr:row>
      <xdr:rowOff>170340</xdr:rowOff>
    </xdr:to>
    <xdr:sp macro="" textlink="">
      <xdr:nvSpPr>
        <xdr:cNvPr id="541" name="円/楕円 540"/>
        <xdr:cNvSpPr/>
      </xdr:nvSpPr>
      <xdr:spPr>
        <a:xfrm>
          <a:off x="13652500" y="62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15417</xdr:rowOff>
    </xdr:from>
    <xdr:ext cx="534377" cy="259045"/>
    <xdr:sp macro="" textlink="">
      <xdr:nvSpPr>
        <xdr:cNvPr id="542" name="テキスト ボックス 541"/>
        <xdr:cNvSpPr txBox="1"/>
      </xdr:nvSpPr>
      <xdr:spPr>
        <a:xfrm>
          <a:off x="13436111" y="60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88160</xdr:rowOff>
    </xdr:from>
    <xdr:to>
      <xdr:col>18</xdr:col>
      <xdr:colOff>492125</xdr:colOff>
      <xdr:row>38</xdr:row>
      <xdr:rowOff>18310</xdr:rowOff>
    </xdr:to>
    <xdr:sp macro="" textlink="">
      <xdr:nvSpPr>
        <xdr:cNvPr id="543" name="円/楕円 542"/>
        <xdr:cNvSpPr/>
      </xdr:nvSpPr>
      <xdr:spPr>
        <a:xfrm>
          <a:off x="12763500" y="64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34837</xdr:rowOff>
    </xdr:from>
    <xdr:ext cx="534377" cy="259045"/>
    <xdr:sp macro="" textlink="">
      <xdr:nvSpPr>
        <xdr:cNvPr id="544" name="テキスト ボックス 543"/>
        <xdr:cNvSpPr txBox="1"/>
      </xdr:nvSpPr>
      <xdr:spPr>
        <a:xfrm>
          <a:off x="12547111" y="620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119837</xdr:rowOff>
    </xdr:from>
    <xdr:to>
      <xdr:col>23</xdr:col>
      <xdr:colOff>517525</xdr:colOff>
      <xdr:row>53</xdr:row>
      <xdr:rowOff>71475</xdr:rowOff>
    </xdr:to>
    <xdr:cxnSp macro="">
      <xdr:nvCxnSpPr>
        <xdr:cNvPr id="574" name="直線コネクタ 573"/>
        <xdr:cNvCxnSpPr/>
      </xdr:nvCxnSpPr>
      <xdr:spPr>
        <a:xfrm>
          <a:off x="15481300" y="9035237"/>
          <a:ext cx="838200" cy="1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67564</xdr:rowOff>
    </xdr:from>
    <xdr:to>
      <xdr:col>22</xdr:col>
      <xdr:colOff>365125</xdr:colOff>
      <xdr:row>52</xdr:row>
      <xdr:rowOff>119837</xdr:rowOff>
    </xdr:to>
    <xdr:cxnSp macro="">
      <xdr:nvCxnSpPr>
        <xdr:cNvPr id="577" name="直線コネクタ 576"/>
        <xdr:cNvCxnSpPr/>
      </xdr:nvCxnSpPr>
      <xdr:spPr>
        <a:xfrm>
          <a:off x="14592300" y="881151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79" name="テキスト ボックス 578"/>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67564</xdr:rowOff>
    </xdr:from>
    <xdr:to>
      <xdr:col>21</xdr:col>
      <xdr:colOff>161925</xdr:colOff>
      <xdr:row>52</xdr:row>
      <xdr:rowOff>1181</xdr:rowOff>
    </xdr:to>
    <xdr:cxnSp macro="">
      <xdr:nvCxnSpPr>
        <xdr:cNvPr id="580" name="直線コネクタ 579"/>
        <xdr:cNvCxnSpPr/>
      </xdr:nvCxnSpPr>
      <xdr:spPr>
        <a:xfrm flipV="1">
          <a:off x="13703300" y="8811514"/>
          <a:ext cx="889000" cy="1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2" name="テキスト ボックス 581"/>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1181</xdr:rowOff>
    </xdr:from>
    <xdr:to>
      <xdr:col>19</xdr:col>
      <xdr:colOff>644525</xdr:colOff>
      <xdr:row>52</xdr:row>
      <xdr:rowOff>65672</xdr:rowOff>
    </xdr:to>
    <xdr:cxnSp macro="">
      <xdr:nvCxnSpPr>
        <xdr:cNvPr id="583" name="直線コネクタ 582"/>
        <xdr:cNvCxnSpPr/>
      </xdr:nvCxnSpPr>
      <xdr:spPr>
        <a:xfrm flipV="1">
          <a:off x="12814300" y="8916581"/>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5" name="テキスト ボックス 584"/>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87" name="テキスト ボックス 586"/>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20675</xdr:rowOff>
    </xdr:from>
    <xdr:to>
      <xdr:col>23</xdr:col>
      <xdr:colOff>568325</xdr:colOff>
      <xdr:row>53</xdr:row>
      <xdr:rowOff>122275</xdr:rowOff>
    </xdr:to>
    <xdr:sp macro="" textlink="">
      <xdr:nvSpPr>
        <xdr:cNvPr id="593" name="円/楕円 592"/>
        <xdr:cNvSpPr/>
      </xdr:nvSpPr>
      <xdr:spPr>
        <a:xfrm>
          <a:off x="16268700" y="91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43552</xdr:rowOff>
    </xdr:from>
    <xdr:ext cx="599010" cy="259045"/>
    <xdr:sp macro="" textlink="">
      <xdr:nvSpPr>
        <xdr:cNvPr id="594" name="教育費該当値テキスト"/>
        <xdr:cNvSpPr txBox="1"/>
      </xdr:nvSpPr>
      <xdr:spPr>
        <a:xfrm>
          <a:off x="16370300" y="895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108,872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69037</xdr:rowOff>
    </xdr:from>
    <xdr:to>
      <xdr:col>22</xdr:col>
      <xdr:colOff>415925</xdr:colOff>
      <xdr:row>52</xdr:row>
      <xdr:rowOff>170637</xdr:rowOff>
    </xdr:to>
    <xdr:sp macro="" textlink="">
      <xdr:nvSpPr>
        <xdr:cNvPr id="595" name="円/楕円 594"/>
        <xdr:cNvSpPr/>
      </xdr:nvSpPr>
      <xdr:spPr>
        <a:xfrm>
          <a:off x="15430500" y="898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15714</xdr:rowOff>
    </xdr:from>
    <xdr:ext cx="599010" cy="259045"/>
    <xdr:sp macro="" textlink="">
      <xdr:nvSpPr>
        <xdr:cNvPr id="596" name="テキスト ボックス 595"/>
        <xdr:cNvSpPr txBox="1"/>
      </xdr:nvSpPr>
      <xdr:spPr>
        <a:xfrm>
          <a:off x="15181794" y="875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118,564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16764</xdr:rowOff>
    </xdr:from>
    <xdr:to>
      <xdr:col>21</xdr:col>
      <xdr:colOff>212725</xdr:colOff>
      <xdr:row>51</xdr:row>
      <xdr:rowOff>118364</xdr:rowOff>
    </xdr:to>
    <xdr:sp macro="" textlink="">
      <xdr:nvSpPr>
        <xdr:cNvPr id="597" name="円/楕円 596"/>
        <xdr:cNvSpPr/>
      </xdr:nvSpPr>
      <xdr:spPr>
        <a:xfrm>
          <a:off x="14541500" y="8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134891</xdr:rowOff>
    </xdr:from>
    <xdr:ext cx="599010" cy="259045"/>
    <xdr:sp macro="" textlink="">
      <xdr:nvSpPr>
        <xdr:cNvPr id="598" name="テキスト ボックス 597"/>
        <xdr:cNvSpPr txBox="1"/>
      </xdr:nvSpPr>
      <xdr:spPr>
        <a:xfrm>
          <a:off x="14292794" y="853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136,180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121831</xdr:rowOff>
    </xdr:from>
    <xdr:to>
      <xdr:col>20</xdr:col>
      <xdr:colOff>9525</xdr:colOff>
      <xdr:row>52</xdr:row>
      <xdr:rowOff>51981</xdr:rowOff>
    </xdr:to>
    <xdr:sp macro="" textlink="">
      <xdr:nvSpPr>
        <xdr:cNvPr id="599" name="円/楕円 598"/>
        <xdr:cNvSpPr/>
      </xdr:nvSpPr>
      <xdr:spPr>
        <a:xfrm>
          <a:off x="13652500" y="88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68508</xdr:rowOff>
    </xdr:from>
    <xdr:ext cx="599010" cy="259045"/>
    <xdr:sp macro="" textlink="">
      <xdr:nvSpPr>
        <xdr:cNvPr id="600" name="テキスト ボックス 599"/>
        <xdr:cNvSpPr txBox="1"/>
      </xdr:nvSpPr>
      <xdr:spPr>
        <a:xfrm>
          <a:off x="13403794" y="86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14872</xdr:rowOff>
    </xdr:from>
    <xdr:to>
      <xdr:col>18</xdr:col>
      <xdr:colOff>492125</xdr:colOff>
      <xdr:row>52</xdr:row>
      <xdr:rowOff>116472</xdr:rowOff>
    </xdr:to>
    <xdr:sp macro="" textlink="">
      <xdr:nvSpPr>
        <xdr:cNvPr id="601" name="円/楕円 600"/>
        <xdr:cNvSpPr/>
      </xdr:nvSpPr>
      <xdr:spPr>
        <a:xfrm>
          <a:off x="12763500" y="89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132999</xdr:rowOff>
    </xdr:from>
    <xdr:ext cx="599010" cy="259045"/>
    <xdr:sp macro="" textlink="">
      <xdr:nvSpPr>
        <xdr:cNvPr id="602" name="テキスト ボックス 601"/>
        <xdr:cNvSpPr txBox="1"/>
      </xdr:nvSpPr>
      <xdr:spPr>
        <a:xfrm>
          <a:off x="12514794" y="87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93773</xdr:rowOff>
    </xdr:from>
    <xdr:to>
      <xdr:col>23</xdr:col>
      <xdr:colOff>517525</xdr:colOff>
      <xdr:row>79</xdr:row>
      <xdr:rowOff>98879</xdr:rowOff>
    </xdr:to>
    <xdr:cxnSp macro="">
      <xdr:nvCxnSpPr>
        <xdr:cNvPr id="633" name="直線コネクタ 632"/>
        <xdr:cNvCxnSpPr/>
      </xdr:nvCxnSpPr>
      <xdr:spPr>
        <a:xfrm>
          <a:off x="15481300" y="13638323"/>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59483</xdr:rowOff>
    </xdr:from>
    <xdr:to>
      <xdr:col>22</xdr:col>
      <xdr:colOff>365125</xdr:colOff>
      <xdr:row>79</xdr:row>
      <xdr:rowOff>93773</xdr:rowOff>
    </xdr:to>
    <xdr:cxnSp macro="">
      <xdr:nvCxnSpPr>
        <xdr:cNvPr id="636" name="直線コネクタ 635"/>
        <xdr:cNvCxnSpPr/>
      </xdr:nvCxnSpPr>
      <xdr:spPr>
        <a:xfrm>
          <a:off x="14592300" y="136040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48118</xdr:rowOff>
    </xdr:from>
    <xdr:to>
      <xdr:col>21</xdr:col>
      <xdr:colOff>161925</xdr:colOff>
      <xdr:row>79</xdr:row>
      <xdr:rowOff>59483</xdr:rowOff>
    </xdr:to>
    <xdr:cxnSp macro="">
      <xdr:nvCxnSpPr>
        <xdr:cNvPr id="639" name="直線コネクタ 638"/>
        <xdr:cNvCxnSpPr/>
      </xdr:nvCxnSpPr>
      <xdr:spPr>
        <a:xfrm>
          <a:off x="13703300" y="13592668"/>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102379</xdr:rowOff>
    </xdr:from>
    <xdr:ext cx="469744" cy="259045"/>
    <xdr:sp macro="" textlink="">
      <xdr:nvSpPr>
        <xdr:cNvPr id="641" name="テキスト ボックス 640"/>
        <xdr:cNvSpPr txBox="1"/>
      </xdr:nvSpPr>
      <xdr:spPr>
        <a:xfrm>
          <a:off x="14357427"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157835</xdr:rowOff>
    </xdr:from>
    <xdr:to>
      <xdr:col>19</xdr:col>
      <xdr:colOff>644525</xdr:colOff>
      <xdr:row>79</xdr:row>
      <xdr:rowOff>48118</xdr:rowOff>
    </xdr:to>
    <xdr:cxnSp macro="">
      <xdr:nvCxnSpPr>
        <xdr:cNvPr id="642" name="直線コネクタ 641"/>
        <xdr:cNvCxnSpPr/>
      </xdr:nvCxnSpPr>
      <xdr:spPr>
        <a:xfrm>
          <a:off x="12814300" y="13530935"/>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104415</xdr:rowOff>
    </xdr:from>
    <xdr:ext cx="469744" cy="259045"/>
    <xdr:sp macro="" textlink="">
      <xdr:nvSpPr>
        <xdr:cNvPr id="644" name="テキスト ボックス 643"/>
        <xdr:cNvSpPr txBox="1"/>
      </xdr:nvSpPr>
      <xdr:spPr>
        <a:xfrm>
          <a:off x="13468427"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46" name="テキスト ボックス 645"/>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42973</xdr:rowOff>
    </xdr:from>
    <xdr:to>
      <xdr:col>22</xdr:col>
      <xdr:colOff>415925</xdr:colOff>
      <xdr:row>79</xdr:row>
      <xdr:rowOff>144573</xdr:rowOff>
    </xdr:to>
    <xdr:sp macro="" textlink="">
      <xdr:nvSpPr>
        <xdr:cNvPr id="654" name="円/楕円 653"/>
        <xdr:cNvSpPr/>
      </xdr:nvSpPr>
      <xdr:spPr>
        <a:xfrm>
          <a:off x="15430500" y="13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135700</xdr:rowOff>
    </xdr:from>
    <xdr:ext cx="378565" cy="259045"/>
    <xdr:sp macro="" textlink="">
      <xdr:nvSpPr>
        <xdr:cNvPr id="655" name="テキスト ボックス 654"/>
        <xdr:cNvSpPr txBox="1"/>
      </xdr:nvSpPr>
      <xdr:spPr>
        <a:xfrm>
          <a:off x="15292017" y="1368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8683</xdr:rowOff>
    </xdr:from>
    <xdr:to>
      <xdr:col>21</xdr:col>
      <xdr:colOff>212725</xdr:colOff>
      <xdr:row>79</xdr:row>
      <xdr:rowOff>110283</xdr:rowOff>
    </xdr:to>
    <xdr:sp macro="" textlink="">
      <xdr:nvSpPr>
        <xdr:cNvPr id="656" name="円/楕円 655"/>
        <xdr:cNvSpPr/>
      </xdr:nvSpPr>
      <xdr:spPr>
        <a:xfrm>
          <a:off x="14541500" y="135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126810</xdr:rowOff>
    </xdr:from>
    <xdr:ext cx="469744" cy="259045"/>
    <xdr:sp macro="" textlink="">
      <xdr:nvSpPr>
        <xdr:cNvPr id="657" name="テキスト ボックス 656"/>
        <xdr:cNvSpPr txBox="1"/>
      </xdr:nvSpPr>
      <xdr:spPr>
        <a:xfrm>
          <a:off x="14357427" y="1332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168768</xdr:rowOff>
    </xdr:from>
    <xdr:to>
      <xdr:col>20</xdr:col>
      <xdr:colOff>9525</xdr:colOff>
      <xdr:row>79</xdr:row>
      <xdr:rowOff>98918</xdr:rowOff>
    </xdr:to>
    <xdr:sp macro="" textlink="">
      <xdr:nvSpPr>
        <xdr:cNvPr id="658" name="円/楕円 657"/>
        <xdr:cNvSpPr/>
      </xdr:nvSpPr>
      <xdr:spPr>
        <a:xfrm>
          <a:off x="13652500" y="135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115445</xdr:rowOff>
    </xdr:from>
    <xdr:ext cx="469744" cy="259045"/>
    <xdr:sp macro="" textlink="">
      <xdr:nvSpPr>
        <xdr:cNvPr id="659" name="テキスト ボックス 658"/>
        <xdr:cNvSpPr txBox="1"/>
      </xdr:nvSpPr>
      <xdr:spPr>
        <a:xfrm>
          <a:off x="13468427" y="1331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107035</xdr:rowOff>
    </xdr:from>
    <xdr:to>
      <xdr:col>18</xdr:col>
      <xdr:colOff>492125</xdr:colOff>
      <xdr:row>79</xdr:row>
      <xdr:rowOff>37185</xdr:rowOff>
    </xdr:to>
    <xdr:sp macro="" textlink="">
      <xdr:nvSpPr>
        <xdr:cNvPr id="660" name="円/楕円 659"/>
        <xdr:cNvSpPr/>
      </xdr:nvSpPr>
      <xdr:spPr>
        <a:xfrm>
          <a:off x="12763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28312</xdr:rowOff>
    </xdr:from>
    <xdr:ext cx="534377" cy="259045"/>
    <xdr:sp macro="" textlink="">
      <xdr:nvSpPr>
        <xdr:cNvPr id="661" name="テキスト ボックス 660"/>
        <xdr:cNvSpPr txBox="1"/>
      </xdr:nvSpPr>
      <xdr:spPr>
        <a:xfrm>
          <a:off x="12547111" y="135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40360</xdr:rowOff>
    </xdr:from>
    <xdr:to>
      <xdr:col>23</xdr:col>
      <xdr:colOff>517525</xdr:colOff>
      <xdr:row>92</xdr:row>
      <xdr:rowOff>83249</xdr:rowOff>
    </xdr:to>
    <xdr:cxnSp macro="">
      <xdr:nvCxnSpPr>
        <xdr:cNvPr id="691" name="直線コネクタ 690"/>
        <xdr:cNvCxnSpPr/>
      </xdr:nvCxnSpPr>
      <xdr:spPr>
        <a:xfrm flipV="1">
          <a:off x="15481300" y="15813760"/>
          <a:ext cx="8382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15011</xdr:rowOff>
    </xdr:from>
    <xdr:to>
      <xdr:col>22</xdr:col>
      <xdr:colOff>365125</xdr:colOff>
      <xdr:row>92</xdr:row>
      <xdr:rowOff>83249</xdr:rowOff>
    </xdr:to>
    <xdr:cxnSp macro="">
      <xdr:nvCxnSpPr>
        <xdr:cNvPr id="694" name="直線コネクタ 693"/>
        <xdr:cNvCxnSpPr/>
      </xdr:nvCxnSpPr>
      <xdr:spPr>
        <a:xfrm>
          <a:off x="14592300" y="15788411"/>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696" name="テキスト ボックス 695"/>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15011</xdr:rowOff>
    </xdr:from>
    <xdr:to>
      <xdr:col>21</xdr:col>
      <xdr:colOff>161925</xdr:colOff>
      <xdr:row>93</xdr:row>
      <xdr:rowOff>154724</xdr:rowOff>
    </xdr:to>
    <xdr:cxnSp macro="">
      <xdr:nvCxnSpPr>
        <xdr:cNvPr id="697" name="直線コネクタ 696"/>
        <xdr:cNvCxnSpPr/>
      </xdr:nvCxnSpPr>
      <xdr:spPr>
        <a:xfrm flipV="1">
          <a:off x="13703300" y="15788411"/>
          <a:ext cx="889000" cy="3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8" name="フローチャート : 判断 697"/>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115536</xdr:rowOff>
    </xdr:from>
    <xdr:ext cx="534377" cy="259045"/>
    <xdr:sp macro="" textlink="">
      <xdr:nvSpPr>
        <xdr:cNvPr id="699" name="テキスト ボックス 698"/>
        <xdr:cNvSpPr txBox="1"/>
      </xdr:nvSpPr>
      <xdr:spPr>
        <a:xfrm>
          <a:off x="14325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36919</xdr:rowOff>
    </xdr:from>
    <xdr:to>
      <xdr:col>19</xdr:col>
      <xdr:colOff>644525</xdr:colOff>
      <xdr:row>93</xdr:row>
      <xdr:rowOff>154724</xdr:rowOff>
    </xdr:to>
    <xdr:cxnSp macro="">
      <xdr:nvCxnSpPr>
        <xdr:cNvPr id="700" name="直線コネクタ 699"/>
        <xdr:cNvCxnSpPr/>
      </xdr:nvCxnSpPr>
      <xdr:spPr>
        <a:xfrm>
          <a:off x="12814300" y="15981769"/>
          <a:ext cx="8890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1" name="フローチャート : 判断 700"/>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87316</xdr:rowOff>
    </xdr:from>
    <xdr:ext cx="534377" cy="259045"/>
    <xdr:sp macro="" textlink="">
      <xdr:nvSpPr>
        <xdr:cNvPr id="702" name="テキスト ボックス 701"/>
        <xdr:cNvSpPr txBox="1"/>
      </xdr:nvSpPr>
      <xdr:spPr>
        <a:xfrm>
          <a:off x="13436111"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3" name="フローチャート : 判断 702"/>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89958</xdr:rowOff>
    </xdr:from>
    <xdr:ext cx="534377" cy="259045"/>
    <xdr:sp macro="" textlink="">
      <xdr:nvSpPr>
        <xdr:cNvPr id="704" name="テキスト ボックス 703"/>
        <xdr:cNvSpPr txBox="1"/>
      </xdr:nvSpPr>
      <xdr:spPr>
        <a:xfrm>
          <a:off x="12547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161010</xdr:rowOff>
    </xdr:from>
    <xdr:to>
      <xdr:col>23</xdr:col>
      <xdr:colOff>568325</xdr:colOff>
      <xdr:row>92</xdr:row>
      <xdr:rowOff>91160</xdr:rowOff>
    </xdr:to>
    <xdr:sp macro="" textlink="">
      <xdr:nvSpPr>
        <xdr:cNvPr id="710" name="円/楕円 709"/>
        <xdr:cNvSpPr/>
      </xdr:nvSpPr>
      <xdr:spPr>
        <a:xfrm>
          <a:off x="16268700" y="15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75937</xdr:rowOff>
    </xdr:from>
    <xdr:ext cx="599010" cy="259045"/>
    <xdr:sp macro="" textlink="">
      <xdr:nvSpPr>
        <xdr:cNvPr id="711" name="公債費該当値テキスト"/>
        <xdr:cNvSpPr txBox="1"/>
      </xdr:nvSpPr>
      <xdr:spPr>
        <a:xfrm>
          <a:off x="16370300" y="1567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124,822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32449</xdr:rowOff>
    </xdr:from>
    <xdr:to>
      <xdr:col>22</xdr:col>
      <xdr:colOff>415925</xdr:colOff>
      <xdr:row>92</xdr:row>
      <xdr:rowOff>134049</xdr:rowOff>
    </xdr:to>
    <xdr:sp macro="" textlink="">
      <xdr:nvSpPr>
        <xdr:cNvPr id="712" name="円/楕円 711"/>
        <xdr:cNvSpPr/>
      </xdr:nvSpPr>
      <xdr:spPr>
        <a:xfrm>
          <a:off x="15430500" y="15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150576</xdr:rowOff>
    </xdr:from>
    <xdr:ext cx="599010" cy="259045"/>
    <xdr:sp macro="" textlink="">
      <xdr:nvSpPr>
        <xdr:cNvPr id="713" name="テキスト ボックス 712"/>
        <xdr:cNvSpPr txBox="1"/>
      </xdr:nvSpPr>
      <xdr:spPr>
        <a:xfrm>
          <a:off x="15181794" y="15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135661</xdr:rowOff>
    </xdr:from>
    <xdr:to>
      <xdr:col>21</xdr:col>
      <xdr:colOff>212725</xdr:colOff>
      <xdr:row>92</xdr:row>
      <xdr:rowOff>65811</xdr:rowOff>
    </xdr:to>
    <xdr:sp macro="" textlink="">
      <xdr:nvSpPr>
        <xdr:cNvPr id="714" name="円/楕円 713"/>
        <xdr:cNvSpPr/>
      </xdr:nvSpPr>
      <xdr:spPr>
        <a:xfrm>
          <a:off x="14541500" y="15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82338</xdr:rowOff>
    </xdr:from>
    <xdr:ext cx="599010" cy="259045"/>
    <xdr:sp macro="" textlink="">
      <xdr:nvSpPr>
        <xdr:cNvPr id="715" name="テキスト ボックス 714"/>
        <xdr:cNvSpPr txBox="1"/>
      </xdr:nvSpPr>
      <xdr:spPr>
        <a:xfrm>
          <a:off x="14292794" y="155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103924</xdr:rowOff>
    </xdr:from>
    <xdr:to>
      <xdr:col>20</xdr:col>
      <xdr:colOff>9525</xdr:colOff>
      <xdr:row>94</xdr:row>
      <xdr:rowOff>34074</xdr:rowOff>
    </xdr:to>
    <xdr:sp macro="" textlink="">
      <xdr:nvSpPr>
        <xdr:cNvPr id="716" name="円/楕円 715"/>
        <xdr:cNvSpPr/>
      </xdr:nvSpPr>
      <xdr:spPr>
        <a:xfrm>
          <a:off x="13652500" y="160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50601</xdr:rowOff>
    </xdr:from>
    <xdr:ext cx="599010" cy="259045"/>
    <xdr:sp macro="" textlink="">
      <xdr:nvSpPr>
        <xdr:cNvPr id="717" name="テキスト ボックス 716"/>
        <xdr:cNvSpPr txBox="1"/>
      </xdr:nvSpPr>
      <xdr:spPr>
        <a:xfrm>
          <a:off x="13403794" y="1582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157569</xdr:rowOff>
    </xdr:from>
    <xdr:to>
      <xdr:col>18</xdr:col>
      <xdr:colOff>492125</xdr:colOff>
      <xdr:row>93</xdr:row>
      <xdr:rowOff>87719</xdr:rowOff>
    </xdr:to>
    <xdr:sp macro="" textlink="">
      <xdr:nvSpPr>
        <xdr:cNvPr id="718" name="円/楕円 717"/>
        <xdr:cNvSpPr/>
      </xdr:nvSpPr>
      <xdr:spPr>
        <a:xfrm>
          <a:off x="12763500" y="159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104246</xdr:rowOff>
    </xdr:from>
    <xdr:ext cx="599010" cy="259045"/>
    <xdr:sp macro="" textlink="">
      <xdr:nvSpPr>
        <xdr:cNvPr id="719" name="テキスト ボックス 718"/>
        <xdr:cNvSpPr txBox="1"/>
      </xdr:nvSpPr>
      <xdr:spPr>
        <a:xfrm>
          <a:off x="12514794" y="1570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5" name="フローチャート : 判断 75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6" name="テキスト ボックス 755"/>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8" name="フローチャート : 判断 75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9" name="テキスト ボックス 75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0" name="フローチャート : 判断 75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1" name="テキスト ボックス 76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758,865</a:t>
          </a:r>
          <a:r>
            <a:rPr kumimoji="1" lang="ja-JP" altLang="en-US" sz="1300">
              <a:latin typeface="ＭＳ Ｐゴシック"/>
            </a:rPr>
            <a:t>円となっている。</a:t>
          </a:r>
        </a:p>
        <a:p>
          <a:r>
            <a:rPr kumimoji="1" lang="ja-JP" altLang="en-US" sz="1300">
              <a:latin typeface="ＭＳ Ｐゴシック"/>
            </a:rPr>
            <a:t>　衛生費が住民一人当たり</a:t>
          </a:r>
          <a:r>
            <a:rPr kumimoji="1" lang="en-US" altLang="ja-JP" sz="1300">
              <a:latin typeface="ＭＳ Ｐゴシック"/>
            </a:rPr>
            <a:t>94,346</a:t>
          </a:r>
          <a:r>
            <a:rPr kumimoji="1" lang="ja-JP" altLang="en-US" sz="1300">
              <a:latin typeface="ＭＳ Ｐゴシック"/>
            </a:rPr>
            <a:t>円と前年度に引き続き高くなっているのは、ごみ焼却施設の新規建設に対する一部事務組合への負担金の増嵩が主な原因であり、事業完了以降に数値は低下していくと見込んでいる。</a:t>
          </a:r>
        </a:p>
        <a:p>
          <a:r>
            <a:rPr kumimoji="1" lang="ja-JP" altLang="en-US" sz="1300">
              <a:latin typeface="ＭＳ Ｐゴシック"/>
            </a:rPr>
            <a:t>　教育費が住民一人あたり</a:t>
          </a:r>
          <a:r>
            <a:rPr kumimoji="1" lang="en-US" altLang="ja-JP" sz="1300">
              <a:latin typeface="ＭＳ Ｐゴシック"/>
            </a:rPr>
            <a:t>108,872</a:t>
          </a:r>
          <a:r>
            <a:rPr kumimoji="1" lang="ja-JP" altLang="en-US" sz="1300">
              <a:latin typeface="ＭＳ Ｐゴシック"/>
            </a:rPr>
            <a:t>円と類似団体平均に比べ高止まりしているのは、ここ近年、学校施設の耐震化または建替えを実施したことによる普通建設事業費の増嵩が主な原因であるほか、小規模校を維持し特色を活かした施策を展開していることによるものである。</a:t>
          </a:r>
        </a:p>
        <a:p>
          <a:r>
            <a:rPr kumimoji="1" lang="ja-JP" altLang="en-US" sz="1300">
              <a:latin typeface="ＭＳ Ｐゴシック"/>
            </a:rPr>
            <a:t>　公債費が住民一人当たり</a:t>
          </a:r>
          <a:r>
            <a:rPr kumimoji="1" lang="en-US" altLang="ja-JP" sz="1300">
              <a:latin typeface="ＭＳ Ｐゴシック"/>
            </a:rPr>
            <a:t>124,822</a:t>
          </a:r>
          <a:r>
            <a:rPr kumimoji="1" lang="ja-JP" altLang="en-US" sz="1300">
              <a:latin typeface="ＭＳ Ｐゴシック"/>
            </a:rPr>
            <a:t>円と類似団体平均に比べ高止まりしているのは、実質公債費比率の低下を図るため、各年度に繰上償還を実施していることが主な原因である。今後も様々な財政指標に配意しながら、公債費の抑制に努める。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実質収支額の標準財政規模に対する割合は、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％程度で安定して推移している。</a:t>
          </a:r>
        </a:p>
        <a:p>
          <a:r>
            <a:rPr kumimoji="1" lang="ja-JP" altLang="en-US" sz="1400">
              <a:latin typeface="ＭＳ ゴシック" pitchFamily="49" charset="-128"/>
              <a:ea typeface="ＭＳ ゴシック" pitchFamily="49" charset="-128"/>
            </a:rPr>
            <a:t>　財政調整基金については、適切な財源の確保と歳出の精査によって大規模な取崩しは回避しており、前年度決算剰余金の積立等によるものも加え、近年増加している。</a:t>
          </a:r>
        </a:p>
        <a:p>
          <a:r>
            <a:rPr kumimoji="1" lang="ja-JP" altLang="en-US" sz="1400">
              <a:latin typeface="ＭＳ ゴシック" pitchFamily="49" charset="-128"/>
              <a:ea typeface="ＭＳ ゴシック" pitchFamily="49" charset="-128"/>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国民健康保険事業特別会計における診療所勘定の累積赤字を平成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年度に解消して以降、連結会計において赤字決算は発生していない。</a:t>
          </a:r>
        </a:p>
        <a:p>
          <a:r>
            <a:rPr kumimoji="1" lang="ja-JP" altLang="en-US" sz="1400">
              <a:latin typeface="ＭＳ ゴシック" pitchFamily="49" charset="-128"/>
              <a:ea typeface="ＭＳ ゴシック" pitchFamily="49" charset="-128"/>
            </a:rPr>
            <a:t>　ただし、公立香住病院事業企業会計など基準外の繰入れに依存し、黒字決算化している会計については、当該会計の収入増加策の実施及び経費の節減など、平成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年度に策定した経営戦略（公立病院改革プラン）に基づき、経営の健全化に向けた取り組みに努めていく。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0476;&#21450;&#12403;&#12471;&#12473;&#12486;&#12512;&#12424;&#12426;/&#12304;&#36001;&#25919;&#29366;&#27841;&#36039;&#26009;&#38598;&#12305;_285854_&#39321;&#3265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103.4</v>
          </cell>
        </row>
        <row r="53">
          <cell r="N53">
            <v>56.8</v>
          </cell>
        </row>
        <row r="55">
          <cell r="G55" t="str">
            <v>類似団体内平均値</v>
          </cell>
          <cell r="N55">
            <v>44.9</v>
          </cell>
        </row>
        <row r="57">
          <cell r="N57">
            <v>61.9</v>
          </cell>
        </row>
        <row r="72">
          <cell r="K72" t="str">
            <v>H24</v>
          </cell>
          <cell r="L72" t="str">
            <v>H25</v>
          </cell>
          <cell r="M72" t="str">
            <v>H26</v>
          </cell>
          <cell r="N72" t="str">
            <v>H27</v>
          </cell>
          <cell r="O72" t="str">
            <v>H28</v>
          </cell>
        </row>
        <row r="73">
          <cell r="G73" t="str">
            <v>当該団体値</v>
          </cell>
          <cell r="K73">
            <v>179.5</v>
          </cell>
          <cell r="L73">
            <v>152.80000000000001</v>
          </cell>
          <cell r="M73">
            <v>128.80000000000001</v>
          </cell>
          <cell r="N73">
            <v>103.4</v>
          </cell>
          <cell r="O73">
            <v>98</v>
          </cell>
        </row>
        <row r="75">
          <cell r="K75">
            <v>19.100000000000001</v>
          </cell>
          <cell r="L75">
            <v>16.5</v>
          </cell>
          <cell r="M75">
            <v>13.6</v>
          </cell>
          <cell r="N75">
            <v>11.3</v>
          </cell>
          <cell r="O75">
            <v>10</v>
          </cell>
        </row>
        <row r="77">
          <cell r="G77" t="str">
            <v>類似団体内平均値</v>
          </cell>
          <cell r="K77">
            <v>61.3</v>
          </cell>
          <cell r="L77">
            <v>54.6</v>
          </cell>
          <cell r="M77">
            <v>48.7</v>
          </cell>
          <cell r="N77">
            <v>44.9</v>
          </cell>
          <cell r="O77">
            <v>44.9</v>
          </cell>
        </row>
        <row r="79">
          <cell r="K79">
            <v>11.7</v>
          </cell>
          <cell r="L79">
            <v>11.2</v>
          </cell>
          <cell r="M79">
            <v>10.4</v>
          </cell>
          <cell r="N79">
            <v>8.5</v>
          </cell>
          <cell r="O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14526584</v>
      </c>
      <c r="BO4" s="351"/>
      <c r="BP4" s="351"/>
      <c r="BQ4" s="351"/>
      <c r="BR4" s="351"/>
      <c r="BS4" s="351"/>
      <c r="BT4" s="351"/>
      <c r="BU4" s="352"/>
      <c r="BV4" s="350">
        <v>15229447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4.2</v>
      </c>
      <c r="CU4" s="357"/>
      <c r="CV4" s="357"/>
      <c r="CW4" s="357"/>
      <c r="CX4" s="357"/>
      <c r="CY4" s="357"/>
      <c r="CZ4" s="357"/>
      <c r="DA4" s="358"/>
      <c r="DB4" s="356">
        <v>4.0999999999999996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14136598</v>
      </c>
      <c r="BO5" s="388"/>
      <c r="BP5" s="388"/>
      <c r="BQ5" s="388"/>
      <c r="BR5" s="388"/>
      <c r="BS5" s="388"/>
      <c r="BT5" s="388"/>
      <c r="BU5" s="389"/>
      <c r="BV5" s="387">
        <v>14837548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84.5</v>
      </c>
      <c r="CU5" s="385"/>
      <c r="CV5" s="385"/>
      <c r="CW5" s="385"/>
      <c r="CX5" s="385"/>
      <c r="CY5" s="385"/>
      <c r="CZ5" s="385"/>
      <c r="DA5" s="386"/>
      <c r="DB5" s="384">
        <v>82.8</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389986</v>
      </c>
      <c r="BO6" s="388"/>
      <c r="BP6" s="388"/>
      <c r="BQ6" s="388"/>
      <c r="BR6" s="388"/>
      <c r="BS6" s="388"/>
      <c r="BT6" s="388"/>
      <c r="BU6" s="389"/>
      <c r="BV6" s="387">
        <v>391899</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88.2</v>
      </c>
      <c r="CU6" s="425"/>
      <c r="CV6" s="425"/>
      <c r="CW6" s="425"/>
      <c r="CX6" s="425"/>
      <c r="CY6" s="425"/>
      <c r="CZ6" s="425"/>
      <c r="DA6" s="426"/>
      <c r="DB6" s="424">
        <v>87.3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35567</v>
      </c>
      <c r="BO7" s="388"/>
      <c r="BP7" s="388"/>
      <c r="BQ7" s="388"/>
      <c r="BR7" s="388"/>
      <c r="BS7" s="388"/>
      <c r="BT7" s="388"/>
      <c r="BU7" s="389"/>
      <c r="BV7" s="387">
        <v>38422</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8516735</v>
      </c>
      <c r="CU7" s="388"/>
      <c r="CV7" s="388"/>
      <c r="CW7" s="388"/>
      <c r="CX7" s="388"/>
      <c r="CY7" s="388"/>
      <c r="CZ7" s="388"/>
      <c r="DA7" s="389"/>
      <c r="DB7" s="387">
        <v>8631664</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354419</v>
      </c>
      <c r="BO8" s="388"/>
      <c r="BP8" s="388"/>
      <c r="BQ8" s="388"/>
      <c r="BR8" s="388"/>
      <c r="BS8" s="388"/>
      <c r="BT8" s="388"/>
      <c r="BU8" s="389"/>
      <c r="BV8" s="387">
        <v>353477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0.25</v>
      </c>
      <c r="CU8" s="428"/>
      <c r="CV8" s="428"/>
      <c r="CW8" s="428"/>
      <c r="CX8" s="428"/>
      <c r="CY8" s="428"/>
      <c r="CZ8" s="428"/>
      <c r="DA8" s="429"/>
      <c r="DB8" s="427">
        <v>0.25</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18070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942</v>
      </c>
      <c r="BO9" s="388"/>
      <c r="BP9" s="388"/>
      <c r="BQ9" s="388"/>
      <c r="BR9" s="388"/>
      <c r="BS9" s="388"/>
      <c r="BT9" s="388"/>
      <c r="BU9" s="389"/>
      <c r="BV9" s="387">
        <v>47408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23.1</v>
      </c>
      <c r="CU9" s="385"/>
      <c r="CV9" s="385"/>
      <c r="CW9" s="385"/>
      <c r="CX9" s="385"/>
      <c r="CY9" s="385"/>
      <c r="CZ9" s="385"/>
      <c r="DA9" s="386"/>
      <c r="DB9" s="384">
        <v>22.3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19696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11474</v>
      </c>
      <c r="BO10" s="388"/>
      <c r="BP10" s="388"/>
      <c r="BQ10" s="388"/>
      <c r="BR10" s="388"/>
      <c r="BS10" s="388"/>
      <c r="BT10" s="388"/>
      <c r="BU10" s="389"/>
      <c r="BV10" s="387">
        <v>90798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v>378115</v>
      </c>
      <c r="BO11" s="388"/>
      <c r="BP11" s="388"/>
      <c r="BQ11" s="388"/>
      <c r="BR11" s="388"/>
      <c r="BS11" s="388"/>
      <c r="BT11" s="388"/>
      <c r="BU11" s="389"/>
      <c r="BV11" s="387">
        <v>304262</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18634</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3138</v>
      </c>
      <c r="BO12" s="388"/>
      <c r="BP12" s="388"/>
      <c r="BQ12" s="388"/>
      <c r="BR12" s="388"/>
      <c r="BS12" s="388"/>
      <c r="BT12" s="388"/>
      <c r="BU12" s="389"/>
      <c r="BV12" s="387">
        <v>15407</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18513</v>
      </c>
      <c r="S13" s="469"/>
      <c r="T13" s="469"/>
      <c r="U13" s="469"/>
      <c r="V13" s="470"/>
      <c r="W13" s="403" t="s">
        <v>124</v>
      </c>
      <c r="X13" s="404"/>
      <c r="Y13" s="404"/>
      <c r="Z13" s="404"/>
      <c r="AA13" s="404"/>
      <c r="AB13" s="394"/>
      <c r="AC13" s="438">
        <v>1124</v>
      </c>
      <c r="AD13" s="439"/>
      <c r="AE13" s="439"/>
      <c r="AF13" s="439"/>
      <c r="AG13" s="478"/>
      <c r="AH13" s="438">
        <v>1108</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387393</v>
      </c>
      <c r="BO13" s="388"/>
      <c r="BP13" s="388"/>
      <c r="BQ13" s="388"/>
      <c r="BR13" s="388"/>
      <c r="BS13" s="388"/>
      <c r="BT13" s="388"/>
      <c r="BU13" s="389"/>
      <c r="BV13" s="387">
        <v>427061</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10</v>
      </c>
      <c r="CU13" s="385"/>
      <c r="CV13" s="385"/>
      <c r="CW13" s="385"/>
      <c r="CX13" s="385"/>
      <c r="CY13" s="385"/>
      <c r="CZ13" s="385"/>
      <c r="DA13" s="386"/>
      <c r="DB13" s="384">
        <v>11.3</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19096</v>
      </c>
      <c r="S14" s="469"/>
      <c r="T14" s="469"/>
      <c r="U14" s="469"/>
      <c r="V14" s="470"/>
      <c r="W14" s="377"/>
      <c r="X14" s="378"/>
      <c r="Y14" s="378"/>
      <c r="Z14" s="378"/>
      <c r="AA14" s="378"/>
      <c r="AB14" s="367"/>
      <c r="AC14" s="471">
        <v>12.8</v>
      </c>
      <c r="AD14" s="472"/>
      <c r="AE14" s="472"/>
      <c r="AF14" s="472"/>
      <c r="AG14" s="473"/>
      <c r="AH14" s="471">
        <v>12.1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98</v>
      </c>
      <c r="CU14" s="483"/>
      <c r="CV14" s="483"/>
      <c r="CW14" s="483"/>
      <c r="CX14" s="483"/>
      <c r="CY14" s="483"/>
      <c r="CZ14" s="483"/>
      <c r="DA14" s="484"/>
      <c r="DB14" s="482">
        <v>103.4</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18985</v>
      </c>
      <c r="S15" s="469"/>
      <c r="T15" s="469"/>
      <c r="U15" s="469"/>
      <c r="V15" s="470"/>
      <c r="W15" s="403" t="s">
        <v>131</v>
      </c>
      <c r="X15" s="404"/>
      <c r="Y15" s="404"/>
      <c r="Z15" s="404"/>
      <c r="AA15" s="404"/>
      <c r="AB15" s="394"/>
      <c r="AC15" s="438">
        <v>2490</v>
      </c>
      <c r="AD15" s="439"/>
      <c r="AE15" s="439"/>
      <c r="AF15" s="439"/>
      <c r="AG15" s="478"/>
      <c r="AH15" s="438">
        <v>2746</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1779951</v>
      </c>
      <c r="BO15" s="351"/>
      <c r="BP15" s="351"/>
      <c r="BQ15" s="351"/>
      <c r="BR15" s="351"/>
      <c r="BS15" s="351"/>
      <c r="BT15" s="351"/>
      <c r="BU15" s="352"/>
      <c r="BV15" s="350">
        <v>1748733</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28.3</v>
      </c>
      <c r="AD16" s="472"/>
      <c r="AE16" s="472"/>
      <c r="AF16" s="472"/>
      <c r="AG16" s="473"/>
      <c r="AH16" s="471">
        <v>29.9</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7225019</v>
      </c>
      <c r="BO16" s="388"/>
      <c r="BP16" s="388"/>
      <c r="BQ16" s="388"/>
      <c r="BR16" s="388"/>
      <c r="BS16" s="388"/>
      <c r="BT16" s="388"/>
      <c r="BU16" s="389"/>
      <c r="BV16" s="387">
        <v>7000433</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5200</v>
      </c>
      <c r="AD17" s="439"/>
      <c r="AE17" s="439"/>
      <c r="AF17" s="439"/>
      <c r="AG17" s="478"/>
      <c r="AH17" s="438">
        <v>5325</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2238012</v>
      </c>
      <c r="BO17" s="388"/>
      <c r="BP17" s="388"/>
      <c r="BQ17" s="388"/>
      <c r="BR17" s="388"/>
      <c r="BS17" s="388"/>
      <c r="BT17" s="388"/>
      <c r="BU17" s="389"/>
      <c r="BV17" s="387">
        <v>2195228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368.77</v>
      </c>
      <c r="M18" s="500"/>
      <c r="N18" s="500"/>
      <c r="O18" s="500"/>
      <c r="P18" s="500"/>
      <c r="Q18" s="500"/>
      <c r="R18" s="501"/>
      <c r="S18" s="501"/>
      <c r="T18" s="501"/>
      <c r="U18" s="501"/>
      <c r="V18" s="502"/>
      <c r="W18" s="405"/>
      <c r="X18" s="406"/>
      <c r="Y18" s="406"/>
      <c r="Z18" s="406"/>
      <c r="AA18" s="406"/>
      <c r="AB18" s="397"/>
      <c r="AC18" s="503">
        <v>59</v>
      </c>
      <c r="AD18" s="504"/>
      <c r="AE18" s="504"/>
      <c r="AF18" s="504"/>
      <c r="AG18" s="505"/>
      <c r="AH18" s="503">
        <v>58</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7233274</v>
      </c>
      <c r="BO18" s="388"/>
      <c r="BP18" s="388"/>
      <c r="BQ18" s="388"/>
      <c r="BR18" s="388"/>
      <c r="BS18" s="388"/>
      <c r="BT18" s="388"/>
      <c r="BU18" s="389"/>
      <c r="BV18" s="387">
        <v>7281296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49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9920246</v>
      </c>
      <c r="BO19" s="388"/>
      <c r="BP19" s="388"/>
      <c r="BQ19" s="388"/>
      <c r="BR19" s="388"/>
      <c r="BS19" s="388"/>
      <c r="BT19" s="388"/>
      <c r="BU19" s="389"/>
      <c r="BV19" s="387">
        <v>10285651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6228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19690527</v>
      </c>
      <c r="BO23" s="388"/>
      <c r="BP23" s="388"/>
      <c r="BQ23" s="388"/>
      <c r="BR23" s="388"/>
      <c r="BS23" s="388"/>
      <c r="BT23" s="388"/>
      <c r="BU23" s="389"/>
      <c r="BV23" s="387">
        <v>19519638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7520</v>
      </c>
      <c r="R24" s="439"/>
      <c r="S24" s="439"/>
      <c r="T24" s="439"/>
      <c r="U24" s="439"/>
      <c r="V24" s="478"/>
      <c r="W24" s="533"/>
      <c r="X24" s="521"/>
      <c r="Y24" s="522"/>
      <c r="Z24" s="437" t="s">
        <v>155</v>
      </c>
      <c r="AA24" s="417"/>
      <c r="AB24" s="417"/>
      <c r="AC24" s="417"/>
      <c r="AD24" s="417"/>
      <c r="AE24" s="417"/>
      <c r="AF24" s="417"/>
      <c r="AG24" s="418"/>
      <c r="AH24" s="438">
        <v>164</v>
      </c>
      <c r="AI24" s="439"/>
      <c r="AJ24" s="439"/>
      <c r="AK24" s="439"/>
      <c r="AL24" s="478"/>
      <c r="AM24" s="438">
        <v>520864</v>
      </c>
      <c r="AN24" s="439"/>
      <c r="AO24" s="439"/>
      <c r="AP24" s="439"/>
      <c r="AQ24" s="439"/>
      <c r="AR24" s="478"/>
      <c r="AS24" s="438">
        <v>3176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13996010</v>
      </c>
      <c r="BO24" s="388"/>
      <c r="BP24" s="388"/>
      <c r="BQ24" s="388"/>
      <c r="BR24" s="388"/>
      <c r="BS24" s="388"/>
      <c r="BT24" s="388"/>
      <c r="BU24" s="389"/>
      <c r="BV24" s="387">
        <v>13942612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6160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1811265</v>
      </c>
      <c r="BO25" s="351"/>
      <c r="BP25" s="351"/>
      <c r="BQ25" s="351"/>
      <c r="BR25" s="351"/>
      <c r="BS25" s="351"/>
      <c r="BT25" s="351"/>
      <c r="BU25" s="352"/>
      <c r="BV25" s="350">
        <v>4912474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5640</v>
      </c>
      <c r="R26" s="439"/>
      <c r="S26" s="439"/>
      <c r="T26" s="439"/>
      <c r="U26" s="439"/>
      <c r="V26" s="478"/>
      <c r="W26" s="533"/>
      <c r="X26" s="521"/>
      <c r="Y26" s="522"/>
      <c r="Z26" s="437" t="s">
        <v>161</v>
      </c>
      <c r="AA26" s="543"/>
      <c r="AB26" s="543"/>
      <c r="AC26" s="543"/>
      <c r="AD26" s="543"/>
      <c r="AE26" s="543"/>
      <c r="AF26" s="543"/>
      <c r="AG26" s="544"/>
      <c r="AH26" s="438">
        <v>6</v>
      </c>
      <c r="AI26" s="439"/>
      <c r="AJ26" s="439"/>
      <c r="AK26" s="439"/>
      <c r="AL26" s="478"/>
      <c r="AM26" s="438">
        <v>20496</v>
      </c>
      <c r="AN26" s="439"/>
      <c r="AO26" s="439"/>
      <c r="AP26" s="439"/>
      <c r="AQ26" s="439"/>
      <c r="AR26" s="478"/>
      <c r="AS26" s="438">
        <v>3416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3210</v>
      </c>
      <c r="R27" s="439"/>
      <c r="S27" s="439"/>
      <c r="T27" s="439"/>
      <c r="U27" s="439"/>
      <c r="V27" s="478"/>
      <c r="W27" s="533"/>
      <c r="X27" s="521"/>
      <c r="Y27" s="522"/>
      <c r="Z27" s="437" t="s">
        <v>164</v>
      </c>
      <c r="AA27" s="417"/>
      <c r="AB27" s="417"/>
      <c r="AC27" s="417"/>
      <c r="AD27" s="417"/>
      <c r="AE27" s="417"/>
      <c r="AF27" s="417"/>
      <c r="AG27" s="418"/>
      <c r="AH27" s="438">
        <v>15</v>
      </c>
      <c r="AI27" s="439"/>
      <c r="AJ27" s="439"/>
      <c r="AK27" s="439"/>
      <c r="AL27" s="478"/>
      <c r="AM27" s="438">
        <v>43388</v>
      </c>
      <c r="AN27" s="439"/>
      <c r="AO27" s="439"/>
      <c r="AP27" s="439"/>
      <c r="AQ27" s="439"/>
      <c r="AR27" s="478"/>
      <c r="AS27" s="438">
        <v>2893</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693517</v>
      </c>
      <c r="BO27" s="557"/>
      <c r="BP27" s="557"/>
      <c r="BQ27" s="557"/>
      <c r="BR27" s="557"/>
      <c r="BS27" s="557"/>
      <c r="BT27" s="557"/>
      <c r="BU27" s="558"/>
      <c r="BV27" s="556">
        <v>693487</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2370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3229204</v>
      </c>
      <c r="BO28" s="351"/>
      <c r="BP28" s="351"/>
      <c r="BQ28" s="351"/>
      <c r="BR28" s="351"/>
      <c r="BS28" s="351"/>
      <c r="BT28" s="351"/>
      <c r="BU28" s="352"/>
      <c r="BV28" s="350">
        <v>3043868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14</v>
      </c>
      <c r="M29" s="439"/>
      <c r="N29" s="439"/>
      <c r="O29" s="439"/>
      <c r="P29" s="478"/>
      <c r="Q29" s="438">
        <v>2140</v>
      </c>
      <c r="R29" s="439"/>
      <c r="S29" s="439"/>
      <c r="T29" s="439"/>
      <c r="U29" s="439"/>
      <c r="V29" s="478"/>
      <c r="W29" s="534"/>
      <c r="X29" s="535"/>
      <c r="Y29" s="536"/>
      <c r="Z29" s="437" t="s">
        <v>171</v>
      </c>
      <c r="AA29" s="417"/>
      <c r="AB29" s="417"/>
      <c r="AC29" s="417"/>
      <c r="AD29" s="417"/>
      <c r="AE29" s="417"/>
      <c r="AF29" s="417"/>
      <c r="AG29" s="418"/>
      <c r="AH29" s="438">
        <v>179</v>
      </c>
      <c r="AI29" s="439"/>
      <c r="AJ29" s="439"/>
      <c r="AK29" s="439"/>
      <c r="AL29" s="478"/>
      <c r="AM29" s="438">
        <v>564252</v>
      </c>
      <c r="AN29" s="439"/>
      <c r="AO29" s="439"/>
      <c r="AP29" s="439"/>
      <c r="AQ29" s="439"/>
      <c r="AR29" s="478"/>
      <c r="AS29" s="438">
        <v>3152</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653582</v>
      </c>
      <c r="BO29" s="388"/>
      <c r="BP29" s="388"/>
      <c r="BQ29" s="388"/>
      <c r="BR29" s="388"/>
      <c r="BS29" s="388"/>
      <c r="BT29" s="388"/>
      <c r="BU29" s="389"/>
      <c r="BV29" s="387">
        <v>617882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94.7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1797144</v>
      </c>
      <c r="BO30" s="557"/>
      <c r="BP30" s="557"/>
      <c r="BQ30" s="557"/>
      <c r="BR30" s="557"/>
      <c r="BS30" s="557"/>
      <c r="BT30" s="557"/>
      <c r="BU30" s="558"/>
      <c r="BV30" s="556">
        <v>1735998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公立香住病院事業企業会計</v>
      </c>
      <c r="AP34" s="569"/>
      <c r="AQ34" s="569"/>
      <c r="AR34" s="569"/>
      <c r="AS34" s="569"/>
      <c r="AT34" s="569"/>
      <c r="AU34" s="569"/>
      <c r="AV34" s="569"/>
      <c r="AW34" s="569"/>
      <c r="AX34" s="569"/>
      <c r="AY34" s="569"/>
      <c r="AZ34" s="569"/>
      <c r="BA34" s="569"/>
      <c r="BB34" s="569"/>
      <c r="BC34" s="569"/>
      <c r="BD34" s="167"/>
      <c r="BE34" s="568">
        <f>IF(BG34="","",MAX(C34:D43,U34:V43,AM34:AN43)+1)</f>
        <v>9</v>
      </c>
      <c r="BF34" s="568"/>
      <c r="BG34" s="569" t="str">
        <f>IF('各会計、関係団体の財政状況及び健全化判断比率'!B34="","",'各会計、関係団体の財政状況及び健全化判断比率'!B34)</f>
        <v>町立地方卸売市場事業特別会計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公立八鹿病院組合</v>
      </c>
      <c r="BZ34" s="569"/>
      <c r="CA34" s="569"/>
      <c r="CB34" s="569"/>
      <c r="CC34" s="569"/>
      <c r="CD34" s="569"/>
      <c r="CE34" s="569"/>
      <c r="CF34" s="569"/>
      <c r="CG34" s="569"/>
      <c r="CH34" s="569"/>
      <c r="CI34" s="569"/>
      <c r="CJ34" s="569"/>
      <c r="CK34" s="569"/>
      <c r="CL34" s="569"/>
      <c r="CM34" s="569"/>
      <c r="CN34" s="167"/>
      <c r="CO34" s="568">
        <f>IF(CQ34="","",MAX(C34:D43,U34:V43,AM34:AN43,BE34:BF43,BW34:BX43)+1)</f>
        <v>21</v>
      </c>
      <c r="CP34" s="568"/>
      <c r="CQ34" s="569" t="str">
        <f>IF('各会計、関係団体の財政状況及び健全化判断比率'!BS7="","",'各会計、関係団体の財政状況及び健全化判断比率'!BS7)</f>
        <v>㈱香住観光公社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矢田川憩いの村事業特別会計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後期高齢者医療保険事業特別会計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IF('各会計、関係団体の財政状況及び健全化判断比率'!B32="","",'各会計、関係団体の財政状況及び健全化判断比率'!B32)</f>
        <v>水道事業企業会計</v>
      </c>
      <c r="AP35" s="569"/>
      <c r="AQ35" s="569"/>
      <c r="AR35" s="569"/>
      <c r="AS35" s="569"/>
      <c r="AT35" s="569"/>
      <c r="AU35" s="569"/>
      <c r="AV35" s="569"/>
      <c r="AW35" s="569"/>
      <c r="AX35" s="569"/>
      <c r="AY35" s="569"/>
      <c r="AZ35" s="569"/>
      <c r="BA35" s="569"/>
      <c r="BB35" s="569"/>
      <c r="BC35" s="569"/>
      <c r="BD35" s="167"/>
      <c r="BE35" s="568">
        <f t="shared" ref="BE35:BE43" si="1">IF(BG35="","",BE34+1)</f>
        <v>10</v>
      </c>
      <c r="BF35" s="568"/>
      <c r="BG35" s="569" t="str">
        <f>IF('各会計、関係団体の財政状況及び健全化判断比率'!B35="","",'各会計、関係団体の財政状況及び健全化判断比率'!B35)</f>
        <v>国民宿舎事業特別会計</v>
      </c>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北但行政事務組合</v>
      </c>
      <c r="BZ35" s="569"/>
      <c r="CA35" s="569"/>
      <c r="CB35" s="569"/>
      <c r="CC35" s="569"/>
      <c r="CD35" s="569"/>
      <c r="CE35" s="569"/>
      <c r="CF35" s="569"/>
      <c r="CG35" s="569"/>
      <c r="CH35" s="569"/>
      <c r="CI35" s="569"/>
      <c r="CJ35" s="569"/>
      <c r="CK35" s="569"/>
      <c r="CL35" s="569"/>
      <c r="CM35" s="569"/>
      <c r="CN35" s="167"/>
      <c r="CO35" s="568">
        <f t="shared" ref="CO35:CO43" si="3">IF(CQ35="","",CO34+1)</f>
        <v>22</v>
      </c>
      <c r="CP35" s="568"/>
      <c r="CQ35" s="569" t="str">
        <f>IF('各会計、関係団体の財政状況及び健全化判断比率'!BS8="","",'各会計、関係団体の財政状況及び健全化判断比率'!BS8)</f>
        <v>矢田川開発㈱</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介護保険事業特別会計</v>
      </c>
      <c r="X36" s="569"/>
      <c r="Y36" s="569"/>
      <c r="Z36" s="569"/>
      <c r="AA36" s="569"/>
      <c r="AB36" s="569"/>
      <c r="AC36" s="569"/>
      <c r="AD36" s="569"/>
      <c r="AE36" s="569"/>
      <c r="AF36" s="569"/>
      <c r="AG36" s="569"/>
      <c r="AH36" s="569"/>
      <c r="AI36" s="569"/>
      <c r="AJ36" s="569"/>
      <c r="AK36" s="569"/>
      <c r="AL36" s="167"/>
      <c r="AM36" s="568">
        <f t="shared" si="0"/>
        <v>8</v>
      </c>
      <c r="AN36" s="568"/>
      <c r="AO36" s="569" t="str">
        <f>IF('各会計、関係団体の財政状況及び健全化判断比率'!B33="","",'各会計、関係団体の財政状況及び健全化判断比率'!B33)</f>
        <v>下水道事業企業会計</v>
      </c>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美方郡広域事務組合（一般会計）</v>
      </c>
      <c r="BZ36" s="569"/>
      <c r="CA36" s="569"/>
      <c r="CB36" s="569"/>
      <c r="CC36" s="569"/>
      <c r="CD36" s="569"/>
      <c r="CE36" s="569"/>
      <c r="CF36" s="569"/>
      <c r="CG36" s="569"/>
      <c r="CH36" s="569"/>
      <c r="CI36" s="569"/>
      <c r="CJ36" s="569"/>
      <c r="CK36" s="569"/>
      <c r="CL36" s="569"/>
      <c r="CM36" s="569"/>
      <c r="CN36" s="167"/>
      <c r="CO36" s="568">
        <f t="shared" si="3"/>
        <v>23</v>
      </c>
      <c r="CP36" s="568"/>
      <c r="CQ36" s="569" t="str">
        <f>IF('各会計、関係団体の財政状況及び健全化判断比率'!BS9="","",'各会計、関係団体の財政状況及び健全化判断比率'!BS9)</f>
        <v>㈱むらおか振興公社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美方郡広域事務組合（農業共済）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但馬広域行政事務組合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16</v>
      </c>
      <c r="BX39" s="568"/>
      <c r="BY39" s="569" t="str">
        <f>IF('各会計、関係団体の財政状況及び健全化判断比率'!B73="","",'各会計、関係団体の財政状況及び健全化判断比率'!B73)</f>
        <v>兵庫県市町村職員退職手当組合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17</v>
      </c>
      <c r="BX40" s="568"/>
      <c r="BY40" s="569" t="str">
        <f>IF('各会計、関係団体の財政状況及び健全化判断比率'!B74="","",'各会計、関係団体の財政状況及び健全化判断比率'!B74)</f>
        <v>兵庫県市町交通災害共済組合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18</v>
      </c>
      <c r="BX41" s="568"/>
      <c r="BY41" s="569" t="str">
        <f>IF('各会計、関係団体の財政状況及び健全化判断比率'!B75="","",'各会計、関係団体の財政状況及び健全化判断比率'!B75)</f>
        <v>兵庫県町議会議員公務災害補償組合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19</v>
      </c>
      <c r="BX42" s="568"/>
      <c r="BY42" s="569" t="str">
        <f>IF('各会計、関係団体の財政状況及び健全化判断比率'!B76="","",'各会計、関係団体の財政状況及び健全化判断比率'!B76)</f>
        <v>兵庫県後期高齢者医療広域連合（一般会計）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20</v>
      </c>
      <c r="BX43" s="568"/>
      <c r="BY43" s="569" t="str">
        <f>IF('各会計、関係団体の財政状況及び健全化判断比率'!B77="","",'各会計、関係団体の財政状況及び健全化判断比率'!B77)</f>
        <v>兵庫県後期高齢者医療広域連合（特別会計）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526</v>
      </c>
      <c r="D34" s="1154"/>
      <c r="E34" s="1155"/>
      <c r="F34" s="32">
        <v>2.78</v>
      </c>
      <c r="G34" s="33">
        <v>2.87</v>
      </c>
      <c r="H34" s="33">
        <v>3.54</v>
      </c>
      <c r="I34" s="33">
        <v>4.08</v>
      </c>
      <c r="J34" s="34">
        <v>4.16</v>
      </c>
      <c r="K34" s="22"/>
      <c r="L34" s="22"/>
      <c r="M34" s="22"/>
      <c r="N34" s="22"/>
      <c r="O34" s="22"/>
      <c r="P34" s="22"/>
    </row>
    <row r="35" spans="1:16" ht="39" customHeight="1" x14ac:dyDescent="0.15">
      <c r="A35" s="22"/>
      <c r="B35" s="35"/>
      <c r="C35" s="1148" t="s">
        <v>527</v>
      </c>
      <c r="D35" s="1149"/>
      <c r="E35" s="1150"/>
      <c r="F35" s="36">
        <v>7.0000000000000007E-2</v>
      </c>
      <c r="G35" s="37">
        <v>3.42</v>
      </c>
      <c r="H35" s="37">
        <v>3.76</v>
      </c>
      <c r="I35" s="37">
        <v>3.86</v>
      </c>
      <c r="J35" s="38">
        <v>3.62</v>
      </c>
      <c r="K35" s="22"/>
      <c r="L35" s="22"/>
      <c r="M35" s="22"/>
      <c r="N35" s="22"/>
      <c r="O35" s="22"/>
      <c r="P35" s="22"/>
    </row>
    <row r="36" spans="1:16" ht="39" customHeight="1" x14ac:dyDescent="0.15">
      <c r="A36" s="22"/>
      <c r="B36" s="35"/>
      <c r="C36" s="1148" t="s">
        <v>528</v>
      </c>
      <c r="D36" s="1149"/>
      <c r="E36" s="1150"/>
      <c r="F36" s="36">
        <v>0.04</v>
      </c>
      <c r="G36" s="37">
        <v>0.56000000000000005</v>
      </c>
      <c r="H36" s="37">
        <v>0.63</v>
      </c>
      <c r="I36" s="37">
        <v>0.65</v>
      </c>
      <c r="J36" s="38">
        <v>0.74</v>
      </c>
      <c r="K36" s="22"/>
      <c r="L36" s="22"/>
      <c r="M36" s="22"/>
      <c r="N36" s="22"/>
      <c r="O36" s="22"/>
      <c r="P36" s="22"/>
    </row>
    <row r="37" spans="1:16" ht="39" customHeight="1" x14ac:dyDescent="0.15">
      <c r="A37" s="22"/>
      <c r="B37" s="35"/>
      <c r="C37" s="1148" t="s">
        <v>529</v>
      </c>
      <c r="D37" s="1149"/>
      <c r="E37" s="1150"/>
      <c r="F37" s="36">
        <v>1.42</v>
      </c>
      <c r="G37" s="37">
        <v>1.53</v>
      </c>
      <c r="H37" s="37">
        <v>0.76</v>
      </c>
      <c r="I37" s="37">
        <v>0.65</v>
      </c>
      <c r="J37" s="38">
        <v>0.62</v>
      </c>
      <c r="K37" s="22"/>
      <c r="L37" s="22"/>
      <c r="M37" s="22"/>
      <c r="N37" s="22"/>
      <c r="O37" s="22"/>
      <c r="P37" s="22"/>
    </row>
    <row r="38" spans="1:16" ht="39" customHeight="1" x14ac:dyDescent="0.15">
      <c r="A38" s="22"/>
      <c r="B38" s="35"/>
      <c r="C38" s="1148" t="s">
        <v>530</v>
      </c>
      <c r="D38" s="1149"/>
      <c r="E38" s="1150"/>
      <c r="F38" s="36">
        <v>0.06</v>
      </c>
      <c r="G38" s="37">
        <v>0</v>
      </c>
      <c r="H38" s="37">
        <v>0</v>
      </c>
      <c r="I38" s="37">
        <v>0.28000000000000003</v>
      </c>
      <c r="J38" s="38">
        <v>0.17</v>
      </c>
      <c r="K38" s="22"/>
      <c r="L38" s="22"/>
      <c r="M38" s="22"/>
      <c r="N38" s="22"/>
      <c r="O38" s="22"/>
      <c r="P38" s="22"/>
    </row>
    <row r="39" spans="1:16" ht="39" customHeight="1" x14ac:dyDescent="0.15">
      <c r="A39" s="22"/>
      <c r="B39" s="35"/>
      <c r="C39" s="1148" t="s">
        <v>531</v>
      </c>
      <c r="D39" s="1149"/>
      <c r="E39" s="1150"/>
      <c r="F39" s="36" t="s">
        <v>532</v>
      </c>
      <c r="G39" s="37">
        <v>0.15</v>
      </c>
      <c r="H39" s="37">
        <v>0.86</v>
      </c>
      <c r="I39" s="37">
        <v>0.1</v>
      </c>
      <c r="J39" s="38">
        <v>0.16</v>
      </c>
      <c r="K39" s="22"/>
      <c r="L39" s="22"/>
      <c r="M39" s="22"/>
      <c r="N39" s="22"/>
      <c r="O39" s="22"/>
      <c r="P39" s="22"/>
    </row>
    <row r="40" spans="1:16" ht="39" customHeight="1" x14ac:dyDescent="0.15">
      <c r="A40" s="22"/>
      <c r="B40" s="35"/>
      <c r="C40" s="1148" t="s">
        <v>533</v>
      </c>
      <c r="D40" s="1149"/>
      <c r="E40" s="1150"/>
      <c r="F40" s="36">
        <v>0.05</v>
      </c>
      <c r="G40" s="37">
        <v>0</v>
      </c>
      <c r="H40" s="37">
        <v>0</v>
      </c>
      <c r="I40" s="37">
        <v>0</v>
      </c>
      <c r="J40" s="38">
        <v>0.01</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536</v>
      </c>
      <c r="D43" s="1152"/>
      <c r="E43" s="1153"/>
      <c r="F43" s="41">
        <v>3.01</v>
      </c>
      <c r="G43" s="42">
        <v>0.03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2128</v>
      </c>
      <c r="L45" s="60">
        <v>2020</v>
      </c>
      <c r="M45" s="60">
        <v>1965</v>
      </c>
      <c r="N45" s="60">
        <v>1801</v>
      </c>
      <c r="O45" s="61">
        <v>1747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v>7</v>
      </c>
      <c r="L47" s="64">
        <v>7</v>
      </c>
      <c r="M47" s="64">
        <v>7</v>
      </c>
      <c r="N47" s="64">
        <v>3</v>
      </c>
      <c r="O47" s="65">
        <v>27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1131</v>
      </c>
      <c r="L48" s="64">
        <v>943</v>
      </c>
      <c r="M48" s="64">
        <v>944</v>
      </c>
      <c r="N48" s="64">
        <v>887</v>
      </c>
      <c r="O48" s="65">
        <v>821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17</v>
      </c>
      <c r="L49" s="64">
        <v>23</v>
      </c>
      <c r="M49" s="64">
        <v>19</v>
      </c>
      <c r="N49" s="64">
        <v>15</v>
      </c>
      <c r="O49" s="65">
        <v>16</v>
      </c>
      <c r="P49" s="48"/>
      <c r="Q49" s="48"/>
      <c r="R49" s="48"/>
      <c r="S49" s="48"/>
      <c r="T49" s="48"/>
      <c r="U49" s="48"/>
    </row>
    <row r="50" spans="1:21" ht="30.75" customHeight="1" x14ac:dyDescent="0.15">
      <c r="A50" s="48"/>
      <c r="B50" s="1166"/>
      <c r="C50" s="1167"/>
      <c r="D50" s="62"/>
      <c r="E50" s="1158" t="s">
        <v>17</v>
      </c>
      <c r="F50" s="1158"/>
      <c r="G50" s="1158"/>
      <c r="H50" s="1158"/>
      <c r="I50" s="1158"/>
      <c r="J50" s="1159"/>
      <c r="K50" s="63">
        <v>14</v>
      </c>
      <c r="L50" s="64">
        <v>14</v>
      </c>
      <c r="M50" s="64">
        <v>14</v>
      </c>
      <c r="N50" s="64">
        <v>13</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2215</v>
      </c>
      <c r="L52" s="64">
        <v>2167</v>
      </c>
      <c r="M52" s="64">
        <v>2189</v>
      </c>
      <c r="N52" s="64">
        <v>2079</v>
      </c>
      <c r="O52" s="65">
        <v>2042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1082</v>
      </c>
      <c r="L53" s="69">
        <v>840</v>
      </c>
      <c r="M53" s="69">
        <v>760</v>
      </c>
      <c r="N53" s="69">
        <v>640</v>
      </c>
      <c r="O53" s="70">
        <v>570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17710</v>
      </c>
      <c r="J41" s="83">
        <v>18339</v>
      </c>
      <c r="K41" s="83">
        <v>18496</v>
      </c>
      <c r="L41" s="83">
        <v>19733</v>
      </c>
      <c r="M41" s="84">
        <v>20002</v>
      </c>
    </row>
    <row r="42" spans="2:13" ht="27.75" customHeight="1" x14ac:dyDescent="0.15">
      <c r="B42" s="1174"/>
      <c r="C42" s="1175"/>
      <c r="D42" s="85"/>
      <c r="E42" s="1180" t="s">
        <v>26</v>
      </c>
      <c r="F42" s="1180"/>
      <c r="G42" s="1180"/>
      <c r="H42" s="1181"/>
      <c r="I42" s="86">
        <v>44</v>
      </c>
      <c r="J42" s="87">
        <v>31</v>
      </c>
      <c r="K42" s="87">
        <v>18</v>
      </c>
      <c r="L42" s="87">
        <v>5</v>
      </c>
      <c r="M42" s="88">
        <v>4</v>
      </c>
    </row>
    <row r="43" spans="2:13" ht="27.75" customHeight="1" x14ac:dyDescent="0.15">
      <c r="B43" s="1174"/>
      <c r="C43" s="1175"/>
      <c r="D43" s="85"/>
      <c r="E43" s="1180" t="s">
        <v>27</v>
      </c>
      <c r="F43" s="1180"/>
      <c r="G43" s="1180"/>
      <c r="H43" s="1181"/>
      <c r="I43" s="86">
        <v>16588</v>
      </c>
      <c r="J43" s="87">
        <v>15325</v>
      </c>
      <c r="K43" s="87">
        <v>13900</v>
      </c>
      <c r="L43" s="87">
        <v>12967</v>
      </c>
      <c r="M43" s="88">
        <v>12511</v>
      </c>
    </row>
    <row r="44" spans="2:13" ht="27.75" customHeight="1" x14ac:dyDescent="0.15">
      <c r="B44" s="1174"/>
      <c r="C44" s="1175"/>
      <c r="D44" s="85"/>
      <c r="E44" s="1180" t="s">
        <v>28</v>
      </c>
      <c r="F44" s="1180"/>
      <c r="G44" s="1180"/>
      <c r="H44" s="1181"/>
      <c r="I44" s="86">
        <v>226</v>
      </c>
      <c r="J44" s="87">
        <v>166</v>
      </c>
      <c r="K44" s="87">
        <v>151</v>
      </c>
      <c r="L44" s="87">
        <v>139</v>
      </c>
      <c r="M44" s="88">
        <v>116</v>
      </c>
    </row>
    <row r="45" spans="2:13" ht="27.75" customHeight="1" x14ac:dyDescent="0.15">
      <c r="B45" s="1174"/>
      <c r="C45" s="1175"/>
      <c r="D45" s="85"/>
      <c r="E45" s="1180" t="s">
        <v>29</v>
      </c>
      <c r="F45" s="1180"/>
      <c r="G45" s="1180"/>
      <c r="H45" s="1181"/>
      <c r="I45" s="86">
        <v>3034</v>
      </c>
      <c r="J45" s="87">
        <v>2836</v>
      </c>
      <c r="K45" s="87">
        <v>2590</v>
      </c>
      <c r="L45" s="87">
        <v>2374</v>
      </c>
      <c r="M45" s="88">
        <v>2348</v>
      </c>
    </row>
    <row r="46" spans="2:13" ht="27.75" customHeight="1" x14ac:dyDescent="0.15">
      <c r="B46" s="1174"/>
      <c r="C46" s="1175"/>
      <c r="D46" s="89"/>
      <c r="E46" s="1180" t="s">
        <v>30</v>
      </c>
      <c r="F46" s="1180"/>
      <c r="G46" s="1180"/>
      <c r="H46" s="1181"/>
      <c r="I46" s="86" t="s">
        <v>482</v>
      </c>
      <c r="J46" s="87" t="s">
        <v>482</v>
      </c>
      <c r="K46" s="87" t="s">
        <v>482</v>
      </c>
      <c r="L46" s="87" t="s">
        <v>482</v>
      </c>
      <c r="M46" s="88" t="s">
        <v>482</v>
      </c>
    </row>
    <row r="47" spans="2:13" ht="27.75" customHeight="1" x14ac:dyDescent="0.15">
      <c r="B47" s="1174"/>
      <c r="C47" s="1175"/>
      <c r="D47" s="90"/>
      <c r="E47" s="1182" t="s">
        <v>31</v>
      </c>
      <c r="F47" s="1183"/>
      <c r="G47" s="1183"/>
      <c r="H47" s="1184"/>
      <c r="I47" s="86" t="s">
        <v>482</v>
      </c>
      <c r="J47" s="87" t="s">
        <v>482</v>
      </c>
      <c r="K47" s="87" t="s">
        <v>482</v>
      </c>
      <c r="L47" s="87" t="s">
        <v>482</v>
      </c>
      <c r="M47" s="88" t="s">
        <v>482</v>
      </c>
    </row>
    <row r="48" spans="2:13" ht="27.75" customHeight="1" x14ac:dyDescent="0.15">
      <c r="B48" s="1174"/>
      <c r="C48" s="1175"/>
      <c r="D48" s="85"/>
      <c r="E48" s="1180" t="s">
        <v>32</v>
      </c>
      <c r="F48" s="1180"/>
      <c r="G48" s="1180"/>
      <c r="H48" s="1181"/>
      <c r="I48" s="86" t="s">
        <v>482</v>
      </c>
      <c r="J48" s="87" t="s">
        <v>482</v>
      </c>
      <c r="K48" s="87" t="s">
        <v>482</v>
      </c>
      <c r="L48" s="87" t="s">
        <v>482</v>
      </c>
      <c r="M48" s="88" t="s">
        <v>482</v>
      </c>
    </row>
    <row r="49" spans="2:13" ht="27.75" customHeight="1" x14ac:dyDescent="0.15">
      <c r="B49" s="1176"/>
      <c r="C49" s="1177"/>
      <c r="D49" s="85"/>
      <c r="E49" s="1180" t="s">
        <v>33</v>
      </c>
      <c r="F49" s="1180"/>
      <c r="G49" s="1180"/>
      <c r="H49" s="1181"/>
      <c r="I49" s="86" t="s">
        <v>482</v>
      </c>
      <c r="J49" s="87" t="s">
        <v>482</v>
      </c>
      <c r="K49" s="87" t="s">
        <v>482</v>
      </c>
      <c r="L49" s="87" t="s">
        <v>482</v>
      </c>
      <c r="M49" s="88" t="s">
        <v>482</v>
      </c>
    </row>
    <row r="50" spans="2:13" ht="27.75" customHeight="1" x14ac:dyDescent="0.15">
      <c r="B50" s="1185" t="s">
        <v>34</v>
      </c>
      <c r="C50" s="1186"/>
      <c r="D50" s="91"/>
      <c r="E50" s="1180" t="s">
        <v>35</v>
      </c>
      <c r="F50" s="1180"/>
      <c r="G50" s="1180"/>
      <c r="H50" s="1181"/>
      <c r="I50" s="86">
        <v>2727</v>
      </c>
      <c r="J50" s="87">
        <v>3418</v>
      </c>
      <c r="K50" s="87">
        <v>3682</v>
      </c>
      <c r="L50" s="87">
        <v>4546</v>
      </c>
      <c r="M50" s="88">
        <v>4853</v>
      </c>
    </row>
    <row r="51" spans="2:13" ht="27.75" customHeight="1" x14ac:dyDescent="0.15">
      <c r="B51" s="1174"/>
      <c r="C51" s="1175"/>
      <c r="D51" s="85"/>
      <c r="E51" s="1180" t="s">
        <v>36</v>
      </c>
      <c r="F51" s="1180"/>
      <c r="G51" s="1180"/>
      <c r="H51" s="1181"/>
      <c r="I51" s="86">
        <v>198</v>
      </c>
      <c r="J51" s="87">
        <v>171</v>
      </c>
      <c r="K51" s="87">
        <v>104</v>
      </c>
      <c r="L51" s="87">
        <v>102</v>
      </c>
      <c r="M51" s="88">
        <v>90</v>
      </c>
    </row>
    <row r="52" spans="2:13" ht="27.75" customHeight="1" x14ac:dyDescent="0.15">
      <c r="B52" s="1176"/>
      <c r="C52" s="1177"/>
      <c r="D52" s="85"/>
      <c r="E52" s="1180" t="s">
        <v>37</v>
      </c>
      <c r="F52" s="1180"/>
      <c r="G52" s="1180"/>
      <c r="H52" s="1181"/>
      <c r="I52" s="86">
        <v>22884</v>
      </c>
      <c r="J52" s="87">
        <v>22985</v>
      </c>
      <c r="K52" s="87">
        <v>22998</v>
      </c>
      <c r="L52" s="87">
        <v>23763</v>
      </c>
      <c r="M52" s="88">
        <v>23654</v>
      </c>
    </row>
    <row r="53" spans="2:13" ht="27.75" customHeight="1" thickBot="1" x14ac:dyDescent="0.2">
      <c r="B53" s="1187" t="s">
        <v>21</v>
      </c>
      <c r="C53" s="1188"/>
      <c r="D53" s="92"/>
      <c r="E53" s="1189" t="s">
        <v>38</v>
      </c>
      <c r="F53" s="1189"/>
      <c r="G53" s="1189"/>
      <c r="H53" s="1190"/>
      <c r="I53" s="93">
        <v>11793</v>
      </c>
      <c r="J53" s="94">
        <v>10122</v>
      </c>
      <c r="K53" s="94">
        <v>8368</v>
      </c>
      <c r="L53" s="94">
        <v>6807</v>
      </c>
      <c r="M53" s="95">
        <v>6384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557</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557</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559</v>
      </c>
      <c r="I42" s="1201"/>
      <c r="J42" s="1201"/>
      <c r="K42" s="1201"/>
      <c r="L42" s="246"/>
      <c r="M42" s="246"/>
      <c r="N42" s="246"/>
      <c r="O42" s="246"/>
    </row>
    <row r="43" spans="2:17" x14ac:dyDescent="0.15">
      <c r="B43" s="250"/>
      <c r="C43" s="246"/>
      <c r="D43" s="246"/>
      <c r="E43" s="246"/>
      <c r="F43" s="246"/>
      <c r="G43" s="1257" t="s">
        <v>568</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1202"/>
      <c r="I48" s="1202"/>
      <c r="J48" s="1202"/>
    </row>
    <row r="49" spans="1:17" x14ac:dyDescent="0.15">
      <c r="B49" s="250"/>
      <c r="C49" s="246"/>
      <c r="D49" s="246"/>
      <c r="E49" s="246"/>
      <c r="F49" s="246"/>
      <c r="G49" s="245" t="s">
        <v>560</v>
      </c>
    </row>
    <row r="50" spans="1:17" x14ac:dyDescent="0.15">
      <c r="B50" s="250"/>
      <c r="C50" s="246"/>
      <c r="D50" s="246"/>
      <c r="E50" s="246"/>
      <c r="F50" s="246"/>
      <c r="G50" s="1203"/>
      <c r="H50" s="1204"/>
      <c r="I50" s="1204"/>
      <c r="J50" s="1205"/>
      <c r="K50" s="1206" t="s">
        <v>521</v>
      </c>
      <c r="L50" s="1206" t="s">
        <v>522</v>
      </c>
      <c r="M50" s="1206" t="s">
        <v>523</v>
      </c>
      <c r="N50" s="1206" t="s">
        <v>524</v>
      </c>
      <c r="O50" s="1206" t="s">
        <v>525</v>
      </c>
    </row>
    <row r="51" spans="1:17" x14ac:dyDescent="0.15">
      <c r="B51" s="250"/>
      <c r="C51" s="246"/>
      <c r="D51" s="246"/>
      <c r="E51" s="246"/>
      <c r="F51" s="246"/>
      <c r="G51" s="1207" t="s">
        <v>561</v>
      </c>
      <c r="H51" s="1208"/>
      <c r="I51" s="1209" t="s">
        <v>562</v>
      </c>
      <c r="J51" s="1209"/>
      <c r="K51" s="1210"/>
      <c r="L51" s="1210"/>
      <c r="M51" s="1210"/>
      <c r="N51" s="1211">
        <v>103.4</v>
      </c>
      <c r="O51" s="1210"/>
    </row>
    <row r="52" spans="1:17" x14ac:dyDescent="0.15">
      <c r="B52" s="250"/>
      <c r="C52" s="246"/>
      <c r="D52" s="246"/>
      <c r="E52" s="246"/>
      <c r="F52" s="246"/>
      <c r="G52" s="1212"/>
      <c r="H52" s="1213"/>
      <c r="I52" s="1214"/>
      <c r="J52" s="1214"/>
      <c r="K52" s="1211"/>
      <c r="L52" s="1211"/>
      <c r="M52" s="1211"/>
      <c r="N52" s="1211"/>
      <c r="O52" s="1211"/>
    </row>
    <row r="53" spans="1:17" x14ac:dyDescent="0.15">
      <c r="A53" s="1215"/>
      <c r="B53" s="250"/>
      <c r="C53" s="246"/>
      <c r="D53" s="246"/>
      <c r="E53" s="246"/>
      <c r="F53" s="246"/>
      <c r="G53" s="1212"/>
      <c r="H53" s="1213"/>
      <c r="I53" s="1216" t="s">
        <v>563</v>
      </c>
      <c r="J53" s="1216"/>
      <c r="K53" s="1217"/>
      <c r="L53" s="1217"/>
      <c r="M53" s="1217"/>
      <c r="N53" s="1218">
        <v>56.8</v>
      </c>
      <c r="O53" s="1217"/>
    </row>
    <row r="54" spans="1:17" x14ac:dyDescent="0.15">
      <c r="A54" s="1215"/>
      <c r="B54" s="250"/>
      <c r="C54" s="246"/>
      <c r="D54" s="246"/>
      <c r="E54" s="246"/>
      <c r="F54" s="246"/>
      <c r="G54" s="1219"/>
      <c r="H54" s="1220"/>
      <c r="I54" s="1216"/>
      <c r="J54" s="1216"/>
      <c r="K54" s="1221"/>
      <c r="L54" s="1221"/>
      <c r="M54" s="1221"/>
      <c r="N54" s="1221"/>
      <c r="O54" s="1221"/>
    </row>
    <row r="55" spans="1:17" x14ac:dyDescent="0.15">
      <c r="A55" s="1215"/>
      <c r="B55" s="250"/>
      <c r="C55" s="246"/>
      <c r="D55" s="246"/>
      <c r="E55" s="246"/>
      <c r="F55" s="246"/>
      <c r="G55" s="1222" t="s">
        <v>564</v>
      </c>
      <c r="H55" s="1223"/>
      <c r="I55" s="1216" t="s">
        <v>562</v>
      </c>
      <c r="J55" s="1216"/>
      <c r="K55" s="1210"/>
      <c r="L55" s="1210"/>
      <c r="M55" s="1210"/>
      <c r="N55" s="1211">
        <v>44.9</v>
      </c>
      <c r="O55" s="1210"/>
    </row>
    <row r="56" spans="1:17" x14ac:dyDescent="0.15">
      <c r="A56" s="1215"/>
      <c r="B56" s="250"/>
      <c r="C56" s="246"/>
      <c r="D56" s="246"/>
      <c r="E56" s="246"/>
      <c r="F56" s="246"/>
      <c r="G56" s="1224"/>
      <c r="H56" s="1225"/>
      <c r="I56" s="1216"/>
      <c r="J56" s="1216"/>
      <c r="K56" s="1211"/>
      <c r="L56" s="1211"/>
      <c r="M56" s="1211"/>
      <c r="N56" s="1211"/>
      <c r="O56" s="1211"/>
    </row>
    <row r="57" spans="1:17" s="1215" customFormat="1" x14ac:dyDescent="0.15">
      <c r="B57" s="1226"/>
      <c r="C57" s="1201"/>
      <c r="D57" s="1201"/>
      <c r="E57" s="1201"/>
      <c r="F57" s="1201"/>
      <c r="G57" s="1224"/>
      <c r="H57" s="1225"/>
      <c r="I57" s="1227" t="s">
        <v>563</v>
      </c>
      <c r="J57" s="1227"/>
      <c r="K57" s="1217"/>
      <c r="L57" s="1217"/>
      <c r="M57" s="1217"/>
      <c r="N57" s="1218">
        <v>61.9</v>
      </c>
      <c r="O57" s="1217"/>
      <c r="P57" s="1228"/>
      <c r="Q57" s="1226"/>
    </row>
    <row r="58" spans="1:17" s="1215" customFormat="1" x14ac:dyDescent="0.15">
      <c r="A58" s="245"/>
      <c r="B58" s="1226"/>
      <c r="C58" s="1201"/>
      <c r="D58" s="1201"/>
      <c r="E58" s="1201"/>
      <c r="F58" s="1201"/>
      <c r="G58" s="1229"/>
      <c r="H58" s="1230"/>
      <c r="I58" s="1227"/>
      <c r="J58" s="1227"/>
      <c r="K58" s="1221"/>
      <c r="L58" s="1221"/>
      <c r="M58" s="1221"/>
      <c r="N58" s="1221"/>
      <c r="O58" s="1221"/>
      <c r="P58" s="1228"/>
      <c r="Q58" s="1226"/>
    </row>
    <row r="59" spans="1:17" s="1215" customFormat="1" x14ac:dyDescent="0.15">
      <c r="A59" s="245"/>
      <c r="B59" s="1226"/>
      <c r="C59" s="1201"/>
      <c r="D59" s="1201"/>
      <c r="E59" s="1201"/>
      <c r="F59" s="1201"/>
      <c r="G59" s="1201"/>
      <c r="H59" s="1201"/>
      <c r="I59" s="1201"/>
      <c r="J59" s="1201"/>
      <c r="K59" s="1231"/>
      <c r="L59" s="1231"/>
      <c r="M59" s="1231"/>
      <c r="N59" s="1231"/>
      <c r="O59" s="1231"/>
      <c r="P59" s="1228"/>
      <c r="Q59" s="1226"/>
    </row>
    <row r="60" spans="1:17" s="1215" customFormat="1" x14ac:dyDescent="0.15">
      <c r="A60" s="245"/>
      <c r="B60" s="1226"/>
      <c r="C60" s="1201"/>
      <c r="D60" s="1201"/>
      <c r="E60" s="1201"/>
      <c r="F60" s="1201"/>
      <c r="G60" s="1201"/>
      <c r="H60" s="1201"/>
      <c r="I60" s="1201"/>
      <c r="J60" s="1201"/>
      <c r="K60" s="1231"/>
      <c r="L60" s="1231"/>
      <c r="M60" s="1231"/>
      <c r="N60" s="1231"/>
      <c r="O60" s="1231"/>
      <c r="P60" s="1228"/>
      <c r="Q60" s="1226"/>
    </row>
    <row r="61" spans="1:17" s="1215" customFormat="1" x14ac:dyDescent="0.15">
      <c r="A61" s="245"/>
      <c r="B61" s="1232"/>
      <c r="C61" s="1233"/>
      <c r="D61" s="1233"/>
      <c r="E61" s="1233"/>
      <c r="F61" s="1233"/>
      <c r="G61" s="1233"/>
      <c r="H61" s="1233"/>
      <c r="I61" s="1233"/>
      <c r="J61" s="1233"/>
      <c r="K61" s="1233"/>
      <c r="L61" s="1233"/>
      <c r="M61" s="1234"/>
      <c r="N61" s="1234"/>
      <c r="O61" s="1234"/>
      <c r="P61" s="1235"/>
      <c r="Q61" s="1226"/>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1200" t="s">
        <v>559</v>
      </c>
      <c r="I64" s="1201"/>
      <c r="J64" s="1201"/>
      <c r="K64" s="1201"/>
      <c r="L64" s="246"/>
      <c r="M64" s="246"/>
      <c r="N64" s="246"/>
      <c r="O64" s="246"/>
    </row>
    <row r="65" spans="2:30" x14ac:dyDescent="0.15">
      <c r="B65" s="250"/>
      <c r="C65" s="246"/>
      <c r="D65" s="246"/>
      <c r="E65" s="246"/>
      <c r="F65" s="246"/>
      <c r="G65" s="1248" t="s">
        <v>569</v>
      </c>
      <c r="H65" s="1249"/>
      <c r="I65" s="1249"/>
      <c r="J65" s="1249"/>
      <c r="K65" s="1249"/>
      <c r="L65" s="1249"/>
      <c r="M65" s="1249"/>
      <c r="N65" s="1249"/>
      <c r="O65" s="1250"/>
    </row>
    <row r="66" spans="2:30" x14ac:dyDescent="0.15">
      <c r="B66" s="250"/>
      <c r="C66" s="246"/>
      <c r="D66" s="246"/>
      <c r="E66" s="246"/>
      <c r="F66" s="246"/>
      <c r="G66" s="1251"/>
      <c r="H66" s="1252"/>
      <c r="I66" s="1252"/>
      <c r="J66" s="1252"/>
      <c r="K66" s="1252"/>
      <c r="L66" s="1252"/>
      <c r="M66" s="1252"/>
      <c r="N66" s="1252"/>
      <c r="O66" s="1253"/>
    </row>
    <row r="67" spans="2:30" x14ac:dyDescent="0.15">
      <c r="B67" s="250"/>
      <c r="C67" s="246"/>
      <c r="D67" s="246"/>
      <c r="E67" s="246"/>
      <c r="F67" s="246"/>
      <c r="G67" s="1251"/>
      <c r="H67" s="1252"/>
      <c r="I67" s="1252"/>
      <c r="J67" s="1252"/>
      <c r="K67" s="1252"/>
      <c r="L67" s="1252"/>
      <c r="M67" s="1252"/>
      <c r="N67" s="1252"/>
      <c r="O67" s="1253"/>
    </row>
    <row r="68" spans="2:30" x14ac:dyDescent="0.15">
      <c r="B68" s="250"/>
      <c r="C68" s="246"/>
      <c r="D68" s="246"/>
      <c r="E68" s="246"/>
      <c r="F68" s="246"/>
      <c r="G68" s="1251"/>
      <c r="H68" s="1252"/>
      <c r="I68" s="1252"/>
      <c r="J68" s="1252"/>
      <c r="K68" s="1252"/>
      <c r="L68" s="1252"/>
      <c r="M68" s="1252"/>
      <c r="N68" s="1252"/>
      <c r="O68" s="1253"/>
    </row>
    <row r="69" spans="2:30" x14ac:dyDescent="0.15">
      <c r="B69" s="250"/>
      <c r="C69" s="246"/>
      <c r="D69" s="246"/>
      <c r="E69" s="246"/>
      <c r="F69" s="246"/>
      <c r="G69" s="1254"/>
      <c r="H69" s="1255"/>
      <c r="I69" s="1255"/>
      <c r="J69" s="1255"/>
      <c r="K69" s="1255"/>
      <c r="L69" s="1255"/>
      <c r="M69" s="1255"/>
      <c r="N69" s="1255"/>
      <c r="O69" s="1256"/>
    </row>
    <row r="70" spans="2:30" x14ac:dyDescent="0.15">
      <c r="B70" s="250"/>
      <c r="C70" s="246"/>
      <c r="D70" s="246"/>
      <c r="E70" s="246"/>
      <c r="F70" s="246"/>
      <c r="G70" s="246"/>
      <c r="H70" s="1236"/>
      <c r="I70" s="1236"/>
      <c r="J70" s="1237"/>
      <c r="K70" s="1237"/>
      <c r="L70" s="1238"/>
      <c r="M70" s="1237"/>
      <c r="N70" s="1238"/>
      <c r="O70" s="1239"/>
    </row>
    <row r="71" spans="2:30" x14ac:dyDescent="0.15">
      <c r="B71" s="250"/>
      <c r="C71" s="246"/>
      <c r="D71" s="246"/>
      <c r="E71" s="246"/>
      <c r="F71" s="246"/>
      <c r="G71" s="1240" t="s">
        <v>566</v>
      </c>
      <c r="I71" s="1241"/>
      <c r="J71" s="1237"/>
      <c r="K71" s="1237"/>
      <c r="L71" s="1238"/>
      <c r="M71" s="1237"/>
      <c r="N71" s="1238"/>
      <c r="O71" s="1239"/>
    </row>
    <row r="72" spans="2:30" x14ac:dyDescent="0.15">
      <c r="B72" s="250"/>
      <c r="C72" s="246"/>
      <c r="D72" s="246"/>
      <c r="E72" s="246"/>
      <c r="F72" s="246"/>
      <c r="G72" s="1203"/>
      <c r="H72" s="1204"/>
      <c r="I72" s="1204"/>
      <c r="J72" s="1205"/>
      <c r="K72" s="1206" t="s">
        <v>521</v>
      </c>
      <c r="L72" s="1206" t="s">
        <v>522</v>
      </c>
      <c r="M72" s="1206" t="s">
        <v>523</v>
      </c>
      <c r="N72" s="1206" t="s">
        <v>524</v>
      </c>
      <c r="O72" s="1206" t="s">
        <v>525</v>
      </c>
    </row>
    <row r="73" spans="2:30" x14ac:dyDescent="0.15">
      <c r="B73" s="250"/>
      <c r="C73" s="246"/>
      <c r="D73" s="246"/>
      <c r="E73" s="246"/>
      <c r="F73" s="246"/>
      <c r="G73" s="1207" t="s">
        <v>561</v>
      </c>
      <c r="H73" s="1208"/>
      <c r="I73" s="1209" t="s">
        <v>562</v>
      </c>
      <c r="J73" s="1209"/>
      <c r="K73" s="1242">
        <v>179.5</v>
      </c>
      <c r="L73" s="1242">
        <v>152.80000000000001</v>
      </c>
      <c r="M73" s="1211">
        <v>128.80000000000001</v>
      </c>
      <c r="N73" s="1211">
        <v>103.4</v>
      </c>
      <c r="O73" s="1211">
        <v>98</v>
      </c>
      <c r="S73" s="245">
        <v>9.9</v>
      </c>
    </row>
    <row r="74" spans="2:30" x14ac:dyDescent="0.15">
      <c r="B74" s="250"/>
      <c r="C74" s="246"/>
      <c r="D74" s="246"/>
      <c r="E74" s="246"/>
      <c r="F74" s="246"/>
      <c r="G74" s="1212"/>
      <c r="H74" s="1213"/>
      <c r="I74" s="1214"/>
      <c r="J74" s="1214"/>
      <c r="K74" s="1242"/>
      <c r="L74" s="1242"/>
      <c r="M74" s="1211"/>
      <c r="N74" s="1211"/>
      <c r="O74" s="1211"/>
    </row>
    <row r="75" spans="2:30" x14ac:dyDescent="0.15">
      <c r="B75" s="250"/>
      <c r="C75" s="246"/>
      <c r="D75" s="246"/>
      <c r="E75" s="246"/>
      <c r="F75" s="246"/>
      <c r="G75" s="1212"/>
      <c r="H75" s="1213"/>
      <c r="I75" s="1216" t="s">
        <v>567</v>
      </c>
      <c r="J75" s="1216"/>
      <c r="K75" s="1218">
        <v>19.100000000000001</v>
      </c>
      <c r="L75" s="1218">
        <v>16.5</v>
      </c>
      <c r="M75" s="1218">
        <v>13.6</v>
      </c>
      <c r="N75" s="1218">
        <v>11.3</v>
      </c>
      <c r="O75" s="1218">
        <v>10</v>
      </c>
      <c r="U75" s="245">
        <v>81.2</v>
      </c>
      <c r="W75" s="245">
        <v>87.2</v>
      </c>
      <c r="Y75" s="245">
        <v>99.8</v>
      </c>
      <c r="AA75" s="245">
        <v>109.5</v>
      </c>
      <c r="AC75" s="245">
        <v>115.2</v>
      </c>
    </row>
    <row r="76" spans="2:30" x14ac:dyDescent="0.15">
      <c r="B76" s="250"/>
      <c r="C76" s="246"/>
      <c r="D76" s="246"/>
      <c r="E76" s="246"/>
      <c r="F76" s="246"/>
      <c r="G76" s="1219"/>
      <c r="H76" s="1220"/>
      <c r="I76" s="1216"/>
      <c r="J76" s="1216"/>
      <c r="K76" s="1221"/>
      <c r="L76" s="1221"/>
      <c r="M76" s="1221"/>
      <c r="N76" s="1221"/>
      <c r="O76" s="1221"/>
    </row>
    <row r="77" spans="2:30" x14ac:dyDescent="0.15">
      <c r="B77" s="250"/>
      <c r="C77" s="246"/>
      <c r="D77" s="246"/>
      <c r="E77" s="246"/>
      <c r="F77" s="246"/>
      <c r="G77" s="1222" t="s">
        <v>564</v>
      </c>
      <c r="H77" s="1223"/>
      <c r="I77" s="1216" t="s">
        <v>562</v>
      </c>
      <c r="J77" s="1216"/>
      <c r="K77" s="1242">
        <v>61.3</v>
      </c>
      <c r="L77" s="1242">
        <v>54.6</v>
      </c>
      <c r="M77" s="1211">
        <v>48.7</v>
      </c>
      <c r="N77" s="1211">
        <v>44.9</v>
      </c>
      <c r="O77" s="1211">
        <v>44.9</v>
      </c>
      <c r="R77" s="245">
        <v>12.3</v>
      </c>
      <c r="T77" s="245">
        <v>11.1</v>
      </c>
    </row>
    <row r="78" spans="2:30" x14ac:dyDescent="0.15">
      <c r="B78" s="250"/>
      <c r="C78" s="246"/>
      <c r="D78" s="246"/>
      <c r="E78" s="246"/>
      <c r="F78" s="246"/>
      <c r="G78" s="1224"/>
      <c r="H78" s="1225"/>
      <c r="I78" s="1216"/>
      <c r="J78" s="1216"/>
      <c r="K78" s="1242"/>
      <c r="L78" s="1242"/>
      <c r="M78" s="1211"/>
      <c r="N78" s="1211"/>
      <c r="O78" s="1211"/>
    </row>
    <row r="79" spans="2:30" x14ac:dyDescent="0.15">
      <c r="B79" s="250"/>
      <c r="C79" s="246"/>
      <c r="D79" s="246"/>
      <c r="E79" s="246"/>
      <c r="F79" s="246"/>
      <c r="G79" s="1224"/>
      <c r="H79" s="1225"/>
      <c r="I79" s="1243" t="s">
        <v>567</v>
      </c>
      <c r="J79" s="1227"/>
      <c r="K79" s="1244">
        <v>11.7</v>
      </c>
      <c r="L79" s="1244">
        <v>11.2</v>
      </c>
      <c r="M79" s="1244">
        <v>10.4</v>
      </c>
      <c r="N79" s="1244">
        <v>8.5</v>
      </c>
      <c r="O79" s="1244">
        <v>9.1</v>
      </c>
      <c r="V79" s="245">
        <v>53.5</v>
      </c>
      <c r="X79" s="245">
        <v>48.2</v>
      </c>
      <c r="Z79" s="245">
        <v>34.200000000000003</v>
      </c>
      <c r="AB79" s="245">
        <v>30.3</v>
      </c>
      <c r="AD79" s="245">
        <v>28.9</v>
      </c>
    </row>
    <row r="80" spans="2:30" x14ac:dyDescent="0.15">
      <c r="B80" s="250"/>
      <c r="C80" s="246"/>
      <c r="D80" s="246"/>
      <c r="E80" s="246"/>
      <c r="F80" s="246"/>
      <c r="G80" s="1229"/>
      <c r="H80" s="1230"/>
      <c r="I80" s="1227"/>
      <c r="J80" s="1227"/>
      <c r="K80" s="1244"/>
      <c r="L80" s="1244"/>
      <c r="M80" s="1244"/>
      <c r="N80" s="1244"/>
      <c r="O80" s="1244"/>
    </row>
    <row r="81" spans="2:17" x14ac:dyDescent="0.15">
      <c r="B81" s="250"/>
      <c r="C81" s="246"/>
      <c r="D81" s="246"/>
      <c r="E81" s="246"/>
      <c r="F81" s="246"/>
      <c r="G81" s="246"/>
      <c r="H81" s="246"/>
      <c r="I81" s="246"/>
      <c r="J81" s="246"/>
      <c r="K81" s="1245"/>
      <c r="L81" s="246"/>
      <c r="M81" s="246"/>
      <c r="N81" s="246"/>
      <c r="O81" s="246"/>
    </row>
    <row r="82" spans="2:17" ht="17.25" x14ac:dyDescent="0.15">
      <c r="B82" s="250"/>
      <c r="C82" s="246"/>
      <c r="D82" s="246"/>
      <c r="E82" s="246"/>
      <c r="F82" s="246"/>
      <c r="G82" s="246"/>
      <c r="H82" s="246"/>
      <c r="I82" s="246"/>
      <c r="J82" s="246"/>
      <c r="K82" s="1246"/>
      <c r="L82" s="1246"/>
      <c r="M82" s="1246"/>
      <c r="N82" s="1246"/>
      <c r="O82" s="1246"/>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47"/>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103415</v>
      </c>
      <c r="E3" s="118"/>
      <c r="F3" s="119">
        <v>69806</v>
      </c>
      <c r="G3" s="120"/>
      <c r="H3" s="121"/>
    </row>
    <row r="4" spans="1:8" x14ac:dyDescent="0.15">
      <c r="A4" s="122"/>
      <c r="B4" s="123"/>
      <c r="C4" s="124"/>
      <c r="D4" s="125">
        <v>55575</v>
      </c>
      <c r="E4" s="126"/>
      <c r="F4" s="127">
        <v>32823</v>
      </c>
      <c r="G4" s="128"/>
      <c r="H4" s="129"/>
    </row>
    <row r="5" spans="1:8" x14ac:dyDescent="0.15">
      <c r="A5" s="110" t="s">
        <v>515</v>
      </c>
      <c r="B5" s="115"/>
      <c r="C5" s="116"/>
      <c r="D5" s="117">
        <v>132598</v>
      </c>
      <c r="E5" s="118"/>
      <c r="F5" s="119">
        <v>74444</v>
      </c>
      <c r="G5" s="120"/>
      <c r="H5" s="121"/>
    </row>
    <row r="6" spans="1:8" x14ac:dyDescent="0.15">
      <c r="A6" s="122"/>
      <c r="B6" s="123"/>
      <c r="C6" s="124"/>
      <c r="D6" s="125">
        <v>84331</v>
      </c>
      <c r="E6" s="126"/>
      <c r="F6" s="127">
        <v>34175</v>
      </c>
      <c r="G6" s="128"/>
      <c r="H6" s="129"/>
    </row>
    <row r="7" spans="1:8" x14ac:dyDescent="0.15">
      <c r="A7" s="110" t="s">
        <v>516</v>
      </c>
      <c r="B7" s="115"/>
      <c r="C7" s="116"/>
      <c r="D7" s="117">
        <v>139393</v>
      </c>
      <c r="E7" s="118"/>
      <c r="F7" s="119">
        <v>85205</v>
      </c>
      <c r="G7" s="120"/>
      <c r="H7" s="121"/>
    </row>
    <row r="8" spans="1:8" x14ac:dyDescent="0.15">
      <c r="A8" s="122"/>
      <c r="B8" s="123"/>
      <c r="C8" s="124"/>
      <c r="D8" s="125">
        <v>75831</v>
      </c>
      <c r="E8" s="126"/>
      <c r="F8" s="127">
        <v>38847</v>
      </c>
      <c r="G8" s="128"/>
      <c r="H8" s="129"/>
    </row>
    <row r="9" spans="1:8" x14ac:dyDescent="0.15">
      <c r="A9" s="110" t="s">
        <v>517</v>
      </c>
      <c r="B9" s="115"/>
      <c r="C9" s="116"/>
      <c r="D9" s="117">
        <v>88295</v>
      </c>
      <c r="E9" s="118"/>
      <c r="F9" s="119">
        <v>77577</v>
      </c>
      <c r="G9" s="120"/>
      <c r="H9" s="121"/>
    </row>
    <row r="10" spans="1:8" x14ac:dyDescent="0.15">
      <c r="A10" s="122"/>
      <c r="B10" s="123"/>
      <c r="C10" s="124"/>
      <c r="D10" s="125">
        <v>69960</v>
      </c>
      <c r="E10" s="126"/>
      <c r="F10" s="127">
        <v>40870</v>
      </c>
      <c r="G10" s="128"/>
      <c r="H10" s="129"/>
    </row>
    <row r="11" spans="1:8" x14ac:dyDescent="0.15">
      <c r="A11" s="110" t="s">
        <v>518</v>
      </c>
      <c r="B11" s="115"/>
      <c r="C11" s="116"/>
      <c r="D11" s="117">
        <v>117407</v>
      </c>
      <c r="E11" s="118"/>
      <c r="F11" s="119">
        <v>115123</v>
      </c>
      <c r="G11" s="120"/>
      <c r="H11" s="121"/>
    </row>
    <row r="12" spans="1:8" x14ac:dyDescent="0.15">
      <c r="A12" s="122"/>
      <c r="B12" s="123"/>
      <c r="C12" s="130"/>
      <c r="D12" s="125">
        <v>82464</v>
      </c>
      <c r="E12" s="126"/>
      <c r="F12" s="127">
        <v>46026</v>
      </c>
      <c r="G12" s="128"/>
      <c r="H12" s="129"/>
    </row>
    <row r="13" spans="1:8" x14ac:dyDescent="0.15">
      <c r="A13" s="110"/>
      <c r="B13" s="115"/>
      <c r="C13" s="131"/>
      <c r="D13" s="132">
        <v>116222</v>
      </c>
      <c r="E13" s="133"/>
      <c r="F13" s="134">
        <v>84431</v>
      </c>
      <c r="G13" s="135"/>
      <c r="H13" s="121"/>
    </row>
    <row r="14" spans="1:8" x14ac:dyDescent="0.15">
      <c r="A14" s="122"/>
      <c r="B14" s="123"/>
      <c r="C14" s="124"/>
      <c r="D14" s="125">
        <v>73632</v>
      </c>
      <c r="E14" s="126"/>
      <c r="F14" s="127">
        <v>38548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2.78</v>
      </c>
      <c r="C19" s="136">
        <f>ROUND(VALUE(SUBSTITUTE(実質収支比率等に係る経年分析!G$48,"▲","-")),2)</f>
        <v>2.88</v>
      </c>
      <c r="D19" s="136">
        <f>ROUND(VALUE(SUBSTITUTE(実質収支比率等に係る経年分析!H$48,"▲","-")),2)</f>
        <v>3.54</v>
      </c>
      <c r="E19" s="136">
        <f>ROUND(VALUE(SUBSTITUTE(実質収支比率等に係る経年分析!I$48,"▲","-")),2)</f>
        <v>4.0999999999999996</v>
      </c>
      <c r="F19" s="136">
        <f>ROUND(VALUE(SUBSTITUTE(実質収支比率等に係る経年分析!J$48,"▲","-")),2)</f>
        <v>4.16</v>
      </c>
    </row>
    <row r="20" spans="1:11" x14ac:dyDescent="0.15">
      <c r="A20" s="136" t="s">
        <v>43</v>
      </c>
      <c r="B20" s="136">
        <f>ROUND(VALUE(SUBSTITUTE(実質収支比率等に係る経年分析!F$47,"▲","-")),2)</f>
        <v>21.43</v>
      </c>
      <c r="C20" s="136">
        <f>ROUND(VALUE(SUBSTITUTE(実質収支比率等に係る経年分析!G$47,"▲","-")),2)</f>
        <v>26.22</v>
      </c>
      <c r="D20" s="136">
        <f>ROUND(VALUE(SUBSTITUTE(実質収支比率等に係る経年分析!H$47,"▲","-")),2)</f>
        <v>32.57</v>
      </c>
      <c r="E20" s="136">
        <f>ROUND(VALUE(SUBSTITUTE(実質収支比率等に係る経年分析!I$47,"▲","-")),2)</f>
        <v>35.26</v>
      </c>
      <c r="F20" s="136">
        <f>ROUND(VALUE(SUBSTITUTE(実質収支比率等に係る経年分析!J$47,"▲","-")),2)</f>
        <v>37.92</v>
      </c>
    </row>
    <row r="21" spans="1:11" x14ac:dyDescent="0.15">
      <c r="A21" s="136" t="s">
        <v>44</v>
      </c>
      <c r="B21" s="136">
        <f>IF(ISNUMBER(VALUE(SUBSTITUTE(実質収支比率等に係る経年分析!F$49,"▲","-"))),ROUND(VALUE(SUBSTITUTE(実質収支比率等に係る経年分析!F$49,"▲","-")),2),NA())</f>
        <v>6.04</v>
      </c>
      <c r="C21" s="136">
        <f>IF(ISNUMBER(VALUE(SUBSTITUTE(実質収支比率等に係る経年分析!G$49,"▲","-"))),ROUND(VALUE(SUBSTITUTE(実質収支比率等に係る経年分析!G$49,"▲","-")),2),NA())</f>
        <v>3.64</v>
      </c>
      <c r="D21" s="136">
        <f>IF(ISNUMBER(VALUE(SUBSTITUTE(実質収支比率等に係る経年分析!H$49,"▲","-"))),ROUND(VALUE(SUBSTITUTE(実質収支比率等に係る経年分析!H$49,"▲","-")),2),NA())</f>
        <v>10.57</v>
      </c>
      <c r="E21" s="136">
        <f>IF(ISNUMBER(VALUE(SUBSTITUTE(実質収支比率等に係る経年分析!I$49,"▲","-"))),ROUND(VALUE(SUBSTITUTE(実質収支比率等に係る経年分析!I$49,"▲","-")),2),NA())</f>
        <v>4.95</v>
      </c>
      <c r="F21" s="136">
        <f>IF(ISNUMBER(VALUE(SUBSTITUTE(実質収支比率等に係る経年分析!J$49,"▲","-"))),ROUND(VALUE(SUBSTITUTE(実質収支比率等に係る経年分析!J$49,"▲","-")),2),NA())</f>
        <v>4.55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矢田川憩いの村事業特別会計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国民健康保険事業特別会計</v>
      </c>
      <c r="B31" s="137">
        <f>IF(ROUND(VALUE(SUBSTITUTE(連結実質赤字比率に係る赤字・黒字の構成分析!F$39,"▲", "-")), 2) &lt; 0, ABS(ROUND(VALUE(SUBSTITUTE(連結実質赤字比率に係る赤字・黒字の構成分析!F$39,"▲", "-")), 2)), NA())</f>
        <v>1.21</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公立香住病院事業企業会計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0.62</v>
      </c>
    </row>
    <row r="34" spans="1:16" x14ac:dyDescent="0.15">
      <c r="A34" s="137" t="str">
        <f>IF(連結実質赤字比率に係る赤字・黒字の構成分析!C$36="",NA(),連結実質赤字比率に係る赤字・黒字の構成分析!C$36)</f>
        <v>下水道事業企業会計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0.74</v>
      </c>
    </row>
    <row r="35" spans="1:16" x14ac:dyDescent="0.15">
      <c r="A35" s="137" t="str">
        <f>IF(連結実質赤字比率に係る赤字・黒字の構成分析!C$35="",NA(),連結実質赤字比率に係る赤字・黒字の構成分析!C$35)</f>
        <v>水道事業企業会計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7.0000000000000007E-2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2215</v>
      </c>
      <c r="E42" s="138"/>
      <c r="F42" s="138"/>
      <c r="G42" s="138">
        <f>'実質公債費比率（分子）の構造'!L$52</f>
        <v>2167</v>
      </c>
      <c r="H42" s="138"/>
      <c r="I42" s="138"/>
      <c r="J42" s="138">
        <f>'実質公債費比率（分子）の構造'!M$52</f>
        <v>2189</v>
      </c>
      <c r="K42" s="138"/>
      <c r="L42" s="138"/>
      <c r="M42" s="138">
        <f>'実質公債費比率（分子）の構造'!N$52</f>
        <v>2079</v>
      </c>
      <c r="N42" s="138"/>
      <c r="O42" s="138"/>
      <c r="P42" s="138">
        <f>'実質公債費比率（分子）の構造'!O$52</f>
        <v>2042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14</v>
      </c>
      <c r="C44" s="138"/>
      <c r="D44" s="138"/>
      <c r="E44" s="138">
        <f>'実質公債費比率（分子）の構造'!L$50</f>
        <v>14</v>
      </c>
      <c r="F44" s="138"/>
      <c r="G44" s="138"/>
      <c r="H44" s="138">
        <f>'実質公債費比率（分子）の構造'!M$50</f>
        <v>14</v>
      </c>
      <c r="I44" s="138"/>
      <c r="J44" s="138"/>
      <c r="K44" s="138">
        <f>'実質公債費比率（分子）の構造'!N$50</f>
        <v>13</v>
      </c>
      <c r="L44" s="138"/>
      <c r="M44" s="138"/>
      <c r="N44" s="138">
        <f>'実質公債費比率（分子）の構造'!O$50</f>
        <v>1</v>
      </c>
      <c r="O44" s="138"/>
      <c r="P44" s="138"/>
    </row>
    <row r="45" spans="1:16" x14ac:dyDescent="0.15">
      <c r="A45" s="138" t="s">
        <v>54</v>
      </c>
      <c r="B45" s="138">
        <f>'実質公債費比率（分子）の構造'!K$49</f>
        <v>17</v>
      </c>
      <c r="C45" s="138"/>
      <c r="D45" s="138"/>
      <c r="E45" s="138">
        <f>'実質公債費比率（分子）の構造'!L$49</f>
        <v>23</v>
      </c>
      <c r="F45" s="138"/>
      <c r="G45" s="138"/>
      <c r="H45" s="138">
        <f>'実質公債費比率（分子）の構造'!M$49</f>
        <v>19</v>
      </c>
      <c r="I45" s="138"/>
      <c r="J45" s="138"/>
      <c r="K45" s="138">
        <f>'実質公債費比率（分子）の構造'!N$49</f>
        <v>15</v>
      </c>
      <c r="L45" s="138"/>
      <c r="M45" s="138"/>
      <c r="N45" s="138">
        <f>'実質公債費比率（分子）の構造'!O$49</f>
        <v>16</v>
      </c>
      <c r="O45" s="138"/>
      <c r="P45" s="138"/>
    </row>
    <row r="46" spans="1:16" x14ac:dyDescent="0.15">
      <c r="A46" s="138" t="s">
        <v>55</v>
      </c>
      <c r="B46" s="138">
        <f>'実質公債費比率（分子）の構造'!K$48</f>
        <v>1131</v>
      </c>
      <c r="C46" s="138"/>
      <c r="D46" s="138"/>
      <c r="E46" s="138">
        <f>'実質公債費比率（分子）の構造'!L$48</f>
        <v>943</v>
      </c>
      <c r="F46" s="138"/>
      <c r="G46" s="138"/>
      <c r="H46" s="138">
        <f>'実質公債費比率（分子）の構造'!M$48</f>
        <v>944</v>
      </c>
      <c r="I46" s="138"/>
      <c r="J46" s="138"/>
      <c r="K46" s="138">
        <f>'実質公債費比率（分子）の構造'!N$48</f>
        <v>887</v>
      </c>
      <c r="L46" s="138"/>
      <c r="M46" s="138"/>
      <c r="N46" s="138">
        <f>'実質公債費比率（分子）の構造'!O$48</f>
        <v>821</v>
      </c>
      <c r="O46" s="138"/>
      <c r="P46" s="138"/>
    </row>
    <row r="47" spans="1:16" x14ac:dyDescent="0.15">
      <c r="A47" s="138" t="s">
        <v>56</v>
      </c>
      <c r="B47" s="138">
        <f>'実質公債費比率（分子）の構造'!K$47</f>
        <v>7</v>
      </c>
      <c r="C47" s="138"/>
      <c r="D47" s="138"/>
      <c r="E47" s="138">
        <f>'実質公債費比率（分子）の構造'!L$47</f>
        <v>7</v>
      </c>
      <c r="F47" s="138"/>
      <c r="G47" s="138"/>
      <c r="H47" s="138">
        <f>'実質公債費比率（分子）の構造'!M$47</f>
        <v>7</v>
      </c>
      <c r="I47" s="138"/>
      <c r="J47" s="138"/>
      <c r="K47" s="138">
        <f>'実質公債費比率（分子）の構造'!N$47</f>
        <v>3</v>
      </c>
      <c r="L47" s="138"/>
      <c r="M47" s="138"/>
      <c r="N47" s="138">
        <f>'実質公債費比率（分子）の構造'!O$47</f>
        <v>27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2128</v>
      </c>
      <c r="C49" s="138"/>
      <c r="D49" s="138"/>
      <c r="E49" s="138">
        <f>'実質公債費比率（分子）の構造'!L$45</f>
        <v>2020</v>
      </c>
      <c r="F49" s="138"/>
      <c r="G49" s="138"/>
      <c r="H49" s="138">
        <f>'実質公債費比率（分子）の構造'!M$45</f>
        <v>1965</v>
      </c>
      <c r="I49" s="138"/>
      <c r="J49" s="138"/>
      <c r="K49" s="138">
        <f>'実質公債費比率（分子）の構造'!N$45</f>
        <v>1801</v>
      </c>
      <c r="L49" s="138"/>
      <c r="M49" s="138"/>
      <c r="N49" s="138">
        <f>'実質公債費比率（分子）の構造'!O$45</f>
        <v>1747</v>
      </c>
      <c r="O49" s="138"/>
      <c r="P49" s="138"/>
    </row>
    <row r="50" spans="1:16" x14ac:dyDescent="0.15">
      <c r="A50" s="138" t="s">
        <v>59</v>
      </c>
      <c r="B50" s="138" t="e">
        <f>NA()</f>
        <v>#N/A</v>
      </c>
      <c r="C50" s="138">
        <f>IF(ISNUMBER('実質公債費比率（分子）の構造'!K$53),'実質公債費比率（分子）の構造'!K$53,NA())</f>
        <v>1082</v>
      </c>
      <c r="D50" s="138" t="e">
        <f>NA()</f>
        <v>#N/A</v>
      </c>
      <c r="E50" s="138" t="e">
        <f>NA()</f>
        <v>#N/A</v>
      </c>
      <c r="F50" s="138">
        <f>IF(ISNUMBER('実質公債費比率（分子）の構造'!L$53),'実質公債費比率（分子）の構造'!L$53,NA())</f>
        <v>840</v>
      </c>
      <c r="G50" s="138" t="e">
        <f>NA()</f>
        <v>#N/A</v>
      </c>
      <c r="H50" s="138" t="e">
        <f>NA()</f>
        <v>#N/A</v>
      </c>
      <c r="I50" s="138">
        <f>IF(ISNUMBER('実質公債費比率（分子）の構造'!M$53),'実質公債費比率（分子）の構造'!M$53,NA())</f>
        <v>760</v>
      </c>
      <c r="J50" s="138" t="e">
        <f>NA()</f>
        <v>#N/A</v>
      </c>
      <c r="K50" s="138" t="e">
        <f>NA()</f>
        <v>#N/A</v>
      </c>
      <c r="L50" s="138">
        <f>IF(ISNUMBER('実質公債費比率（分子）の構造'!N$53),'実質公債費比率（分子）の構造'!N$53,NA())</f>
        <v>640</v>
      </c>
      <c r="M50" s="138" t="e">
        <f>NA()</f>
        <v>#N/A</v>
      </c>
      <c r="N50" s="138" t="e">
        <f>NA()</f>
        <v>#N/A</v>
      </c>
      <c r="O50" s="138">
        <f>IF(ISNUMBER('実質公債費比率（分子）の構造'!O$53),'実質公債費比率（分子）の構造'!O$53,NA())</f>
        <v>570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22884</v>
      </c>
      <c r="E56" s="137"/>
      <c r="F56" s="137"/>
      <c r="G56" s="137">
        <f>'将来負担比率（分子）の構造'!J$52</f>
        <v>22985</v>
      </c>
      <c r="H56" s="137"/>
      <c r="I56" s="137"/>
      <c r="J56" s="137">
        <f>'将来負担比率（分子）の構造'!K$52</f>
        <v>22998</v>
      </c>
      <c r="K56" s="137"/>
      <c r="L56" s="137"/>
      <c r="M56" s="137">
        <f>'将来負担比率（分子）の構造'!L$52</f>
        <v>23763</v>
      </c>
      <c r="N56" s="137"/>
      <c r="O56" s="137"/>
      <c r="P56" s="137">
        <f>'将来負担比率（分子）の構造'!M$52</f>
        <v>23654</v>
      </c>
    </row>
    <row r="57" spans="1:16" x14ac:dyDescent="0.15">
      <c r="A57" s="137" t="s">
        <v>36</v>
      </c>
      <c r="B57" s="137"/>
      <c r="C57" s="137"/>
      <c r="D57" s="137">
        <f>'将来負担比率（分子）の構造'!I$51</f>
        <v>198</v>
      </c>
      <c r="E57" s="137"/>
      <c r="F57" s="137"/>
      <c r="G57" s="137">
        <f>'将来負担比率（分子）の構造'!J$51</f>
        <v>171</v>
      </c>
      <c r="H57" s="137"/>
      <c r="I57" s="137"/>
      <c r="J57" s="137">
        <f>'将来負担比率（分子）の構造'!K$51</f>
        <v>104</v>
      </c>
      <c r="K57" s="137"/>
      <c r="L57" s="137"/>
      <c r="M57" s="137">
        <f>'将来負担比率（分子）の構造'!L$51</f>
        <v>102</v>
      </c>
      <c r="N57" s="137"/>
      <c r="O57" s="137"/>
      <c r="P57" s="137">
        <f>'将来負担比率（分子）の構造'!M$51</f>
        <v>90</v>
      </c>
    </row>
    <row r="58" spans="1:16" x14ac:dyDescent="0.15">
      <c r="A58" s="137" t="s">
        <v>35</v>
      </c>
      <c r="B58" s="137"/>
      <c r="C58" s="137"/>
      <c r="D58" s="137">
        <f>'将来負担比率（分子）の構造'!I$50</f>
        <v>2727</v>
      </c>
      <c r="E58" s="137"/>
      <c r="F58" s="137"/>
      <c r="G58" s="137">
        <f>'将来負担比率（分子）の構造'!J$50</f>
        <v>3418</v>
      </c>
      <c r="H58" s="137"/>
      <c r="I58" s="137"/>
      <c r="J58" s="137">
        <f>'将来負担比率（分子）の構造'!K$50</f>
        <v>3682</v>
      </c>
      <c r="K58" s="137"/>
      <c r="L58" s="137"/>
      <c r="M58" s="137">
        <f>'将来負担比率（分子）の構造'!L$50</f>
        <v>4546</v>
      </c>
      <c r="N58" s="137"/>
      <c r="O58" s="137"/>
      <c r="P58" s="137">
        <f>'将来負担比率（分子）の構造'!M$50</f>
        <v>4853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3034</v>
      </c>
      <c r="C62" s="137"/>
      <c r="D62" s="137"/>
      <c r="E62" s="137">
        <f>'将来負担比率（分子）の構造'!J$45</f>
        <v>2836</v>
      </c>
      <c r="F62" s="137"/>
      <c r="G62" s="137"/>
      <c r="H62" s="137">
        <f>'将来負担比率（分子）の構造'!K$45</f>
        <v>2590</v>
      </c>
      <c r="I62" s="137"/>
      <c r="J62" s="137"/>
      <c r="K62" s="137">
        <f>'将来負担比率（分子）の構造'!L$45</f>
        <v>2374</v>
      </c>
      <c r="L62" s="137"/>
      <c r="M62" s="137"/>
      <c r="N62" s="137">
        <f>'将来負担比率（分子）の構造'!M$45</f>
        <v>2348</v>
      </c>
      <c r="O62" s="137"/>
      <c r="P62" s="137"/>
    </row>
    <row r="63" spans="1:16" x14ac:dyDescent="0.15">
      <c r="A63" s="137" t="s">
        <v>28</v>
      </c>
      <c r="B63" s="137">
        <f>'将来負担比率（分子）の構造'!I$44</f>
        <v>226</v>
      </c>
      <c r="C63" s="137"/>
      <c r="D63" s="137"/>
      <c r="E63" s="137">
        <f>'将来負担比率（分子）の構造'!J$44</f>
        <v>166</v>
      </c>
      <c r="F63" s="137"/>
      <c r="G63" s="137"/>
      <c r="H63" s="137">
        <f>'将来負担比率（分子）の構造'!K$44</f>
        <v>151</v>
      </c>
      <c r="I63" s="137"/>
      <c r="J63" s="137"/>
      <c r="K63" s="137">
        <f>'将来負担比率（分子）の構造'!L$44</f>
        <v>139</v>
      </c>
      <c r="L63" s="137"/>
      <c r="M63" s="137"/>
      <c r="N63" s="137">
        <f>'将来負担比率（分子）の構造'!M$44</f>
        <v>116</v>
      </c>
      <c r="O63" s="137"/>
      <c r="P63" s="137"/>
    </row>
    <row r="64" spans="1:16" x14ac:dyDescent="0.15">
      <c r="A64" s="137" t="s">
        <v>27</v>
      </c>
      <c r="B64" s="137">
        <f>'将来負担比率（分子）の構造'!I$43</f>
        <v>16588</v>
      </c>
      <c r="C64" s="137"/>
      <c r="D64" s="137"/>
      <c r="E64" s="137">
        <f>'将来負担比率（分子）の構造'!J$43</f>
        <v>15325</v>
      </c>
      <c r="F64" s="137"/>
      <c r="G64" s="137"/>
      <c r="H64" s="137">
        <f>'将来負担比率（分子）の構造'!K$43</f>
        <v>13900</v>
      </c>
      <c r="I64" s="137"/>
      <c r="J64" s="137"/>
      <c r="K64" s="137">
        <f>'将来負担比率（分子）の構造'!L$43</f>
        <v>12967</v>
      </c>
      <c r="L64" s="137"/>
      <c r="M64" s="137"/>
      <c r="N64" s="137">
        <f>'将来負担比率（分子）の構造'!M$43</f>
        <v>12511</v>
      </c>
      <c r="O64" s="137"/>
      <c r="P64" s="137"/>
    </row>
    <row r="65" spans="1:16" x14ac:dyDescent="0.15">
      <c r="A65" s="137" t="s">
        <v>26</v>
      </c>
      <c r="B65" s="137">
        <f>'将来負担比率（分子）の構造'!I$42</f>
        <v>44</v>
      </c>
      <c r="C65" s="137"/>
      <c r="D65" s="137"/>
      <c r="E65" s="137">
        <f>'将来負担比率（分子）の構造'!J$42</f>
        <v>31</v>
      </c>
      <c r="F65" s="137"/>
      <c r="G65" s="137"/>
      <c r="H65" s="137">
        <f>'将来負担比率（分子）の構造'!K$42</f>
        <v>18</v>
      </c>
      <c r="I65" s="137"/>
      <c r="J65" s="137"/>
      <c r="K65" s="137">
        <f>'将来負担比率（分子）の構造'!L$42</f>
        <v>5</v>
      </c>
      <c r="L65" s="137"/>
      <c r="M65" s="137"/>
      <c r="N65" s="137">
        <f>'将来負担比率（分子）の構造'!M$42</f>
        <v>4</v>
      </c>
      <c r="O65" s="137"/>
      <c r="P65" s="137"/>
    </row>
    <row r="66" spans="1:16" x14ac:dyDescent="0.15">
      <c r="A66" s="137" t="s">
        <v>25</v>
      </c>
      <c r="B66" s="137">
        <f>'将来負担比率（分子）の構造'!I$41</f>
        <v>17710</v>
      </c>
      <c r="C66" s="137"/>
      <c r="D66" s="137"/>
      <c r="E66" s="137">
        <f>'将来負担比率（分子）の構造'!J$41</f>
        <v>18339</v>
      </c>
      <c r="F66" s="137"/>
      <c r="G66" s="137"/>
      <c r="H66" s="137">
        <f>'将来負担比率（分子）の構造'!K$41</f>
        <v>18496</v>
      </c>
      <c r="I66" s="137"/>
      <c r="J66" s="137"/>
      <c r="K66" s="137">
        <f>'将来負担比率（分子）の構造'!L$41</f>
        <v>19733</v>
      </c>
      <c r="L66" s="137"/>
      <c r="M66" s="137"/>
      <c r="N66" s="137">
        <f>'将来負担比率（分子）の構造'!M$41</f>
        <v>20002</v>
      </c>
      <c r="O66" s="137"/>
      <c r="P66" s="137"/>
    </row>
    <row r="67" spans="1:16" x14ac:dyDescent="0.15">
      <c r="A67" s="137" t="s">
        <v>63</v>
      </c>
      <c r="B67" s="137" t="e">
        <f>NA()</f>
        <v>#N/A</v>
      </c>
      <c r="C67" s="137">
        <f>IF(ISNUMBER('将来負担比率（分子）の構造'!I$53), IF('将来負担比率（分子）の構造'!I$53 &lt; 0, 0, '将来負担比率（分子）の構造'!I$53), NA())</f>
        <v>11793</v>
      </c>
      <c r="D67" s="137" t="e">
        <f>NA()</f>
        <v>#N/A</v>
      </c>
      <c r="E67" s="137" t="e">
        <f>NA()</f>
        <v>#N/A</v>
      </c>
      <c r="F67" s="137">
        <f>IF(ISNUMBER('将来負担比率（分子）の構造'!J$53), IF('将来負担比率（分子）の構造'!J$53 &lt; 0, 0, '将来負担比率（分子）の構造'!J$53), NA())</f>
        <v>10122</v>
      </c>
      <c r="G67" s="137" t="e">
        <f>NA()</f>
        <v>#N/A</v>
      </c>
      <c r="H67" s="137" t="e">
        <f>NA()</f>
        <v>#N/A</v>
      </c>
      <c r="I67" s="137">
        <f>IF(ISNUMBER('将来負担比率（分子）の構造'!K$53), IF('将来負担比率（分子）の構造'!K$53 &lt; 0, 0, '将来負担比率（分子）の構造'!K$53), NA())</f>
        <v>8368</v>
      </c>
      <c r="J67" s="137" t="e">
        <f>NA()</f>
        <v>#N/A</v>
      </c>
      <c r="K67" s="137" t="e">
        <f>NA()</f>
        <v>#N/A</v>
      </c>
      <c r="L67" s="137">
        <f>IF(ISNUMBER('将来負担比率（分子）の構造'!L$53), IF('将来負担比率（分子）の構造'!L$53 &lt; 0, 0, '将来負担比率（分子）の構造'!L$53), NA())</f>
        <v>6807</v>
      </c>
      <c r="M67" s="137" t="e">
        <f>NA()</f>
        <v>#N/A</v>
      </c>
      <c r="N67" s="137" t="e">
        <f>NA()</f>
        <v>#N/A</v>
      </c>
      <c r="O67" s="137">
        <f>IF(ISNUMBER('将来負担比率（分子）の構造'!M$53), IF('将来負担比率（分子）の構造'!M$53 &lt; 0, 0, '将来負担比率（分子）の構造'!M$53), NA())</f>
        <v>6384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1778167</v>
      </c>
      <c r="S5" s="585"/>
      <c r="T5" s="585"/>
      <c r="U5" s="585"/>
      <c r="V5" s="585"/>
      <c r="W5" s="585"/>
      <c r="X5" s="585"/>
      <c r="Y5" s="586"/>
      <c r="Z5" s="587">
        <v>12.2</v>
      </c>
      <c r="AA5" s="587"/>
      <c r="AB5" s="587"/>
      <c r="AC5" s="587"/>
      <c r="AD5" s="588">
        <v>1778167</v>
      </c>
      <c r="AE5" s="588"/>
      <c r="AF5" s="588"/>
      <c r="AG5" s="588"/>
      <c r="AH5" s="588"/>
      <c r="AI5" s="588"/>
      <c r="AJ5" s="588"/>
      <c r="AK5" s="588"/>
      <c r="AL5" s="589">
        <v>21.7</v>
      </c>
      <c r="AM5" s="590"/>
      <c r="AN5" s="590"/>
      <c r="AO5" s="591"/>
      <c r="AP5" s="581" t="s">
        <v>210</v>
      </c>
      <c r="AQ5" s="582"/>
      <c r="AR5" s="582"/>
      <c r="AS5" s="582"/>
      <c r="AT5" s="582"/>
      <c r="AU5" s="582"/>
      <c r="AV5" s="582"/>
      <c r="AW5" s="582"/>
      <c r="AX5" s="582"/>
      <c r="AY5" s="582"/>
      <c r="AZ5" s="582"/>
      <c r="BA5" s="582"/>
      <c r="BB5" s="582"/>
      <c r="BC5" s="582"/>
      <c r="BD5" s="582"/>
      <c r="BE5" s="582"/>
      <c r="BF5" s="583"/>
      <c r="BG5" s="595">
        <v>1763914</v>
      </c>
      <c r="BH5" s="596"/>
      <c r="BI5" s="596"/>
      <c r="BJ5" s="596"/>
      <c r="BK5" s="596"/>
      <c r="BL5" s="596"/>
      <c r="BM5" s="596"/>
      <c r="BN5" s="597"/>
      <c r="BO5" s="598">
        <v>99.2</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105334</v>
      </c>
      <c r="S6" s="596"/>
      <c r="T6" s="596"/>
      <c r="U6" s="596"/>
      <c r="V6" s="596"/>
      <c r="W6" s="596"/>
      <c r="X6" s="596"/>
      <c r="Y6" s="597"/>
      <c r="Z6" s="598">
        <v>0.7</v>
      </c>
      <c r="AA6" s="598"/>
      <c r="AB6" s="598"/>
      <c r="AC6" s="598"/>
      <c r="AD6" s="599">
        <v>105334</v>
      </c>
      <c r="AE6" s="599"/>
      <c r="AF6" s="599"/>
      <c r="AG6" s="599"/>
      <c r="AH6" s="599"/>
      <c r="AI6" s="599"/>
      <c r="AJ6" s="599"/>
      <c r="AK6" s="599"/>
      <c r="AL6" s="600">
        <v>1.3</v>
      </c>
      <c r="AM6" s="601"/>
      <c r="AN6" s="601"/>
      <c r="AO6" s="602"/>
      <c r="AP6" s="592" t="s">
        <v>216</v>
      </c>
      <c r="AQ6" s="593"/>
      <c r="AR6" s="593"/>
      <c r="AS6" s="593"/>
      <c r="AT6" s="593"/>
      <c r="AU6" s="593"/>
      <c r="AV6" s="593"/>
      <c r="AW6" s="593"/>
      <c r="AX6" s="593"/>
      <c r="AY6" s="593"/>
      <c r="AZ6" s="593"/>
      <c r="BA6" s="593"/>
      <c r="BB6" s="593"/>
      <c r="BC6" s="593"/>
      <c r="BD6" s="593"/>
      <c r="BE6" s="593"/>
      <c r="BF6" s="594"/>
      <c r="BG6" s="595">
        <v>1763914</v>
      </c>
      <c r="BH6" s="596"/>
      <c r="BI6" s="596"/>
      <c r="BJ6" s="596"/>
      <c r="BK6" s="596"/>
      <c r="BL6" s="596"/>
      <c r="BM6" s="596"/>
      <c r="BN6" s="597"/>
      <c r="BO6" s="598">
        <v>99.2</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104893</v>
      </c>
      <c r="CS6" s="596"/>
      <c r="CT6" s="596"/>
      <c r="CU6" s="596"/>
      <c r="CV6" s="596"/>
      <c r="CW6" s="596"/>
      <c r="CX6" s="596"/>
      <c r="CY6" s="597"/>
      <c r="CZ6" s="598">
        <v>0.7</v>
      </c>
      <c r="DA6" s="598"/>
      <c r="DB6" s="598"/>
      <c r="DC6" s="598"/>
      <c r="DD6" s="604" t="s">
        <v>211</v>
      </c>
      <c r="DE6" s="596"/>
      <c r="DF6" s="596"/>
      <c r="DG6" s="596"/>
      <c r="DH6" s="596"/>
      <c r="DI6" s="596"/>
      <c r="DJ6" s="596"/>
      <c r="DK6" s="596"/>
      <c r="DL6" s="596"/>
      <c r="DM6" s="596"/>
      <c r="DN6" s="596"/>
      <c r="DO6" s="596"/>
      <c r="DP6" s="597"/>
      <c r="DQ6" s="604">
        <v>104893</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2281</v>
      </c>
      <c r="S7" s="596"/>
      <c r="T7" s="596"/>
      <c r="U7" s="596"/>
      <c r="V7" s="596"/>
      <c r="W7" s="596"/>
      <c r="X7" s="596"/>
      <c r="Y7" s="597"/>
      <c r="Z7" s="598">
        <v>0</v>
      </c>
      <c r="AA7" s="598"/>
      <c r="AB7" s="598"/>
      <c r="AC7" s="598"/>
      <c r="AD7" s="599">
        <v>2281</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675511</v>
      </c>
      <c r="BH7" s="596"/>
      <c r="BI7" s="596"/>
      <c r="BJ7" s="596"/>
      <c r="BK7" s="596"/>
      <c r="BL7" s="596"/>
      <c r="BM7" s="596"/>
      <c r="BN7" s="597"/>
      <c r="BO7" s="598">
        <v>38</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1715540</v>
      </c>
      <c r="CS7" s="596"/>
      <c r="CT7" s="596"/>
      <c r="CU7" s="596"/>
      <c r="CV7" s="596"/>
      <c r="CW7" s="596"/>
      <c r="CX7" s="596"/>
      <c r="CY7" s="597"/>
      <c r="CZ7" s="598">
        <v>12.1</v>
      </c>
      <c r="DA7" s="598"/>
      <c r="DB7" s="598"/>
      <c r="DC7" s="598"/>
      <c r="DD7" s="604">
        <v>190664</v>
      </c>
      <c r="DE7" s="596"/>
      <c r="DF7" s="596"/>
      <c r="DG7" s="596"/>
      <c r="DH7" s="596"/>
      <c r="DI7" s="596"/>
      <c r="DJ7" s="596"/>
      <c r="DK7" s="596"/>
      <c r="DL7" s="596"/>
      <c r="DM7" s="596"/>
      <c r="DN7" s="596"/>
      <c r="DO7" s="596"/>
      <c r="DP7" s="597"/>
      <c r="DQ7" s="604">
        <v>1313902</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9103</v>
      </c>
      <c r="S8" s="596"/>
      <c r="T8" s="596"/>
      <c r="U8" s="596"/>
      <c r="V8" s="596"/>
      <c r="W8" s="596"/>
      <c r="X8" s="596"/>
      <c r="Y8" s="597"/>
      <c r="Z8" s="598">
        <v>0.1</v>
      </c>
      <c r="AA8" s="598"/>
      <c r="AB8" s="598"/>
      <c r="AC8" s="598"/>
      <c r="AD8" s="599">
        <v>9103</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30002</v>
      </c>
      <c r="BH8" s="596"/>
      <c r="BI8" s="596"/>
      <c r="BJ8" s="596"/>
      <c r="BK8" s="596"/>
      <c r="BL8" s="596"/>
      <c r="BM8" s="596"/>
      <c r="BN8" s="597"/>
      <c r="BO8" s="598">
        <v>1.7</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2615904</v>
      </c>
      <c r="CS8" s="596"/>
      <c r="CT8" s="596"/>
      <c r="CU8" s="596"/>
      <c r="CV8" s="596"/>
      <c r="CW8" s="596"/>
      <c r="CX8" s="596"/>
      <c r="CY8" s="597"/>
      <c r="CZ8" s="598">
        <v>18.5</v>
      </c>
      <c r="DA8" s="598"/>
      <c r="DB8" s="598"/>
      <c r="DC8" s="598"/>
      <c r="DD8" s="604">
        <v>53865</v>
      </c>
      <c r="DE8" s="596"/>
      <c r="DF8" s="596"/>
      <c r="DG8" s="596"/>
      <c r="DH8" s="596"/>
      <c r="DI8" s="596"/>
      <c r="DJ8" s="596"/>
      <c r="DK8" s="596"/>
      <c r="DL8" s="596"/>
      <c r="DM8" s="596"/>
      <c r="DN8" s="596"/>
      <c r="DO8" s="596"/>
      <c r="DP8" s="597"/>
      <c r="DQ8" s="604">
        <v>1405176</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5705</v>
      </c>
      <c r="S9" s="596"/>
      <c r="T9" s="596"/>
      <c r="U9" s="596"/>
      <c r="V9" s="596"/>
      <c r="W9" s="596"/>
      <c r="X9" s="596"/>
      <c r="Y9" s="597"/>
      <c r="Z9" s="598">
        <v>0</v>
      </c>
      <c r="AA9" s="598"/>
      <c r="AB9" s="598"/>
      <c r="AC9" s="598"/>
      <c r="AD9" s="599">
        <v>5705</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585866</v>
      </c>
      <c r="BH9" s="596"/>
      <c r="BI9" s="596"/>
      <c r="BJ9" s="596"/>
      <c r="BK9" s="596"/>
      <c r="BL9" s="596"/>
      <c r="BM9" s="596"/>
      <c r="BN9" s="597"/>
      <c r="BO9" s="598">
        <v>32.9</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1758043</v>
      </c>
      <c r="CS9" s="596"/>
      <c r="CT9" s="596"/>
      <c r="CU9" s="596"/>
      <c r="CV9" s="596"/>
      <c r="CW9" s="596"/>
      <c r="CX9" s="596"/>
      <c r="CY9" s="597"/>
      <c r="CZ9" s="598">
        <v>12.4</v>
      </c>
      <c r="DA9" s="598"/>
      <c r="DB9" s="598"/>
      <c r="DC9" s="598"/>
      <c r="DD9" s="604">
        <v>122678</v>
      </c>
      <c r="DE9" s="596"/>
      <c r="DF9" s="596"/>
      <c r="DG9" s="596"/>
      <c r="DH9" s="596"/>
      <c r="DI9" s="596"/>
      <c r="DJ9" s="596"/>
      <c r="DK9" s="596"/>
      <c r="DL9" s="596"/>
      <c r="DM9" s="596"/>
      <c r="DN9" s="596"/>
      <c r="DO9" s="596"/>
      <c r="DP9" s="597"/>
      <c r="DQ9" s="604">
        <v>1088718</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304354</v>
      </c>
      <c r="S10" s="596"/>
      <c r="T10" s="596"/>
      <c r="U10" s="596"/>
      <c r="V10" s="596"/>
      <c r="W10" s="596"/>
      <c r="X10" s="596"/>
      <c r="Y10" s="597"/>
      <c r="Z10" s="598">
        <v>2.1</v>
      </c>
      <c r="AA10" s="598"/>
      <c r="AB10" s="598"/>
      <c r="AC10" s="598"/>
      <c r="AD10" s="599">
        <v>304354</v>
      </c>
      <c r="AE10" s="599"/>
      <c r="AF10" s="599"/>
      <c r="AG10" s="599"/>
      <c r="AH10" s="599"/>
      <c r="AI10" s="599"/>
      <c r="AJ10" s="599"/>
      <c r="AK10" s="599"/>
      <c r="AL10" s="600">
        <v>3.7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35799</v>
      </c>
      <c r="BH10" s="596"/>
      <c r="BI10" s="596"/>
      <c r="BJ10" s="596"/>
      <c r="BK10" s="596"/>
      <c r="BL10" s="596"/>
      <c r="BM10" s="596"/>
      <c r="BN10" s="597"/>
      <c r="BO10" s="598">
        <v>2</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8836</v>
      </c>
      <c r="CS10" s="596"/>
      <c r="CT10" s="596"/>
      <c r="CU10" s="596"/>
      <c r="CV10" s="596"/>
      <c r="CW10" s="596"/>
      <c r="CX10" s="596"/>
      <c r="CY10" s="597"/>
      <c r="CZ10" s="598">
        <v>0.1</v>
      </c>
      <c r="DA10" s="598"/>
      <c r="DB10" s="598"/>
      <c r="DC10" s="598"/>
      <c r="DD10" s="604" t="s">
        <v>113</v>
      </c>
      <c r="DE10" s="596"/>
      <c r="DF10" s="596"/>
      <c r="DG10" s="596"/>
      <c r="DH10" s="596"/>
      <c r="DI10" s="596"/>
      <c r="DJ10" s="596"/>
      <c r="DK10" s="596"/>
      <c r="DL10" s="596"/>
      <c r="DM10" s="596"/>
      <c r="DN10" s="596"/>
      <c r="DO10" s="596"/>
      <c r="DP10" s="597"/>
      <c r="DQ10" s="604">
        <v>8836</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36</v>
      </c>
      <c r="S11" s="596"/>
      <c r="T11" s="596"/>
      <c r="U11" s="596"/>
      <c r="V11" s="596"/>
      <c r="W11" s="596"/>
      <c r="X11" s="596"/>
      <c r="Y11" s="597"/>
      <c r="Z11" s="598">
        <v>0</v>
      </c>
      <c r="AA11" s="598"/>
      <c r="AB11" s="598"/>
      <c r="AC11" s="598"/>
      <c r="AD11" s="599">
        <v>36</v>
      </c>
      <c r="AE11" s="599"/>
      <c r="AF11" s="599"/>
      <c r="AG11" s="599"/>
      <c r="AH11" s="599"/>
      <c r="AI11" s="599"/>
      <c r="AJ11" s="599"/>
      <c r="AK11" s="599"/>
      <c r="AL11" s="600">
        <v>0</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23844</v>
      </c>
      <c r="BH11" s="596"/>
      <c r="BI11" s="596"/>
      <c r="BJ11" s="596"/>
      <c r="BK11" s="596"/>
      <c r="BL11" s="596"/>
      <c r="BM11" s="596"/>
      <c r="BN11" s="597"/>
      <c r="BO11" s="598">
        <v>1.3</v>
      </c>
      <c r="BP11" s="598"/>
      <c r="BQ11" s="598"/>
      <c r="BR11" s="598"/>
      <c r="BS11" s="604" t="s">
        <v>113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863956</v>
      </c>
      <c r="CS11" s="596"/>
      <c r="CT11" s="596"/>
      <c r="CU11" s="596"/>
      <c r="CV11" s="596"/>
      <c r="CW11" s="596"/>
      <c r="CX11" s="596"/>
      <c r="CY11" s="597"/>
      <c r="CZ11" s="598">
        <v>6.1</v>
      </c>
      <c r="DA11" s="598"/>
      <c r="DB11" s="598"/>
      <c r="DC11" s="598"/>
      <c r="DD11" s="604">
        <v>143054</v>
      </c>
      <c r="DE11" s="596"/>
      <c r="DF11" s="596"/>
      <c r="DG11" s="596"/>
      <c r="DH11" s="596"/>
      <c r="DI11" s="596"/>
      <c r="DJ11" s="596"/>
      <c r="DK11" s="596"/>
      <c r="DL11" s="596"/>
      <c r="DM11" s="596"/>
      <c r="DN11" s="596"/>
      <c r="DO11" s="596"/>
      <c r="DP11" s="597"/>
      <c r="DQ11" s="604">
        <v>489146</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927753</v>
      </c>
      <c r="BH12" s="596"/>
      <c r="BI12" s="596"/>
      <c r="BJ12" s="596"/>
      <c r="BK12" s="596"/>
      <c r="BL12" s="596"/>
      <c r="BM12" s="596"/>
      <c r="BN12" s="597"/>
      <c r="BO12" s="598">
        <v>52.2</v>
      </c>
      <c r="BP12" s="598"/>
      <c r="BQ12" s="598"/>
      <c r="BR12" s="598"/>
      <c r="BS12" s="604" t="s">
        <v>113</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678340</v>
      </c>
      <c r="CS12" s="596"/>
      <c r="CT12" s="596"/>
      <c r="CU12" s="596"/>
      <c r="CV12" s="596"/>
      <c r="CW12" s="596"/>
      <c r="CX12" s="596"/>
      <c r="CY12" s="597"/>
      <c r="CZ12" s="598">
        <v>4.8</v>
      </c>
      <c r="DA12" s="598"/>
      <c r="DB12" s="598"/>
      <c r="DC12" s="598"/>
      <c r="DD12" s="604">
        <v>334515</v>
      </c>
      <c r="DE12" s="596"/>
      <c r="DF12" s="596"/>
      <c r="DG12" s="596"/>
      <c r="DH12" s="596"/>
      <c r="DI12" s="596"/>
      <c r="DJ12" s="596"/>
      <c r="DK12" s="596"/>
      <c r="DL12" s="596"/>
      <c r="DM12" s="596"/>
      <c r="DN12" s="596"/>
      <c r="DO12" s="596"/>
      <c r="DP12" s="597"/>
      <c r="DQ12" s="604">
        <v>265802</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30258</v>
      </c>
      <c r="S13" s="596"/>
      <c r="T13" s="596"/>
      <c r="U13" s="596"/>
      <c r="V13" s="596"/>
      <c r="W13" s="596"/>
      <c r="X13" s="596"/>
      <c r="Y13" s="597"/>
      <c r="Z13" s="598">
        <v>0.2</v>
      </c>
      <c r="AA13" s="598"/>
      <c r="AB13" s="598"/>
      <c r="AC13" s="598"/>
      <c r="AD13" s="599">
        <v>30258</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922227</v>
      </c>
      <c r="BH13" s="596"/>
      <c r="BI13" s="596"/>
      <c r="BJ13" s="596"/>
      <c r="BK13" s="596"/>
      <c r="BL13" s="596"/>
      <c r="BM13" s="596"/>
      <c r="BN13" s="597"/>
      <c r="BO13" s="598">
        <v>51.9</v>
      </c>
      <c r="BP13" s="598"/>
      <c r="BQ13" s="598"/>
      <c r="BR13" s="598"/>
      <c r="BS13" s="604" t="s">
        <v>113</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1502963</v>
      </c>
      <c r="CS13" s="596"/>
      <c r="CT13" s="596"/>
      <c r="CU13" s="596"/>
      <c r="CV13" s="596"/>
      <c r="CW13" s="596"/>
      <c r="CX13" s="596"/>
      <c r="CY13" s="597"/>
      <c r="CZ13" s="598">
        <v>10.6</v>
      </c>
      <c r="DA13" s="598"/>
      <c r="DB13" s="598"/>
      <c r="DC13" s="598"/>
      <c r="DD13" s="604">
        <v>436734</v>
      </c>
      <c r="DE13" s="596"/>
      <c r="DF13" s="596"/>
      <c r="DG13" s="596"/>
      <c r="DH13" s="596"/>
      <c r="DI13" s="596"/>
      <c r="DJ13" s="596"/>
      <c r="DK13" s="596"/>
      <c r="DL13" s="596"/>
      <c r="DM13" s="596"/>
      <c r="DN13" s="596"/>
      <c r="DO13" s="596"/>
      <c r="DP13" s="597"/>
      <c r="DQ13" s="604">
        <v>1122665</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61929</v>
      </c>
      <c r="BH14" s="596"/>
      <c r="BI14" s="596"/>
      <c r="BJ14" s="596"/>
      <c r="BK14" s="596"/>
      <c r="BL14" s="596"/>
      <c r="BM14" s="596"/>
      <c r="BN14" s="597"/>
      <c r="BO14" s="598">
        <v>3.5</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533474</v>
      </c>
      <c r="CS14" s="596"/>
      <c r="CT14" s="596"/>
      <c r="CU14" s="596"/>
      <c r="CV14" s="596"/>
      <c r="CW14" s="596"/>
      <c r="CX14" s="596"/>
      <c r="CY14" s="597"/>
      <c r="CZ14" s="598">
        <v>3.8</v>
      </c>
      <c r="DA14" s="598"/>
      <c r="DB14" s="598"/>
      <c r="DC14" s="598"/>
      <c r="DD14" s="604">
        <v>33716</v>
      </c>
      <c r="DE14" s="596"/>
      <c r="DF14" s="596"/>
      <c r="DG14" s="596"/>
      <c r="DH14" s="596"/>
      <c r="DI14" s="596"/>
      <c r="DJ14" s="596"/>
      <c r="DK14" s="596"/>
      <c r="DL14" s="596"/>
      <c r="DM14" s="596"/>
      <c r="DN14" s="596"/>
      <c r="DO14" s="596"/>
      <c r="DP14" s="597"/>
      <c r="DQ14" s="604">
        <v>450619</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3879</v>
      </c>
      <c r="S15" s="596"/>
      <c r="T15" s="596"/>
      <c r="U15" s="596"/>
      <c r="V15" s="596"/>
      <c r="W15" s="596"/>
      <c r="X15" s="596"/>
      <c r="Y15" s="597"/>
      <c r="Z15" s="598">
        <v>0</v>
      </c>
      <c r="AA15" s="598"/>
      <c r="AB15" s="598"/>
      <c r="AC15" s="598"/>
      <c r="AD15" s="599">
        <v>3879</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98721</v>
      </c>
      <c r="BH15" s="596"/>
      <c r="BI15" s="596"/>
      <c r="BJ15" s="596"/>
      <c r="BK15" s="596"/>
      <c r="BL15" s="596"/>
      <c r="BM15" s="596"/>
      <c r="BN15" s="597"/>
      <c r="BO15" s="598">
        <v>5.6</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2028714</v>
      </c>
      <c r="CS15" s="596"/>
      <c r="CT15" s="596"/>
      <c r="CU15" s="596"/>
      <c r="CV15" s="596"/>
      <c r="CW15" s="596"/>
      <c r="CX15" s="596"/>
      <c r="CY15" s="597"/>
      <c r="CZ15" s="598">
        <v>14.4</v>
      </c>
      <c r="DA15" s="598"/>
      <c r="DB15" s="598"/>
      <c r="DC15" s="598"/>
      <c r="DD15" s="604">
        <v>872537</v>
      </c>
      <c r="DE15" s="596"/>
      <c r="DF15" s="596"/>
      <c r="DG15" s="596"/>
      <c r="DH15" s="596"/>
      <c r="DI15" s="596"/>
      <c r="DJ15" s="596"/>
      <c r="DK15" s="596"/>
      <c r="DL15" s="596"/>
      <c r="DM15" s="596"/>
      <c r="DN15" s="596"/>
      <c r="DO15" s="596"/>
      <c r="DP15" s="597"/>
      <c r="DQ15" s="604">
        <v>988322</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6795947</v>
      </c>
      <c r="S16" s="596"/>
      <c r="T16" s="596"/>
      <c r="U16" s="596"/>
      <c r="V16" s="596"/>
      <c r="W16" s="596"/>
      <c r="X16" s="596"/>
      <c r="Y16" s="597"/>
      <c r="Z16" s="598">
        <v>46.8</v>
      </c>
      <c r="AA16" s="598"/>
      <c r="AB16" s="598"/>
      <c r="AC16" s="598"/>
      <c r="AD16" s="599">
        <v>5921928</v>
      </c>
      <c r="AE16" s="599"/>
      <c r="AF16" s="599"/>
      <c r="AG16" s="599"/>
      <c r="AH16" s="599"/>
      <c r="AI16" s="599"/>
      <c r="AJ16" s="599"/>
      <c r="AK16" s="599"/>
      <c r="AL16" s="600">
        <v>72.2</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113</v>
      </c>
      <c r="CS16" s="596"/>
      <c r="CT16" s="596"/>
      <c r="CU16" s="596"/>
      <c r="CV16" s="596"/>
      <c r="CW16" s="596"/>
      <c r="CX16" s="596"/>
      <c r="CY16" s="597"/>
      <c r="CZ16" s="598" t="s">
        <v>113</v>
      </c>
      <c r="DA16" s="598"/>
      <c r="DB16" s="598"/>
      <c r="DC16" s="598"/>
      <c r="DD16" s="604" t="s">
        <v>113</v>
      </c>
      <c r="DE16" s="596"/>
      <c r="DF16" s="596"/>
      <c r="DG16" s="596"/>
      <c r="DH16" s="596"/>
      <c r="DI16" s="596"/>
      <c r="DJ16" s="596"/>
      <c r="DK16" s="596"/>
      <c r="DL16" s="596"/>
      <c r="DM16" s="596"/>
      <c r="DN16" s="596"/>
      <c r="DO16" s="596"/>
      <c r="DP16" s="597"/>
      <c r="DQ16" s="604" t="s">
        <v>113</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5921928</v>
      </c>
      <c r="S17" s="596"/>
      <c r="T17" s="596"/>
      <c r="U17" s="596"/>
      <c r="V17" s="596"/>
      <c r="W17" s="596"/>
      <c r="X17" s="596"/>
      <c r="Y17" s="597"/>
      <c r="Z17" s="598">
        <v>40.799999999999997</v>
      </c>
      <c r="AA17" s="598"/>
      <c r="AB17" s="598"/>
      <c r="AC17" s="598"/>
      <c r="AD17" s="599">
        <v>5921928</v>
      </c>
      <c r="AE17" s="599"/>
      <c r="AF17" s="599"/>
      <c r="AG17" s="599"/>
      <c r="AH17" s="599"/>
      <c r="AI17" s="599"/>
      <c r="AJ17" s="599"/>
      <c r="AK17" s="599"/>
      <c r="AL17" s="600">
        <v>72.2</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2325935</v>
      </c>
      <c r="CS17" s="596"/>
      <c r="CT17" s="596"/>
      <c r="CU17" s="596"/>
      <c r="CV17" s="596"/>
      <c r="CW17" s="596"/>
      <c r="CX17" s="596"/>
      <c r="CY17" s="597"/>
      <c r="CZ17" s="598">
        <v>16.5</v>
      </c>
      <c r="DA17" s="598"/>
      <c r="DB17" s="598"/>
      <c r="DC17" s="598"/>
      <c r="DD17" s="604" t="s">
        <v>113</v>
      </c>
      <c r="DE17" s="596"/>
      <c r="DF17" s="596"/>
      <c r="DG17" s="596"/>
      <c r="DH17" s="596"/>
      <c r="DI17" s="596"/>
      <c r="DJ17" s="596"/>
      <c r="DK17" s="596"/>
      <c r="DL17" s="596"/>
      <c r="DM17" s="596"/>
      <c r="DN17" s="596"/>
      <c r="DO17" s="596"/>
      <c r="DP17" s="597"/>
      <c r="DQ17" s="604">
        <v>2292181</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874019</v>
      </c>
      <c r="S18" s="596"/>
      <c r="T18" s="596"/>
      <c r="U18" s="596"/>
      <c r="V18" s="596"/>
      <c r="W18" s="596"/>
      <c r="X18" s="596"/>
      <c r="Y18" s="597"/>
      <c r="Z18" s="598">
        <v>6</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14253</v>
      </c>
      <c r="BH19" s="596"/>
      <c r="BI19" s="596"/>
      <c r="BJ19" s="596"/>
      <c r="BK19" s="596"/>
      <c r="BL19" s="596"/>
      <c r="BM19" s="596"/>
      <c r="BN19" s="597"/>
      <c r="BO19" s="598">
        <v>0.8</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9035064</v>
      </c>
      <c r="S20" s="596"/>
      <c r="T20" s="596"/>
      <c r="U20" s="596"/>
      <c r="V20" s="596"/>
      <c r="W20" s="596"/>
      <c r="X20" s="596"/>
      <c r="Y20" s="597"/>
      <c r="Z20" s="598">
        <v>62.2</v>
      </c>
      <c r="AA20" s="598"/>
      <c r="AB20" s="598"/>
      <c r="AC20" s="598"/>
      <c r="AD20" s="599">
        <v>8161045</v>
      </c>
      <c r="AE20" s="599"/>
      <c r="AF20" s="599"/>
      <c r="AG20" s="599"/>
      <c r="AH20" s="599"/>
      <c r="AI20" s="599"/>
      <c r="AJ20" s="599"/>
      <c r="AK20" s="599"/>
      <c r="AL20" s="600">
        <v>99.5</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14253</v>
      </c>
      <c r="BH20" s="596"/>
      <c r="BI20" s="596"/>
      <c r="BJ20" s="596"/>
      <c r="BK20" s="596"/>
      <c r="BL20" s="596"/>
      <c r="BM20" s="596"/>
      <c r="BN20" s="597"/>
      <c r="BO20" s="598">
        <v>0.8</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14136598</v>
      </c>
      <c r="CS20" s="596"/>
      <c r="CT20" s="596"/>
      <c r="CU20" s="596"/>
      <c r="CV20" s="596"/>
      <c r="CW20" s="596"/>
      <c r="CX20" s="596"/>
      <c r="CY20" s="597"/>
      <c r="CZ20" s="598">
        <v>100</v>
      </c>
      <c r="DA20" s="598"/>
      <c r="DB20" s="598"/>
      <c r="DC20" s="598"/>
      <c r="DD20" s="604">
        <v>2187763</v>
      </c>
      <c r="DE20" s="596"/>
      <c r="DF20" s="596"/>
      <c r="DG20" s="596"/>
      <c r="DH20" s="596"/>
      <c r="DI20" s="596"/>
      <c r="DJ20" s="596"/>
      <c r="DK20" s="596"/>
      <c r="DL20" s="596"/>
      <c r="DM20" s="596"/>
      <c r="DN20" s="596"/>
      <c r="DO20" s="596"/>
      <c r="DP20" s="597"/>
      <c r="DQ20" s="604">
        <v>9530260</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3112</v>
      </c>
      <c r="S21" s="596"/>
      <c r="T21" s="596"/>
      <c r="U21" s="596"/>
      <c r="V21" s="596"/>
      <c r="W21" s="596"/>
      <c r="X21" s="596"/>
      <c r="Y21" s="597"/>
      <c r="Z21" s="598">
        <v>0</v>
      </c>
      <c r="AA21" s="598"/>
      <c r="AB21" s="598"/>
      <c r="AC21" s="598"/>
      <c r="AD21" s="599">
        <v>3112</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14253</v>
      </c>
      <c r="BH21" s="596"/>
      <c r="BI21" s="596"/>
      <c r="BJ21" s="596"/>
      <c r="BK21" s="596"/>
      <c r="BL21" s="596"/>
      <c r="BM21" s="596"/>
      <c r="BN21" s="597"/>
      <c r="BO21" s="598">
        <v>0.8</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58837</v>
      </c>
      <c r="S22" s="596"/>
      <c r="T22" s="596"/>
      <c r="U22" s="596"/>
      <c r="V22" s="596"/>
      <c r="W22" s="596"/>
      <c r="X22" s="596"/>
      <c r="Y22" s="597"/>
      <c r="Z22" s="598">
        <v>0.4</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119128</v>
      </c>
      <c r="S23" s="596"/>
      <c r="T23" s="596"/>
      <c r="U23" s="596"/>
      <c r="V23" s="596"/>
      <c r="W23" s="596"/>
      <c r="X23" s="596"/>
      <c r="Y23" s="597"/>
      <c r="Z23" s="598">
        <v>0.8</v>
      </c>
      <c r="AA23" s="598"/>
      <c r="AB23" s="598"/>
      <c r="AC23" s="598"/>
      <c r="AD23" s="599">
        <v>9660</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44513</v>
      </c>
      <c r="S24" s="596"/>
      <c r="T24" s="596"/>
      <c r="U24" s="596"/>
      <c r="V24" s="596"/>
      <c r="W24" s="596"/>
      <c r="X24" s="596"/>
      <c r="Y24" s="597"/>
      <c r="Z24" s="598">
        <v>0.3</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5376550</v>
      </c>
      <c r="CS24" s="585"/>
      <c r="CT24" s="585"/>
      <c r="CU24" s="585"/>
      <c r="CV24" s="585"/>
      <c r="CW24" s="585"/>
      <c r="CX24" s="585"/>
      <c r="CY24" s="586"/>
      <c r="CZ24" s="622">
        <v>38</v>
      </c>
      <c r="DA24" s="623"/>
      <c r="DB24" s="623"/>
      <c r="DC24" s="624"/>
      <c r="DD24" s="621">
        <v>4285543</v>
      </c>
      <c r="DE24" s="585"/>
      <c r="DF24" s="585"/>
      <c r="DG24" s="585"/>
      <c r="DH24" s="585"/>
      <c r="DI24" s="585"/>
      <c r="DJ24" s="585"/>
      <c r="DK24" s="586"/>
      <c r="DL24" s="621">
        <v>3794922</v>
      </c>
      <c r="DM24" s="585"/>
      <c r="DN24" s="585"/>
      <c r="DO24" s="585"/>
      <c r="DP24" s="585"/>
      <c r="DQ24" s="585"/>
      <c r="DR24" s="585"/>
      <c r="DS24" s="585"/>
      <c r="DT24" s="585"/>
      <c r="DU24" s="585"/>
      <c r="DV24" s="586"/>
      <c r="DW24" s="589">
        <v>44.3</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1036357</v>
      </c>
      <c r="S25" s="596"/>
      <c r="T25" s="596"/>
      <c r="U25" s="596"/>
      <c r="V25" s="596"/>
      <c r="W25" s="596"/>
      <c r="X25" s="596"/>
      <c r="Y25" s="597"/>
      <c r="Z25" s="598">
        <v>7.1</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1832440</v>
      </c>
      <c r="CS25" s="627"/>
      <c r="CT25" s="627"/>
      <c r="CU25" s="627"/>
      <c r="CV25" s="627"/>
      <c r="CW25" s="627"/>
      <c r="CX25" s="627"/>
      <c r="CY25" s="628"/>
      <c r="CZ25" s="629">
        <v>13</v>
      </c>
      <c r="DA25" s="630"/>
      <c r="DB25" s="630"/>
      <c r="DC25" s="631"/>
      <c r="DD25" s="604">
        <v>1690171</v>
      </c>
      <c r="DE25" s="627"/>
      <c r="DF25" s="627"/>
      <c r="DG25" s="627"/>
      <c r="DH25" s="627"/>
      <c r="DI25" s="627"/>
      <c r="DJ25" s="627"/>
      <c r="DK25" s="628"/>
      <c r="DL25" s="604">
        <v>1577704</v>
      </c>
      <c r="DM25" s="627"/>
      <c r="DN25" s="627"/>
      <c r="DO25" s="627"/>
      <c r="DP25" s="627"/>
      <c r="DQ25" s="627"/>
      <c r="DR25" s="627"/>
      <c r="DS25" s="627"/>
      <c r="DT25" s="627"/>
      <c r="DU25" s="627"/>
      <c r="DV25" s="628"/>
      <c r="DW25" s="600">
        <v>18.399999999999999</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1094416</v>
      </c>
      <c r="CS26" s="596"/>
      <c r="CT26" s="596"/>
      <c r="CU26" s="596"/>
      <c r="CV26" s="596"/>
      <c r="CW26" s="596"/>
      <c r="CX26" s="596"/>
      <c r="CY26" s="597"/>
      <c r="CZ26" s="629">
        <v>7.7</v>
      </c>
      <c r="DA26" s="630"/>
      <c r="DB26" s="630"/>
      <c r="DC26" s="631"/>
      <c r="DD26" s="604">
        <v>992158</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900883</v>
      </c>
      <c r="S27" s="596"/>
      <c r="T27" s="596"/>
      <c r="U27" s="596"/>
      <c r="V27" s="596"/>
      <c r="W27" s="596"/>
      <c r="X27" s="596"/>
      <c r="Y27" s="597"/>
      <c r="Z27" s="598">
        <v>6.2</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1778167</v>
      </c>
      <c r="BH27" s="596"/>
      <c r="BI27" s="596"/>
      <c r="BJ27" s="596"/>
      <c r="BK27" s="596"/>
      <c r="BL27" s="596"/>
      <c r="BM27" s="596"/>
      <c r="BN27" s="597"/>
      <c r="BO27" s="598">
        <v>100</v>
      </c>
      <c r="BP27" s="598"/>
      <c r="BQ27" s="598"/>
      <c r="BR27" s="598"/>
      <c r="BS27" s="604" t="s">
        <v>113</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1220609</v>
      </c>
      <c r="CS27" s="627"/>
      <c r="CT27" s="627"/>
      <c r="CU27" s="627"/>
      <c r="CV27" s="627"/>
      <c r="CW27" s="627"/>
      <c r="CX27" s="627"/>
      <c r="CY27" s="628"/>
      <c r="CZ27" s="629">
        <v>8.6</v>
      </c>
      <c r="DA27" s="630"/>
      <c r="DB27" s="630"/>
      <c r="DC27" s="631"/>
      <c r="DD27" s="604">
        <v>305625</v>
      </c>
      <c r="DE27" s="627"/>
      <c r="DF27" s="627"/>
      <c r="DG27" s="627"/>
      <c r="DH27" s="627"/>
      <c r="DI27" s="627"/>
      <c r="DJ27" s="627"/>
      <c r="DK27" s="628"/>
      <c r="DL27" s="604">
        <v>305586</v>
      </c>
      <c r="DM27" s="627"/>
      <c r="DN27" s="627"/>
      <c r="DO27" s="627"/>
      <c r="DP27" s="627"/>
      <c r="DQ27" s="627"/>
      <c r="DR27" s="627"/>
      <c r="DS27" s="627"/>
      <c r="DT27" s="627"/>
      <c r="DU27" s="627"/>
      <c r="DV27" s="628"/>
      <c r="DW27" s="600">
        <v>3.6</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37984</v>
      </c>
      <c r="S28" s="596"/>
      <c r="T28" s="596"/>
      <c r="U28" s="596"/>
      <c r="V28" s="596"/>
      <c r="W28" s="596"/>
      <c r="X28" s="596"/>
      <c r="Y28" s="597"/>
      <c r="Z28" s="598">
        <v>0.3</v>
      </c>
      <c r="AA28" s="598"/>
      <c r="AB28" s="598"/>
      <c r="AC28" s="598"/>
      <c r="AD28" s="599">
        <v>6271</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2323501</v>
      </c>
      <c r="CS28" s="596"/>
      <c r="CT28" s="596"/>
      <c r="CU28" s="596"/>
      <c r="CV28" s="596"/>
      <c r="CW28" s="596"/>
      <c r="CX28" s="596"/>
      <c r="CY28" s="597"/>
      <c r="CZ28" s="629">
        <v>16.399999999999999</v>
      </c>
      <c r="DA28" s="630"/>
      <c r="DB28" s="630"/>
      <c r="DC28" s="631"/>
      <c r="DD28" s="604">
        <v>2289747</v>
      </c>
      <c r="DE28" s="596"/>
      <c r="DF28" s="596"/>
      <c r="DG28" s="596"/>
      <c r="DH28" s="596"/>
      <c r="DI28" s="596"/>
      <c r="DJ28" s="596"/>
      <c r="DK28" s="597"/>
      <c r="DL28" s="604">
        <v>1911632</v>
      </c>
      <c r="DM28" s="596"/>
      <c r="DN28" s="596"/>
      <c r="DO28" s="596"/>
      <c r="DP28" s="596"/>
      <c r="DQ28" s="596"/>
      <c r="DR28" s="596"/>
      <c r="DS28" s="596"/>
      <c r="DT28" s="596"/>
      <c r="DU28" s="596"/>
      <c r="DV28" s="597"/>
      <c r="DW28" s="600">
        <v>22.3</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105862</v>
      </c>
      <c r="S29" s="596"/>
      <c r="T29" s="596"/>
      <c r="U29" s="596"/>
      <c r="V29" s="596"/>
      <c r="W29" s="596"/>
      <c r="X29" s="596"/>
      <c r="Y29" s="597"/>
      <c r="Z29" s="598">
        <v>0.7</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2323401</v>
      </c>
      <c r="CS29" s="627"/>
      <c r="CT29" s="627"/>
      <c r="CU29" s="627"/>
      <c r="CV29" s="627"/>
      <c r="CW29" s="627"/>
      <c r="CX29" s="627"/>
      <c r="CY29" s="628"/>
      <c r="CZ29" s="629">
        <v>16.399999999999999</v>
      </c>
      <c r="DA29" s="630"/>
      <c r="DB29" s="630"/>
      <c r="DC29" s="631"/>
      <c r="DD29" s="604">
        <v>2289647</v>
      </c>
      <c r="DE29" s="627"/>
      <c r="DF29" s="627"/>
      <c r="DG29" s="627"/>
      <c r="DH29" s="627"/>
      <c r="DI29" s="627"/>
      <c r="DJ29" s="627"/>
      <c r="DK29" s="628"/>
      <c r="DL29" s="604">
        <v>1911532</v>
      </c>
      <c r="DM29" s="627"/>
      <c r="DN29" s="627"/>
      <c r="DO29" s="627"/>
      <c r="DP29" s="627"/>
      <c r="DQ29" s="627"/>
      <c r="DR29" s="627"/>
      <c r="DS29" s="627"/>
      <c r="DT29" s="627"/>
      <c r="DU29" s="627"/>
      <c r="DV29" s="628"/>
      <c r="DW29" s="600">
        <v>22.3</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161810</v>
      </c>
      <c r="S30" s="596"/>
      <c r="T30" s="596"/>
      <c r="U30" s="596"/>
      <c r="V30" s="596"/>
      <c r="W30" s="596"/>
      <c r="X30" s="596"/>
      <c r="Y30" s="597"/>
      <c r="Z30" s="598">
        <v>1.1000000000000001</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v>
      </c>
      <c r="BH30" s="654"/>
      <c r="BI30" s="654"/>
      <c r="BJ30" s="654"/>
      <c r="BK30" s="654"/>
      <c r="BL30" s="654"/>
      <c r="BM30" s="590">
        <v>93.3</v>
      </c>
      <c r="BN30" s="654"/>
      <c r="BO30" s="654"/>
      <c r="BP30" s="654"/>
      <c r="BQ30" s="655"/>
      <c r="BR30" s="653">
        <v>98.6</v>
      </c>
      <c r="BS30" s="654"/>
      <c r="BT30" s="654"/>
      <c r="BU30" s="654"/>
      <c r="BV30" s="654"/>
      <c r="BW30" s="654"/>
      <c r="BX30" s="590">
        <v>92.7</v>
      </c>
      <c r="BY30" s="654"/>
      <c r="BZ30" s="654"/>
      <c r="CA30" s="654"/>
      <c r="CB30" s="655"/>
      <c r="CD30" s="658"/>
      <c r="CE30" s="659"/>
      <c r="CF30" s="609" t="s">
        <v>293</v>
      </c>
      <c r="CG30" s="610"/>
      <c r="CH30" s="610"/>
      <c r="CI30" s="610"/>
      <c r="CJ30" s="610"/>
      <c r="CK30" s="610"/>
      <c r="CL30" s="610"/>
      <c r="CM30" s="610"/>
      <c r="CN30" s="610"/>
      <c r="CO30" s="610"/>
      <c r="CP30" s="610"/>
      <c r="CQ30" s="611"/>
      <c r="CR30" s="595">
        <v>2155306</v>
      </c>
      <c r="CS30" s="596"/>
      <c r="CT30" s="596"/>
      <c r="CU30" s="596"/>
      <c r="CV30" s="596"/>
      <c r="CW30" s="596"/>
      <c r="CX30" s="596"/>
      <c r="CY30" s="597"/>
      <c r="CZ30" s="629">
        <v>15.2</v>
      </c>
      <c r="DA30" s="630"/>
      <c r="DB30" s="630"/>
      <c r="DC30" s="631"/>
      <c r="DD30" s="604">
        <v>2122033</v>
      </c>
      <c r="DE30" s="596"/>
      <c r="DF30" s="596"/>
      <c r="DG30" s="596"/>
      <c r="DH30" s="596"/>
      <c r="DI30" s="596"/>
      <c r="DJ30" s="596"/>
      <c r="DK30" s="597"/>
      <c r="DL30" s="604">
        <v>1743918</v>
      </c>
      <c r="DM30" s="596"/>
      <c r="DN30" s="596"/>
      <c r="DO30" s="596"/>
      <c r="DP30" s="596"/>
      <c r="DQ30" s="596"/>
      <c r="DR30" s="596"/>
      <c r="DS30" s="596"/>
      <c r="DT30" s="596"/>
      <c r="DU30" s="596"/>
      <c r="DV30" s="597"/>
      <c r="DW30" s="600">
        <v>20.399999999999999</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214899</v>
      </c>
      <c r="S31" s="596"/>
      <c r="T31" s="596"/>
      <c r="U31" s="596"/>
      <c r="V31" s="596"/>
      <c r="W31" s="596"/>
      <c r="X31" s="596"/>
      <c r="Y31" s="597"/>
      <c r="Z31" s="598">
        <v>1.5</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99.2</v>
      </c>
      <c r="BH31" s="627"/>
      <c r="BI31" s="627"/>
      <c r="BJ31" s="627"/>
      <c r="BK31" s="627"/>
      <c r="BL31" s="627"/>
      <c r="BM31" s="601">
        <v>96.4</v>
      </c>
      <c r="BN31" s="651"/>
      <c r="BO31" s="651"/>
      <c r="BP31" s="651"/>
      <c r="BQ31" s="652"/>
      <c r="BR31" s="650">
        <v>98.5</v>
      </c>
      <c r="BS31" s="627"/>
      <c r="BT31" s="627"/>
      <c r="BU31" s="627"/>
      <c r="BV31" s="627"/>
      <c r="BW31" s="627"/>
      <c r="BX31" s="601">
        <v>95.6</v>
      </c>
      <c r="BY31" s="651"/>
      <c r="BZ31" s="651"/>
      <c r="CA31" s="651"/>
      <c r="CB31" s="652"/>
      <c r="CD31" s="658"/>
      <c r="CE31" s="659"/>
      <c r="CF31" s="609" t="s">
        <v>297</v>
      </c>
      <c r="CG31" s="610"/>
      <c r="CH31" s="610"/>
      <c r="CI31" s="610"/>
      <c r="CJ31" s="610"/>
      <c r="CK31" s="610"/>
      <c r="CL31" s="610"/>
      <c r="CM31" s="610"/>
      <c r="CN31" s="610"/>
      <c r="CO31" s="610"/>
      <c r="CP31" s="610"/>
      <c r="CQ31" s="611"/>
      <c r="CR31" s="595">
        <v>168095</v>
      </c>
      <c r="CS31" s="627"/>
      <c r="CT31" s="627"/>
      <c r="CU31" s="627"/>
      <c r="CV31" s="627"/>
      <c r="CW31" s="627"/>
      <c r="CX31" s="627"/>
      <c r="CY31" s="628"/>
      <c r="CZ31" s="629">
        <v>1.2</v>
      </c>
      <c r="DA31" s="630"/>
      <c r="DB31" s="630"/>
      <c r="DC31" s="631"/>
      <c r="DD31" s="604">
        <v>167614</v>
      </c>
      <c r="DE31" s="627"/>
      <c r="DF31" s="627"/>
      <c r="DG31" s="627"/>
      <c r="DH31" s="627"/>
      <c r="DI31" s="627"/>
      <c r="DJ31" s="627"/>
      <c r="DK31" s="628"/>
      <c r="DL31" s="604">
        <v>167614</v>
      </c>
      <c r="DM31" s="627"/>
      <c r="DN31" s="627"/>
      <c r="DO31" s="627"/>
      <c r="DP31" s="627"/>
      <c r="DQ31" s="627"/>
      <c r="DR31" s="627"/>
      <c r="DS31" s="627"/>
      <c r="DT31" s="627"/>
      <c r="DU31" s="627"/>
      <c r="DV31" s="628"/>
      <c r="DW31" s="600">
        <v>2</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481940</v>
      </c>
      <c r="S32" s="596"/>
      <c r="T32" s="596"/>
      <c r="U32" s="596"/>
      <c r="V32" s="596"/>
      <c r="W32" s="596"/>
      <c r="X32" s="596"/>
      <c r="Y32" s="597"/>
      <c r="Z32" s="598">
        <v>3.3</v>
      </c>
      <c r="AA32" s="598"/>
      <c r="AB32" s="598"/>
      <c r="AC32" s="598"/>
      <c r="AD32" s="599">
        <v>25331</v>
      </c>
      <c r="AE32" s="599"/>
      <c r="AF32" s="599"/>
      <c r="AG32" s="599"/>
      <c r="AH32" s="599"/>
      <c r="AI32" s="599"/>
      <c r="AJ32" s="599"/>
      <c r="AK32" s="599"/>
      <c r="AL32" s="600">
        <v>0.3</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98.8</v>
      </c>
      <c r="BH32" s="663"/>
      <c r="BI32" s="663"/>
      <c r="BJ32" s="663"/>
      <c r="BK32" s="663"/>
      <c r="BL32" s="663"/>
      <c r="BM32" s="664">
        <v>90.2</v>
      </c>
      <c r="BN32" s="663"/>
      <c r="BO32" s="663"/>
      <c r="BP32" s="663"/>
      <c r="BQ32" s="665"/>
      <c r="BR32" s="662">
        <v>98.4</v>
      </c>
      <c r="BS32" s="663"/>
      <c r="BT32" s="663"/>
      <c r="BU32" s="663"/>
      <c r="BV32" s="663"/>
      <c r="BW32" s="663"/>
      <c r="BX32" s="664">
        <v>89.8</v>
      </c>
      <c r="BY32" s="663"/>
      <c r="BZ32" s="663"/>
      <c r="CA32" s="663"/>
      <c r="CB32" s="665"/>
      <c r="CD32" s="660"/>
      <c r="CE32" s="661"/>
      <c r="CF32" s="609" t="s">
        <v>300</v>
      </c>
      <c r="CG32" s="610"/>
      <c r="CH32" s="610"/>
      <c r="CI32" s="610"/>
      <c r="CJ32" s="610"/>
      <c r="CK32" s="610"/>
      <c r="CL32" s="610"/>
      <c r="CM32" s="610"/>
      <c r="CN32" s="610"/>
      <c r="CO32" s="610"/>
      <c r="CP32" s="610"/>
      <c r="CQ32" s="611"/>
      <c r="CR32" s="595">
        <v>100</v>
      </c>
      <c r="CS32" s="596"/>
      <c r="CT32" s="596"/>
      <c r="CU32" s="596"/>
      <c r="CV32" s="596"/>
      <c r="CW32" s="596"/>
      <c r="CX32" s="596"/>
      <c r="CY32" s="597"/>
      <c r="CZ32" s="629">
        <v>0</v>
      </c>
      <c r="DA32" s="630"/>
      <c r="DB32" s="630"/>
      <c r="DC32" s="631"/>
      <c r="DD32" s="604">
        <v>100</v>
      </c>
      <c r="DE32" s="596"/>
      <c r="DF32" s="596"/>
      <c r="DG32" s="596"/>
      <c r="DH32" s="596"/>
      <c r="DI32" s="596"/>
      <c r="DJ32" s="596"/>
      <c r="DK32" s="597"/>
      <c r="DL32" s="604">
        <v>100</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2326195</v>
      </c>
      <c r="S33" s="596"/>
      <c r="T33" s="596"/>
      <c r="U33" s="596"/>
      <c r="V33" s="596"/>
      <c r="W33" s="596"/>
      <c r="X33" s="596"/>
      <c r="Y33" s="597"/>
      <c r="Z33" s="598">
        <v>16</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6572285</v>
      </c>
      <c r="CS33" s="627"/>
      <c r="CT33" s="627"/>
      <c r="CU33" s="627"/>
      <c r="CV33" s="627"/>
      <c r="CW33" s="627"/>
      <c r="CX33" s="627"/>
      <c r="CY33" s="628"/>
      <c r="CZ33" s="629">
        <v>46.5</v>
      </c>
      <c r="DA33" s="630"/>
      <c r="DB33" s="630"/>
      <c r="DC33" s="631"/>
      <c r="DD33" s="604">
        <v>4853440</v>
      </c>
      <c r="DE33" s="627"/>
      <c r="DF33" s="627"/>
      <c r="DG33" s="627"/>
      <c r="DH33" s="627"/>
      <c r="DI33" s="627"/>
      <c r="DJ33" s="627"/>
      <c r="DK33" s="628"/>
      <c r="DL33" s="604">
        <v>3438352</v>
      </c>
      <c r="DM33" s="627"/>
      <c r="DN33" s="627"/>
      <c r="DO33" s="627"/>
      <c r="DP33" s="627"/>
      <c r="DQ33" s="627"/>
      <c r="DR33" s="627"/>
      <c r="DS33" s="627"/>
      <c r="DT33" s="627"/>
      <c r="DU33" s="627"/>
      <c r="DV33" s="628"/>
      <c r="DW33" s="600">
        <v>40.200000000000003</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1881548</v>
      </c>
      <c r="CS34" s="596"/>
      <c r="CT34" s="596"/>
      <c r="CU34" s="596"/>
      <c r="CV34" s="596"/>
      <c r="CW34" s="596"/>
      <c r="CX34" s="596"/>
      <c r="CY34" s="597"/>
      <c r="CZ34" s="629">
        <v>13.3</v>
      </c>
      <c r="DA34" s="630"/>
      <c r="DB34" s="630"/>
      <c r="DC34" s="631"/>
      <c r="DD34" s="604">
        <v>1283314</v>
      </c>
      <c r="DE34" s="596"/>
      <c r="DF34" s="596"/>
      <c r="DG34" s="596"/>
      <c r="DH34" s="596"/>
      <c r="DI34" s="596"/>
      <c r="DJ34" s="596"/>
      <c r="DK34" s="597"/>
      <c r="DL34" s="604">
        <v>1042847</v>
      </c>
      <c r="DM34" s="596"/>
      <c r="DN34" s="596"/>
      <c r="DO34" s="596"/>
      <c r="DP34" s="596"/>
      <c r="DQ34" s="596"/>
      <c r="DR34" s="596"/>
      <c r="DS34" s="596"/>
      <c r="DT34" s="596"/>
      <c r="DU34" s="596"/>
      <c r="DV34" s="597"/>
      <c r="DW34" s="600">
        <v>12.2</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356795</v>
      </c>
      <c r="S35" s="596"/>
      <c r="T35" s="596"/>
      <c r="U35" s="596"/>
      <c r="V35" s="596"/>
      <c r="W35" s="596"/>
      <c r="X35" s="596"/>
      <c r="Y35" s="597"/>
      <c r="Z35" s="598">
        <v>2.5</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2391373</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4259</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288687</v>
      </c>
      <c r="CS35" s="627"/>
      <c r="CT35" s="627"/>
      <c r="CU35" s="627"/>
      <c r="CV35" s="627"/>
      <c r="CW35" s="627"/>
      <c r="CX35" s="627"/>
      <c r="CY35" s="628"/>
      <c r="CZ35" s="629">
        <v>2</v>
      </c>
      <c r="DA35" s="630"/>
      <c r="DB35" s="630"/>
      <c r="DC35" s="631"/>
      <c r="DD35" s="604">
        <v>241317</v>
      </c>
      <c r="DE35" s="627"/>
      <c r="DF35" s="627"/>
      <c r="DG35" s="627"/>
      <c r="DH35" s="627"/>
      <c r="DI35" s="627"/>
      <c r="DJ35" s="627"/>
      <c r="DK35" s="628"/>
      <c r="DL35" s="604">
        <v>124662</v>
      </c>
      <c r="DM35" s="627"/>
      <c r="DN35" s="627"/>
      <c r="DO35" s="627"/>
      <c r="DP35" s="627"/>
      <c r="DQ35" s="627"/>
      <c r="DR35" s="627"/>
      <c r="DS35" s="627"/>
      <c r="DT35" s="627"/>
      <c r="DU35" s="627"/>
      <c r="DV35" s="628"/>
      <c r="DW35" s="600">
        <v>1.5</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14526584</v>
      </c>
      <c r="S36" s="668"/>
      <c r="T36" s="668"/>
      <c r="U36" s="668"/>
      <c r="V36" s="668"/>
      <c r="W36" s="668"/>
      <c r="X36" s="668"/>
      <c r="Y36" s="669"/>
      <c r="Z36" s="670">
        <v>100</v>
      </c>
      <c r="AA36" s="670"/>
      <c r="AB36" s="670"/>
      <c r="AC36" s="670"/>
      <c r="AD36" s="671">
        <v>8205419</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839744</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-39153</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2935618</v>
      </c>
      <c r="CS36" s="596"/>
      <c r="CT36" s="596"/>
      <c r="CU36" s="596"/>
      <c r="CV36" s="596"/>
      <c r="CW36" s="596"/>
      <c r="CX36" s="596"/>
      <c r="CY36" s="597"/>
      <c r="CZ36" s="629">
        <v>20.8</v>
      </c>
      <c r="DA36" s="630"/>
      <c r="DB36" s="630"/>
      <c r="DC36" s="631"/>
      <c r="DD36" s="604">
        <v>2137765</v>
      </c>
      <c r="DE36" s="596"/>
      <c r="DF36" s="596"/>
      <c r="DG36" s="596"/>
      <c r="DH36" s="596"/>
      <c r="DI36" s="596"/>
      <c r="DJ36" s="596"/>
      <c r="DK36" s="597"/>
      <c r="DL36" s="604">
        <v>1473756</v>
      </c>
      <c r="DM36" s="596"/>
      <c r="DN36" s="596"/>
      <c r="DO36" s="596"/>
      <c r="DP36" s="596"/>
      <c r="DQ36" s="596"/>
      <c r="DR36" s="596"/>
      <c r="DS36" s="596"/>
      <c r="DT36" s="596"/>
      <c r="DU36" s="596"/>
      <c r="DV36" s="597"/>
      <c r="DW36" s="600">
        <v>17.2</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544199</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2729</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930202</v>
      </c>
      <c r="CS37" s="627"/>
      <c r="CT37" s="627"/>
      <c r="CU37" s="627"/>
      <c r="CV37" s="627"/>
      <c r="CW37" s="627"/>
      <c r="CX37" s="627"/>
      <c r="CY37" s="628"/>
      <c r="CZ37" s="629">
        <v>6.6</v>
      </c>
      <c r="DA37" s="630"/>
      <c r="DB37" s="630"/>
      <c r="DC37" s="631"/>
      <c r="DD37" s="604">
        <v>477620</v>
      </c>
      <c r="DE37" s="627"/>
      <c r="DF37" s="627"/>
      <c r="DG37" s="627"/>
      <c r="DH37" s="627"/>
      <c r="DI37" s="627"/>
      <c r="DJ37" s="627"/>
      <c r="DK37" s="628"/>
      <c r="DL37" s="604">
        <v>455681</v>
      </c>
      <c r="DM37" s="627"/>
      <c r="DN37" s="627"/>
      <c r="DO37" s="627"/>
      <c r="DP37" s="627"/>
      <c r="DQ37" s="627"/>
      <c r="DR37" s="627"/>
      <c r="DS37" s="627"/>
      <c r="DT37" s="627"/>
      <c r="DU37" s="627"/>
      <c r="DV37" s="628"/>
      <c r="DW37" s="600">
        <v>5.3</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113740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4782</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863805</v>
      </c>
      <c r="CS38" s="596"/>
      <c r="CT38" s="596"/>
      <c r="CU38" s="596"/>
      <c r="CV38" s="596"/>
      <c r="CW38" s="596"/>
      <c r="CX38" s="596"/>
      <c r="CY38" s="597"/>
      <c r="CZ38" s="629">
        <v>6.1</v>
      </c>
      <c r="DA38" s="630"/>
      <c r="DB38" s="630"/>
      <c r="DC38" s="631"/>
      <c r="DD38" s="604">
        <v>731374</v>
      </c>
      <c r="DE38" s="596"/>
      <c r="DF38" s="596"/>
      <c r="DG38" s="596"/>
      <c r="DH38" s="596"/>
      <c r="DI38" s="596"/>
      <c r="DJ38" s="596"/>
      <c r="DK38" s="597"/>
      <c r="DL38" s="604">
        <v>622578</v>
      </c>
      <c r="DM38" s="596"/>
      <c r="DN38" s="596"/>
      <c r="DO38" s="596"/>
      <c r="DP38" s="596"/>
      <c r="DQ38" s="596"/>
      <c r="DR38" s="596"/>
      <c r="DS38" s="596"/>
      <c r="DT38" s="596"/>
      <c r="DU38" s="596"/>
      <c r="DV38" s="597"/>
      <c r="DW38" s="600">
        <v>7.3</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1571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83</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249886</v>
      </c>
      <c r="CS39" s="627"/>
      <c r="CT39" s="627"/>
      <c r="CU39" s="627"/>
      <c r="CV39" s="627"/>
      <c r="CW39" s="627"/>
      <c r="CX39" s="627"/>
      <c r="CY39" s="628"/>
      <c r="CZ39" s="629">
        <v>1.8</v>
      </c>
      <c r="DA39" s="630"/>
      <c r="DB39" s="630"/>
      <c r="DC39" s="631"/>
      <c r="DD39" s="604">
        <v>140860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188093</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120</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352741</v>
      </c>
      <c r="CS40" s="596"/>
      <c r="CT40" s="596"/>
      <c r="CU40" s="596"/>
      <c r="CV40" s="596"/>
      <c r="CW40" s="596"/>
      <c r="CX40" s="596"/>
      <c r="CY40" s="597"/>
      <c r="CZ40" s="629">
        <v>2.5</v>
      </c>
      <c r="DA40" s="630"/>
      <c r="DB40" s="630"/>
      <c r="DC40" s="631"/>
      <c r="DD40" s="604">
        <v>318810</v>
      </c>
      <c r="DE40" s="596"/>
      <c r="DF40" s="596"/>
      <c r="DG40" s="596"/>
      <c r="DH40" s="596"/>
      <c r="DI40" s="596"/>
      <c r="DJ40" s="596"/>
      <c r="DK40" s="597"/>
      <c r="DL40" s="604">
        <v>174509</v>
      </c>
      <c r="DM40" s="596"/>
      <c r="DN40" s="596"/>
      <c r="DO40" s="596"/>
      <c r="DP40" s="596"/>
      <c r="DQ40" s="596"/>
      <c r="DR40" s="596"/>
      <c r="DS40" s="596"/>
      <c r="DT40" s="596"/>
      <c r="DU40" s="596"/>
      <c r="DV40" s="597"/>
      <c r="DW40" s="600">
        <v>2</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704026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332</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2187763</v>
      </c>
      <c r="CS42" s="596"/>
      <c r="CT42" s="596"/>
      <c r="CU42" s="596"/>
      <c r="CV42" s="596"/>
      <c r="CW42" s="596"/>
      <c r="CX42" s="596"/>
      <c r="CY42" s="597"/>
      <c r="CZ42" s="629">
        <v>15.5</v>
      </c>
      <c r="DA42" s="678"/>
      <c r="DB42" s="678"/>
      <c r="DC42" s="679"/>
      <c r="DD42" s="604">
        <v>391277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57431</v>
      </c>
      <c r="CS43" s="627"/>
      <c r="CT43" s="627"/>
      <c r="CU43" s="627"/>
      <c r="CV43" s="627"/>
      <c r="CW43" s="627"/>
      <c r="CX43" s="627"/>
      <c r="CY43" s="628"/>
      <c r="CZ43" s="629">
        <v>0.4</v>
      </c>
      <c r="DA43" s="630"/>
      <c r="DB43" s="630"/>
      <c r="DC43" s="631"/>
      <c r="DD43" s="604">
        <v>57431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2187763</v>
      </c>
      <c r="CS44" s="596"/>
      <c r="CT44" s="596"/>
      <c r="CU44" s="596"/>
      <c r="CV44" s="596"/>
      <c r="CW44" s="596"/>
      <c r="CX44" s="596"/>
      <c r="CY44" s="597"/>
      <c r="CZ44" s="629">
        <v>15.5</v>
      </c>
      <c r="DA44" s="678"/>
      <c r="DB44" s="678"/>
      <c r="DC44" s="679"/>
      <c r="DD44" s="604">
        <v>391277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617421</v>
      </c>
      <c r="CS45" s="627"/>
      <c r="CT45" s="627"/>
      <c r="CU45" s="627"/>
      <c r="CV45" s="627"/>
      <c r="CW45" s="627"/>
      <c r="CX45" s="627"/>
      <c r="CY45" s="628"/>
      <c r="CZ45" s="629">
        <v>4.4000000000000004</v>
      </c>
      <c r="DA45" s="630"/>
      <c r="DB45" s="630"/>
      <c r="DC45" s="631"/>
      <c r="DD45" s="604">
        <v>35122</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1536631</v>
      </c>
      <c r="CS46" s="596"/>
      <c r="CT46" s="596"/>
      <c r="CU46" s="596"/>
      <c r="CV46" s="596"/>
      <c r="CW46" s="596"/>
      <c r="CX46" s="596"/>
      <c r="CY46" s="597"/>
      <c r="CZ46" s="629">
        <v>10.9</v>
      </c>
      <c r="DA46" s="678"/>
      <c r="DB46" s="678"/>
      <c r="DC46" s="679"/>
      <c r="DD46" s="604">
        <v>351844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t="s">
        <v>113</v>
      </c>
      <c r="CS47" s="627"/>
      <c r="CT47" s="627"/>
      <c r="CU47" s="627"/>
      <c r="CV47" s="627"/>
      <c r="CW47" s="627"/>
      <c r="CX47" s="627"/>
      <c r="CY47" s="628"/>
      <c r="CZ47" s="629" t="s">
        <v>113</v>
      </c>
      <c r="DA47" s="630"/>
      <c r="DB47" s="630"/>
      <c r="DC47" s="631"/>
      <c r="DD47" s="604" t="s">
        <v>113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14136598</v>
      </c>
      <c r="CS49" s="663"/>
      <c r="CT49" s="663"/>
      <c r="CU49" s="663"/>
      <c r="CV49" s="663"/>
      <c r="CW49" s="663"/>
      <c r="CX49" s="663"/>
      <c r="CY49" s="690"/>
      <c r="CZ49" s="691">
        <v>100</v>
      </c>
      <c r="DA49" s="692"/>
      <c r="DB49" s="692"/>
      <c r="DC49" s="693"/>
      <c r="DD49" s="694">
        <v>9530260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14507</v>
      </c>
      <c r="R7" s="725"/>
      <c r="S7" s="725"/>
      <c r="T7" s="725"/>
      <c r="U7" s="725"/>
      <c r="V7" s="725">
        <v>14117</v>
      </c>
      <c r="W7" s="725"/>
      <c r="X7" s="725"/>
      <c r="Y7" s="725"/>
      <c r="Z7" s="725"/>
      <c r="AA7" s="725">
        <v>390</v>
      </c>
      <c r="AB7" s="725"/>
      <c r="AC7" s="725"/>
      <c r="AD7" s="725"/>
      <c r="AE7" s="726"/>
      <c r="AF7" s="727">
        <v>354</v>
      </c>
      <c r="AG7" s="728"/>
      <c r="AH7" s="728"/>
      <c r="AI7" s="728"/>
      <c r="AJ7" s="729"/>
      <c r="AK7" s="764">
        <v>145</v>
      </c>
      <c r="AL7" s="765"/>
      <c r="AM7" s="765"/>
      <c r="AN7" s="765"/>
      <c r="AO7" s="765"/>
      <c r="AP7" s="765">
        <v>20002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537</v>
      </c>
      <c r="BT7" s="769"/>
      <c r="BU7" s="769"/>
      <c r="BV7" s="769"/>
      <c r="BW7" s="769"/>
      <c r="BX7" s="769"/>
      <c r="BY7" s="769"/>
      <c r="BZ7" s="769"/>
      <c r="CA7" s="769"/>
      <c r="CB7" s="769"/>
      <c r="CC7" s="769"/>
      <c r="CD7" s="769"/>
      <c r="CE7" s="769"/>
      <c r="CF7" s="769"/>
      <c r="CG7" s="770"/>
      <c r="CH7" s="761">
        <v>-2</v>
      </c>
      <c r="CI7" s="762"/>
      <c r="CJ7" s="762"/>
      <c r="CK7" s="762"/>
      <c r="CL7" s="763"/>
      <c r="CM7" s="761">
        <v>49</v>
      </c>
      <c r="CN7" s="762"/>
      <c r="CO7" s="762"/>
      <c r="CP7" s="762"/>
      <c r="CQ7" s="763"/>
      <c r="CR7" s="761">
        <v>9</v>
      </c>
      <c r="CS7" s="762"/>
      <c r="CT7" s="762"/>
      <c r="CU7" s="762"/>
      <c r="CV7" s="763"/>
      <c r="CW7" s="761" t="s">
        <v>540</v>
      </c>
      <c r="CX7" s="762"/>
      <c r="CY7" s="762"/>
      <c r="CZ7" s="762"/>
      <c r="DA7" s="763"/>
      <c r="DB7" s="761" t="s">
        <v>540</v>
      </c>
      <c r="DC7" s="762"/>
      <c r="DD7" s="762"/>
      <c r="DE7" s="762"/>
      <c r="DF7" s="763"/>
      <c r="DG7" s="761" t="s">
        <v>540</v>
      </c>
      <c r="DH7" s="762"/>
      <c r="DI7" s="762"/>
      <c r="DJ7" s="762"/>
      <c r="DK7" s="763"/>
      <c r="DL7" s="761" t="s">
        <v>540</v>
      </c>
      <c r="DM7" s="762"/>
      <c r="DN7" s="762"/>
      <c r="DO7" s="762"/>
      <c r="DP7" s="763"/>
      <c r="DQ7" s="761" t="s">
        <v>540</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26</v>
      </c>
      <c r="R8" s="749"/>
      <c r="S8" s="749"/>
      <c r="T8" s="749"/>
      <c r="U8" s="749"/>
      <c r="V8" s="749">
        <v>26</v>
      </c>
      <c r="W8" s="749"/>
      <c r="X8" s="749"/>
      <c r="Y8" s="749"/>
      <c r="Z8" s="749"/>
      <c r="AA8" s="749" t="s">
        <v>551</v>
      </c>
      <c r="AB8" s="749"/>
      <c r="AC8" s="749"/>
      <c r="AD8" s="749"/>
      <c r="AE8" s="750"/>
      <c r="AF8" s="751" t="s">
        <v>113</v>
      </c>
      <c r="AG8" s="752"/>
      <c r="AH8" s="752"/>
      <c r="AI8" s="752"/>
      <c r="AJ8" s="753"/>
      <c r="AK8" s="754" t="s">
        <v>551</v>
      </c>
      <c r="AL8" s="755"/>
      <c r="AM8" s="755"/>
      <c r="AN8" s="755"/>
      <c r="AO8" s="755"/>
      <c r="AP8" s="755" t="s">
        <v>551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538</v>
      </c>
      <c r="BT8" s="759"/>
      <c r="BU8" s="759"/>
      <c r="BV8" s="759"/>
      <c r="BW8" s="759"/>
      <c r="BX8" s="759"/>
      <c r="BY8" s="759"/>
      <c r="BZ8" s="759"/>
      <c r="CA8" s="759"/>
      <c r="CB8" s="759"/>
      <c r="CC8" s="759"/>
      <c r="CD8" s="759"/>
      <c r="CE8" s="759"/>
      <c r="CF8" s="759"/>
      <c r="CG8" s="760"/>
      <c r="CH8" s="771">
        <v>0</v>
      </c>
      <c r="CI8" s="772"/>
      <c r="CJ8" s="772"/>
      <c r="CK8" s="772"/>
      <c r="CL8" s="773"/>
      <c r="CM8" s="771">
        <v>3</v>
      </c>
      <c r="CN8" s="772"/>
      <c r="CO8" s="772"/>
      <c r="CP8" s="772"/>
      <c r="CQ8" s="773"/>
      <c r="CR8" s="771">
        <v>5</v>
      </c>
      <c r="CS8" s="772"/>
      <c r="CT8" s="772"/>
      <c r="CU8" s="772"/>
      <c r="CV8" s="773"/>
      <c r="CW8" s="771" t="s">
        <v>540</v>
      </c>
      <c r="CX8" s="772"/>
      <c r="CY8" s="772"/>
      <c r="CZ8" s="772"/>
      <c r="DA8" s="773"/>
      <c r="DB8" s="771" t="s">
        <v>540</v>
      </c>
      <c r="DC8" s="772"/>
      <c r="DD8" s="772"/>
      <c r="DE8" s="772"/>
      <c r="DF8" s="773"/>
      <c r="DG8" s="771" t="s">
        <v>540</v>
      </c>
      <c r="DH8" s="772"/>
      <c r="DI8" s="772"/>
      <c r="DJ8" s="772"/>
      <c r="DK8" s="773"/>
      <c r="DL8" s="771" t="s">
        <v>540</v>
      </c>
      <c r="DM8" s="772"/>
      <c r="DN8" s="772"/>
      <c r="DO8" s="772"/>
      <c r="DP8" s="773"/>
      <c r="DQ8" s="771" t="s">
        <v>540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539</v>
      </c>
      <c r="BT9" s="759"/>
      <c r="BU9" s="759"/>
      <c r="BV9" s="759"/>
      <c r="BW9" s="759"/>
      <c r="BX9" s="759"/>
      <c r="BY9" s="759"/>
      <c r="BZ9" s="759"/>
      <c r="CA9" s="759"/>
      <c r="CB9" s="759"/>
      <c r="CC9" s="759"/>
      <c r="CD9" s="759"/>
      <c r="CE9" s="759"/>
      <c r="CF9" s="759"/>
      <c r="CG9" s="760"/>
      <c r="CH9" s="771">
        <v>1</v>
      </c>
      <c r="CI9" s="772"/>
      <c r="CJ9" s="772"/>
      <c r="CK9" s="772"/>
      <c r="CL9" s="773"/>
      <c r="CM9" s="771">
        <v>52</v>
      </c>
      <c r="CN9" s="772"/>
      <c r="CO9" s="772"/>
      <c r="CP9" s="772"/>
      <c r="CQ9" s="773"/>
      <c r="CR9" s="771">
        <v>20</v>
      </c>
      <c r="CS9" s="772"/>
      <c r="CT9" s="772"/>
      <c r="CU9" s="772"/>
      <c r="CV9" s="773"/>
      <c r="CW9" s="771" t="s">
        <v>540</v>
      </c>
      <c r="CX9" s="772"/>
      <c r="CY9" s="772"/>
      <c r="CZ9" s="772"/>
      <c r="DA9" s="773"/>
      <c r="DB9" s="771" t="s">
        <v>540</v>
      </c>
      <c r="DC9" s="772"/>
      <c r="DD9" s="772"/>
      <c r="DE9" s="772"/>
      <c r="DF9" s="773"/>
      <c r="DG9" s="771" t="s">
        <v>540</v>
      </c>
      <c r="DH9" s="772"/>
      <c r="DI9" s="772"/>
      <c r="DJ9" s="772"/>
      <c r="DK9" s="773"/>
      <c r="DL9" s="771" t="s">
        <v>540</v>
      </c>
      <c r="DM9" s="772"/>
      <c r="DN9" s="772"/>
      <c r="DO9" s="772"/>
      <c r="DP9" s="773"/>
      <c r="DQ9" s="771" t="s">
        <v>540</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14533</v>
      </c>
      <c r="R23" s="784"/>
      <c r="S23" s="784"/>
      <c r="T23" s="784"/>
      <c r="U23" s="784"/>
      <c r="V23" s="784">
        <v>14143</v>
      </c>
      <c r="W23" s="784"/>
      <c r="X23" s="784"/>
      <c r="Y23" s="784"/>
      <c r="Z23" s="784"/>
      <c r="AA23" s="784">
        <v>390</v>
      </c>
      <c r="AB23" s="784"/>
      <c r="AC23" s="784"/>
      <c r="AD23" s="784"/>
      <c r="AE23" s="785"/>
      <c r="AF23" s="786">
        <v>354</v>
      </c>
      <c r="AG23" s="784"/>
      <c r="AH23" s="784"/>
      <c r="AI23" s="784"/>
      <c r="AJ23" s="787"/>
      <c r="AK23" s="788"/>
      <c r="AL23" s="789"/>
      <c r="AM23" s="789"/>
      <c r="AN23" s="789"/>
      <c r="AO23" s="789"/>
      <c r="AP23" s="784">
        <v>20002</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3034</v>
      </c>
      <c r="R28" s="813"/>
      <c r="S28" s="813"/>
      <c r="T28" s="813"/>
      <c r="U28" s="813"/>
      <c r="V28" s="813">
        <v>3020</v>
      </c>
      <c r="W28" s="813"/>
      <c r="X28" s="813"/>
      <c r="Y28" s="813"/>
      <c r="Z28" s="813"/>
      <c r="AA28" s="813">
        <v>14</v>
      </c>
      <c r="AB28" s="813"/>
      <c r="AC28" s="813"/>
      <c r="AD28" s="813"/>
      <c r="AE28" s="814"/>
      <c r="AF28" s="815">
        <v>14</v>
      </c>
      <c r="AG28" s="813"/>
      <c r="AH28" s="813"/>
      <c r="AI28" s="813"/>
      <c r="AJ28" s="816"/>
      <c r="AK28" s="817">
        <v>244</v>
      </c>
      <c r="AL28" s="808"/>
      <c r="AM28" s="808"/>
      <c r="AN28" s="808"/>
      <c r="AO28" s="808"/>
      <c r="AP28" s="808">
        <v>20</v>
      </c>
      <c r="AQ28" s="808"/>
      <c r="AR28" s="808"/>
      <c r="AS28" s="808"/>
      <c r="AT28" s="808"/>
      <c r="AU28" s="808">
        <v>1</v>
      </c>
      <c r="AV28" s="808"/>
      <c r="AW28" s="808"/>
      <c r="AX28" s="808"/>
      <c r="AY28" s="808"/>
      <c r="AZ28" s="809" t="s">
        <v>540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281</v>
      </c>
      <c r="R29" s="749"/>
      <c r="S29" s="749"/>
      <c r="T29" s="749"/>
      <c r="U29" s="749"/>
      <c r="V29" s="749">
        <v>280</v>
      </c>
      <c r="W29" s="749"/>
      <c r="X29" s="749"/>
      <c r="Y29" s="749"/>
      <c r="Z29" s="749"/>
      <c r="AA29" s="749">
        <v>1</v>
      </c>
      <c r="AB29" s="749"/>
      <c r="AC29" s="749"/>
      <c r="AD29" s="749"/>
      <c r="AE29" s="750"/>
      <c r="AF29" s="751">
        <v>1</v>
      </c>
      <c r="AG29" s="752"/>
      <c r="AH29" s="752"/>
      <c r="AI29" s="752"/>
      <c r="AJ29" s="753"/>
      <c r="AK29" s="820">
        <v>81</v>
      </c>
      <c r="AL29" s="821"/>
      <c r="AM29" s="821"/>
      <c r="AN29" s="821"/>
      <c r="AO29" s="821"/>
      <c r="AP29" s="821" t="s">
        <v>552</v>
      </c>
      <c r="AQ29" s="821"/>
      <c r="AR29" s="821"/>
      <c r="AS29" s="821"/>
      <c r="AT29" s="821"/>
      <c r="AU29" s="821" t="s">
        <v>552</v>
      </c>
      <c r="AV29" s="821"/>
      <c r="AW29" s="821"/>
      <c r="AX29" s="821"/>
      <c r="AY29" s="821"/>
      <c r="AZ29" s="822" t="s">
        <v>540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2264</v>
      </c>
      <c r="R30" s="749"/>
      <c r="S30" s="749"/>
      <c r="T30" s="749"/>
      <c r="U30" s="749"/>
      <c r="V30" s="749">
        <v>2249</v>
      </c>
      <c r="W30" s="749"/>
      <c r="X30" s="749"/>
      <c r="Y30" s="749"/>
      <c r="Z30" s="749"/>
      <c r="AA30" s="749">
        <v>15</v>
      </c>
      <c r="AB30" s="749"/>
      <c r="AC30" s="749"/>
      <c r="AD30" s="749"/>
      <c r="AE30" s="750"/>
      <c r="AF30" s="751">
        <v>15</v>
      </c>
      <c r="AG30" s="752"/>
      <c r="AH30" s="752"/>
      <c r="AI30" s="752"/>
      <c r="AJ30" s="753"/>
      <c r="AK30" s="820">
        <v>356</v>
      </c>
      <c r="AL30" s="821"/>
      <c r="AM30" s="821"/>
      <c r="AN30" s="821"/>
      <c r="AO30" s="821"/>
      <c r="AP30" s="821" t="s">
        <v>552</v>
      </c>
      <c r="AQ30" s="821"/>
      <c r="AR30" s="821"/>
      <c r="AS30" s="821"/>
      <c r="AT30" s="821"/>
      <c r="AU30" s="821" t="s">
        <v>552</v>
      </c>
      <c r="AV30" s="821"/>
      <c r="AW30" s="821"/>
      <c r="AX30" s="821"/>
      <c r="AY30" s="821"/>
      <c r="AZ30" s="822" t="s">
        <v>540</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1255</v>
      </c>
      <c r="R31" s="749"/>
      <c r="S31" s="749"/>
      <c r="T31" s="749"/>
      <c r="U31" s="749"/>
      <c r="V31" s="749">
        <v>1276</v>
      </c>
      <c r="W31" s="749"/>
      <c r="X31" s="749"/>
      <c r="Y31" s="749"/>
      <c r="Z31" s="749"/>
      <c r="AA31" s="749">
        <v>-21</v>
      </c>
      <c r="AB31" s="749"/>
      <c r="AC31" s="749"/>
      <c r="AD31" s="749"/>
      <c r="AE31" s="750"/>
      <c r="AF31" s="751">
        <v>54</v>
      </c>
      <c r="AG31" s="752"/>
      <c r="AH31" s="752"/>
      <c r="AI31" s="752"/>
      <c r="AJ31" s="753"/>
      <c r="AK31" s="820">
        <v>475</v>
      </c>
      <c r="AL31" s="821"/>
      <c r="AM31" s="821"/>
      <c r="AN31" s="821"/>
      <c r="AO31" s="821"/>
      <c r="AP31" s="821">
        <v>739</v>
      </c>
      <c r="AQ31" s="821"/>
      <c r="AR31" s="821"/>
      <c r="AS31" s="821"/>
      <c r="AT31" s="821"/>
      <c r="AU31" s="821">
        <v>557</v>
      </c>
      <c r="AV31" s="821"/>
      <c r="AW31" s="821"/>
      <c r="AX31" s="821"/>
      <c r="AY31" s="821"/>
      <c r="AZ31" s="822" t="s">
        <v>540</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483</v>
      </c>
      <c r="R32" s="749"/>
      <c r="S32" s="749"/>
      <c r="T32" s="749"/>
      <c r="U32" s="749"/>
      <c r="V32" s="749">
        <v>591</v>
      </c>
      <c r="W32" s="749"/>
      <c r="X32" s="749"/>
      <c r="Y32" s="749"/>
      <c r="Z32" s="749"/>
      <c r="AA32" s="749">
        <v>-108</v>
      </c>
      <c r="AB32" s="749"/>
      <c r="AC32" s="749"/>
      <c r="AD32" s="749"/>
      <c r="AE32" s="750"/>
      <c r="AF32" s="751">
        <v>309</v>
      </c>
      <c r="AG32" s="752"/>
      <c r="AH32" s="752"/>
      <c r="AI32" s="752"/>
      <c r="AJ32" s="753"/>
      <c r="AK32" s="820">
        <v>123</v>
      </c>
      <c r="AL32" s="821"/>
      <c r="AM32" s="821"/>
      <c r="AN32" s="821"/>
      <c r="AO32" s="821"/>
      <c r="AP32" s="821">
        <v>3172</v>
      </c>
      <c r="AQ32" s="821"/>
      <c r="AR32" s="821"/>
      <c r="AS32" s="821"/>
      <c r="AT32" s="821"/>
      <c r="AU32" s="821">
        <v>978</v>
      </c>
      <c r="AV32" s="821"/>
      <c r="AW32" s="821"/>
      <c r="AX32" s="821"/>
      <c r="AY32" s="821"/>
      <c r="AZ32" s="822" t="s">
        <v>540</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1706</v>
      </c>
      <c r="R33" s="749"/>
      <c r="S33" s="749"/>
      <c r="T33" s="749"/>
      <c r="U33" s="749"/>
      <c r="V33" s="749">
        <v>1683</v>
      </c>
      <c r="W33" s="749"/>
      <c r="X33" s="749"/>
      <c r="Y33" s="749"/>
      <c r="Z33" s="749"/>
      <c r="AA33" s="749">
        <v>23</v>
      </c>
      <c r="AB33" s="749"/>
      <c r="AC33" s="749"/>
      <c r="AD33" s="749"/>
      <c r="AE33" s="750"/>
      <c r="AF33" s="751">
        <v>63</v>
      </c>
      <c r="AG33" s="752"/>
      <c r="AH33" s="752"/>
      <c r="AI33" s="752"/>
      <c r="AJ33" s="753"/>
      <c r="AK33" s="820">
        <v>840</v>
      </c>
      <c r="AL33" s="821"/>
      <c r="AM33" s="821"/>
      <c r="AN33" s="821"/>
      <c r="AO33" s="821"/>
      <c r="AP33" s="821">
        <v>14374</v>
      </c>
      <c r="AQ33" s="821"/>
      <c r="AR33" s="821"/>
      <c r="AS33" s="821"/>
      <c r="AT33" s="821"/>
      <c r="AU33" s="821">
        <v>10968</v>
      </c>
      <c r="AV33" s="821"/>
      <c r="AW33" s="821"/>
      <c r="AX33" s="821"/>
      <c r="AY33" s="821"/>
      <c r="AZ33" s="822" t="s">
        <v>540</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2</v>
      </c>
      <c r="R34" s="749"/>
      <c r="S34" s="749"/>
      <c r="T34" s="749"/>
      <c r="U34" s="749"/>
      <c r="V34" s="749">
        <v>2</v>
      </c>
      <c r="W34" s="749"/>
      <c r="X34" s="749"/>
      <c r="Y34" s="749"/>
      <c r="Z34" s="749"/>
      <c r="AA34" s="749" t="s">
        <v>551</v>
      </c>
      <c r="AB34" s="749"/>
      <c r="AC34" s="749"/>
      <c r="AD34" s="749"/>
      <c r="AE34" s="750"/>
      <c r="AF34" s="751" t="s">
        <v>113</v>
      </c>
      <c r="AG34" s="752"/>
      <c r="AH34" s="752"/>
      <c r="AI34" s="752"/>
      <c r="AJ34" s="753"/>
      <c r="AK34" s="820">
        <v>2</v>
      </c>
      <c r="AL34" s="821"/>
      <c r="AM34" s="821"/>
      <c r="AN34" s="821"/>
      <c r="AO34" s="821"/>
      <c r="AP34" s="821" t="s">
        <v>551</v>
      </c>
      <c r="AQ34" s="821"/>
      <c r="AR34" s="821"/>
      <c r="AS34" s="821"/>
      <c r="AT34" s="821"/>
      <c r="AU34" s="821" t="s">
        <v>551</v>
      </c>
      <c r="AV34" s="821"/>
      <c r="AW34" s="821"/>
      <c r="AX34" s="821"/>
      <c r="AY34" s="821"/>
      <c r="AZ34" s="822" t="s">
        <v>540</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390</v>
      </c>
      <c r="C35" s="746"/>
      <c r="D35" s="746"/>
      <c r="E35" s="746"/>
      <c r="F35" s="746"/>
      <c r="G35" s="746"/>
      <c r="H35" s="746"/>
      <c r="I35" s="746"/>
      <c r="J35" s="746"/>
      <c r="K35" s="746"/>
      <c r="L35" s="746"/>
      <c r="M35" s="746"/>
      <c r="N35" s="746"/>
      <c r="O35" s="746"/>
      <c r="P35" s="747"/>
      <c r="Q35" s="748">
        <v>31</v>
      </c>
      <c r="R35" s="749"/>
      <c r="S35" s="749"/>
      <c r="T35" s="749"/>
      <c r="U35" s="749"/>
      <c r="V35" s="749">
        <v>31</v>
      </c>
      <c r="W35" s="749"/>
      <c r="X35" s="749"/>
      <c r="Y35" s="749"/>
      <c r="Z35" s="749"/>
      <c r="AA35" s="749" t="s">
        <v>551</v>
      </c>
      <c r="AB35" s="749"/>
      <c r="AC35" s="749"/>
      <c r="AD35" s="749"/>
      <c r="AE35" s="750"/>
      <c r="AF35" s="751" t="s">
        <v>113</v>
      </c>
      <c r="AG35" s="752"/>
      <c r="AH35" s="752"/>
      <c r="AI35" s="752"/>
      <c r="AJ35" s="753"/>
      <c r="AK35" s="820">
        <v>1</v>
      </c>
      <c r="AL35" s="821"/>
      <c r="AM35" s="821"/>
      <c r="AN35" s="821"/>
      <c r="AO35" s="821"/>
      <c r="AP35" s="821">
        <v>21</v>
      </c>
      <c r="AQ35" s="821"/>
      <c r="AR35" s="821"/>
      <c r="AS35" s="821"/>
      <c r="AT35" s="821"/>
      <c r="AU35" s="821">
        <v>6</v>
      </c>
      <c r="AV35" s="821"/>
      <c r="AW35" s="821"/>
      <c r="AX35" s="821"/>
      <c r="AY35" s="821"/>
      <c r="AZ35" s="822" t="s">
        <v>540</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455</v>
      </c>
      <c r="AG63" s="832"/>
      <c r="AH63" s="832"/>
      <c r="AI63" s="832"/>
      <c r="AJ63" s="833"/>
      <c r="AK63" s="834"/>
      <c r="AL63" s="829"/>
      <c r="AM63" s="829"/>
      <c r="AN63" s="829"/>
      <c r="AO63" s="829"/>
      <c r="AP63" s="832">
        <v>18326</v>
      </c>
      <c r="AQ63" s="832"/>
      <c r="AR63" s="832"/>
      <c r="AS63" s="832"/>
      <c r="AT63" s="832"/>
      <c r="AU63" s="832">
        <v>12510</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395</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541</v>
      </c>
      <c r="C68" s="860"/>
      <c r="D68" s="860"/>
      <c r="E68" s="860"/>
      <c r="F68" s="860"/>
      <c r="G68" s="860"/>
      <c r="H68" s="860"/>
      <c r="I68" s="860"/>
      <c r="J68" s="860"/>
      <c r="K68" s="860"/>
      <c r="L68" s="860"/>
      <c r="M68" s="860"/>
      <c r="N68" s="860"/>
      <c r="O68" s="860"/>
      <c r="P68" s="861"/>
      <c r="Q68" s="862">
        <v>8443</v>
      </c>
      <c r="R68" s="856"/>
      <c r="S68" s="856"/>
      <c r="T68" s="856"/>
      <c r="U68" s="856"/>
      <c r="V68" s="856">
        <v>9080</v>
      </c>
      <c r="W68" s="856"/>
      <c r="X68" s="856"/>
      <c r="Y68" s="856"/>
      <c r="Z68" s="856"/>
      <c r="AA68" s="856">
        <v>-637</v>
      </c>
      <c r="AB68" s="856"/>
      <c r="AC68" s="856"/>
      <c r="AD68" s="856"/>
      <c r="AE68" s="856"/>
      <c r="AF68" s="856">
        <v>4246</v>
      </c>
      <c r="AG68" s="856"/>
      <c r="AH68" s="856"/>
      <c r="AI68" s="856"/>
      <c r="AJ68" s="856"/>
      <c r="AK68" s="856" t="s">
        <v>553</v>
      </c>
      <c r="AL68" s="856"/>
      <c r="AM68" s="856"/>
      <c r="AN68" s="856"/>
      <c r="AO68" s="856"/>
      <c r="AP68" s="856">
        <v>7967</v>
      </c>
      <c r="AQ68" s="856"/>
      <c r="AR68" s="856"/>
      <c r="AS68" s="856"/>
      <c r="AT68" s="856"/>
      <c r="AU68" s="856">
        <v>112</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542</v>
      </c>
      <c r="C69" s="864"/>
      <c r="D69" s="864"/>
      <c r="E69" s="864"/>
      <c r="F69" s="864"/>
      <c r="G69" s="864"/>
      <c r="H69" s="864"/>
      <c r="I69" s="864"/>
      <c r="J69" s="864"/>
      <c r="K69" s="864"/>
      <c r="L69" s="864"/>
      <c r="M69" s="864"/>
      <c r="N69" s="864"/>
      <c r="O69" s="864"/>
      <c r="P69" s="865"/>
      <c r="Q69" s="866">
        <v>2974</v>
      </c>
      <c r="R69" s="821"/>
      <c r="S69" s="821"/>
      <c r="T69" s="821"/>
      <c r="U69" s="821"/>
      <c r="V69" s="821">
        <v>2909</v>
      </c>
      <c r="W69" s="821"/>
      <c r="X69" s="821"/>
      <c r="Y69" s="821"/>
      <c r="Z69" s="821"/>
      <c r="AA69" s="821">
        <v>65</v>
      </c>
      <c r="AB69" s="821"/>
      <c r="AC69" s="821"/>
      <c r="AD69" s="821"/>
      <c r="AE69" s="821"/>
      <c r="AF69" s="821">
        <v>65</v>
      </c>
      <c r="AG69" s="821"/>
      <c r="AH69" s="821"/>
      <c r="AI69" s="821"/>
      <c r="AJ69" s="821"/>
      <c r="AK69" s="821" t="s">
        <v>553</v>
      </c>
      <c r="AL69" s="821"/>
      <c r="AM69" s="821"/>
      <c r="AN69" s="821"/>
      <c r="AO69" s="821"/>
      <c r="AP69" s="821" t="s">
        <v>552</v>
      </c>
      <c r="AQ69" s="821"/>
      <c r="AR69" s="821"/>
      <c r="AS69" s="821"/>
      <c r="AT69" s="821"/>
      <c r="AU69" s="821" t="s">
        <v>552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543</v>
      </c>
      <c r="C70" s="864"/>
      <c r="D70" s="864"/>
      <c r="E70" s="864"/>
      <c r="F70" s="864"/>
      <c r="G70" s="864"/>
      <c r="H70" s="864"/>
      <c r="I70" s="864"/>
      <c r="J70" s="864"/>
      <c r="K70" s="864"/>
      <c r="L70" s="864"/>
      <c r="M70" s="864"/>
      <c r="N70" s="864"/>
      <c r="O70" s="864"/>
      <c r="P70" s="865"/>
      <c r="Q70" s="866">
        <v>845</v>
      </c>
      <c r="R70" s="821"/>
      <c r="S70" s="821"/>
      <c r="T70" s="821"/>
      <c r="U70" s="821"/>
      <c r="V70" s="821">
        <v>833</v>
      </c>
      <c r="W70" s="821"/>
      <c r="X70" s="821"/>
      <c r="Y70" s="821"/>
      <c r="Z70" s="821"/>
      <c r="AA70" s="821">
        <v>12</v>
      </c>
      <c r="AB70" s="821"/>
      <c r="AC70" s="821"/>
      <c r="AD70" s="821"/>
      <c r="AE70" s="821"/>
      <c r="AF70" s="821">
        <v>12</v>
      </c>
      <c r="AG70" s="821"/>
      <c r="AH70" s="821"/>
      <c r="AI70" s="821"/>
      <c r="AJ70" s="821"/>
      <c r="AK70" s="821" t="s">
        <v>553</v>
      </c>
      <c r="AL70" s="821"/>
      <c r="AM70" s="821"/>
      <c r="AN70" s="821"/>
      <c r="AO70" s="821"/>
      <c r="AP70" s="821">
        <v>8</v>
      </c>
      <c r="AQ70" s="821"/>
      <c r="AR70" s="821"/>
      <c r="AS70" s="821"/>
      <c r="AT70" s="821"/>
      <c r="AU70" s="821">
        <v>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544</v>
      </c>
      <c r="C71" s="864"/>
      <c r="D71" s="864"/>
      <c r="E71" s="864"/>
      <c r="F71" s="864"/>
      <c r="G71" s="864"/>
      <c r="H71" s="864"/>
      <c r="I71" s="864"/>
      <c r="J71" s="864"/>
      <c r="K71" s="864"/>
      <c r="L71" s="864"/>
      <c r="M71" s="864"/>
      <c r="N71" s="864"/>
      <c r="O71" s="864"/>
      <c r="P71" s="865"/>
      <c r="Q71" s="866">
        <v>237</v>
      </c>
      <c r="R71" s="821"/>
      <c r="S71" s="821"/>
      <c r="T71" s="821"/>
      <c r="U71" s="821"/>
      <c r="V71" s="821">
        <v>240</v>
      </c>
      <c r="W71" s="821"/>
      <c r="X71" s="821"/>
      <c r="Y71" s="821"/>
      <c r="Z71" s="821"/>
      <c r="AA71" s="821">
        <v>-3</v>
      </c>
      <c r="AB71" s="821"/>
      <c r="AC71" s="821"/>
      <c r="AD71" s="821"/>
      <c r="AE71" s="821"/>
      <c r="AF71" s="821">
        <v>62</v>
      </c>
      <c r="AG71" s="821"/>
      <c r="AH71" s="821"/>
      <c r="AI71" s="821"/>
      <c r="AJ71" s="821"/>
      <c r="AK71" s="821" t="s">
        <v>553</v>
      </c>
      <c r="AL71" s="821"/>
      <c r="AM71" s="821"/>
      <c r="AN71" s="821"/>
      <c r="AO71" s="821"/>
      <c r="AP71" s="821" t="s">
        <v>551</v>
      </c>
      <c r="AQ71" s="821"/>
      <c r="AR71" s="821"/>
      <c r="AS71" s="821"/>
      <c r="AT71" s="821"/>
      <c r="AU71" s="821" t="s">
        <v>551</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545</v>
      </c>
      <c r="C72" s="864"/>
      <c r="D72" s="864"/>
      <c r="E72" s="864"/>
      <c r="F72" s="864"/>
      <c r="G72" s="864"/>
      <c r="H72" s="864"/>
      <c r="I72" s="864"/>
      <c r="J72" s="864"/>
      <c r="K72" s="864"/>
      <c r="L72" s="864"/>
      <c r="M72" s="864"/>
      <c r="N72" s="864"/>
      <c r="O72" s="864"/>
      <c r="P72" s="865"/>
      <c r="Q72" s="866">
        <v>128</v>
      </c>
      <c r="R72" s="821"/>
      <c r="S72" s="821"/>
      <c r="T72" s="821"/>
      <c r="U72" s="821"/>
      <c r="V72" s="821">
        <v>125</v>
      </c>
      <c r="W72" s="821"/>
      <c r="X72" s="821"/>
      <c r="Y72" s="821"/>
      <c r="Z72" s="821"/>
      <c r="AA72" s="821">
        <v>3</v>
      </c>
      <c r="AB72" s="821"/>
      <c r="AC72" s="821"/>
      <c r="AD72" s="821"/>
      <c r="AE72" s="821"/>
      <c r="AF72" s="821">
        <v>3</v>
      </c>
      <c r="AG72" s="821"/>
      <c r="AH72" s="821"/>
      <c r="AI72" s="821"/>
      <c r="AJ72" s="821"/>
      <c r="AK72" s="821" t="s">
        <v>554</v>
      </c>
      <c r="AL72" s="821"/>
      <c r="AM72" s="821"/>
      <c r="AN72" s="821"/>
      <c r="AO72" s="821"/>
      <c r="AP72" s="821" t="s">
        <v>551</v>
      </c>
      <c r="AQ72" s="821"/>
      <c r="AR72" s="821"/>
      <c r="AS72" s="821"/>
      <c r="AT72" s="821"/>
      <c r="AU72" s="821" t="s">
        <v>551</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546</v>
      </c>
      <c r="C73" s="864"/>
      <c r="D73" s="864"/>
      <c r="E73" s="864"/>
      <c r="F73" s="864"/>
      <c r="G73" s="864"/>
      <c r="H73" s="864"/>
      <c r="I73" s="864"/>
      <c r="J73" s="864"/>
      <c r="K73" s="864"/>
      <c r="L73" s="864"/>
      <c r="M73" s="864"/>
      <c r="N73" s="864"/>
      <c r="O73" s="864"/>
      <c r="P73" s="865"/>
      <c r="Q73" s="866">
        <v>15052</v>
      </c>
      <c r="R73" s="821"/>
      <c r="S73" s="821"/>
      <c r="T73" s="821"/>
      <c r="U73" s="821"/>
      <c r="V73" s="821">
        <v>12500</v>
      </c>
      <c r="W73" s="821"/>
      <c r="X73" s="821"/>
      <c r="Y73" s="821"/>
      <c r="Z73" s="821"/>
      <c r="AA73" s="821">
        <v>2552</v>
      </c>
      <c r="AB73" s="821"/>
      <c r="AC73" s="821"/>
      <c r="AD73" s="821"/>
      <c r="AE73" s="821"/>
      <c r="AF73" s="821">
        <v>2552</v>
      </c>
      <c r="AG73" s="821"/>
      <c r="AH73" s="821"/>
      <c r="AI73" s="821"/>
      <c r="AJ73" s="821"/>
      <c r="AK73" s="821" t="s">
        <v>555</v>
      </c>
      <c r="AL73" s="821"/>
      <c r="AM73" s="821"/>
      <c r="AN73" s="821"/>
      <c r="AO73" s="821"/>
      <c r="AP73" s="821" t="s">
        <v>551</v>
      </c>
      <c r="AQ73" s="821"/>
      <c r="AR73" s="821"/>
      <c r="AS73" s="821"/>
      <c r="AT73" s="821"/>
      <c r="AU73" s="821" t="s">
        <v>551</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547</v>
      </c>
      <c r="C74" s="864"/>
      <c r="D74" s="864"/>
      <c r="E74" s="864"/>
      <c r="F74" s="864"/>
      <c r="G74" s="864"/>
      <c r="H74" s="864"/>
      <c r="I74" s="864"/>
      <c r="J74" s="864"/>
      <c r="K74" s="864"/>
      <c r="L74" s="864"/>
      <c r="M74" s="864"/>
      <c r="N74" s="864"/>
      <c r="O74" s="864"/>
      <c r="P74" s="865"/>
      <c r="Q74" s="866">
        <v>131</v>
      </c>
      <c r="R74" s="821"/>
      <c r="S74" s="821"/>
      <c r="T74" s="821"/>
      <c r="U74" s="821"/>
      <c r="V74" s="821">
        <v>123</v>
      </c>
      <c r="W74" s="821"/>
      <c r="X74" s="821"/>
      <c r="Y74" s="821"/>
      <c r="Z74" s="821"/>
      <c r="AA74" s="821">
        <v>7</v>
      </c>
      <c r="AB74" s="821"/>
      <c r="AC74" s="821"/>
      <c r="AD74" s="821"/>
      <c r="AE74" s="821"/>
      <c r="AF74" s="821">
        <v>7</v>
      </c>
      <c r="AG74" s="821"/>
      <c r="AH74" s="821"/>
      <c r="AI74" s="821"/>
      <c r="AJ74" s="821"/>
      <c r="AK74" s="821" t="s">
        <v>556</v>
      </c>
      <c r="AL74" s="821"/>
      <c r="AM74" s="821"/>
      <c r="AN74" s="821"/>
      <c r="AO74" s="821"/>
      <c r="AP74" s="821" t="s">
        <v>551</v>
      </c>
      <c r="AQ74" s="821"/>
      <c r="AR74" s="821"/>
      <c r="AS74" s="821"/>
      <c r="AT74" s="821"/>
      <c r="AU74" s="821" t="s">
        <v>551</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548</v>
      </c>
      <c r="C75" s="864"/>
      <c r="D75" s="864"/>
      <c r="E75" s="864"/>
      <c r="F75" s="864"/>
      <c r="G75" s="864"/>
      <c r="H75" s="864"/>
      <c r="I75" s="864"/>
      <c r="J75" s="864"/>
      <c r="K75" s="864"/>
      <c r="L75" s="864"/>
      <c r="M75" s="864"/>
      <c r="N75" s="864"/>
      <c r="O75" s="864"/>
      <c r="P75" s="865"/>
      <c r="Q75" s="869">
        <v>11</v>
      </c>
      <c r="R75" s="870"/>
      <c r="S75" s="870"/>
      <c r="T75" s="870"/>
      <c r="U75" s="820"/>
      <c r="V75" s="871">
        <v>10</v>
      </c>
      <c r="W75" s="870"/>
      <c r="X75" s="870"/>
      <c r="Y75" s="870"/>
      <c r="Z75" s="820"/>
      <c r="AA75" s="871">
        <v>1</v>
      </c>
      <c r="AB75" s="870"/>
      <c r="AC75" s="870"/>
      <c r="AD75" s="870"/>
      <c r="AE75" s="820"/>
      <c r="AF75" s="871">
        <v>1</v>
      </c>
      <c r="AG75" s="870"/>
      <c r="AH75" s="870"/>
      <c r="AI75" s="870"/>
      <c r="AJ75" s="820"/>
      <c r="AK75" s="871">
        <v>1</v>
      </c>
      <c r="AL75" s="870"/>
      <c r="AM75" s="870"/>
      <c r="AN75" s="870"/>
      <c r="AO75" s="820"/>
      <c r="AP75" s="871" t="s">
        <v>551</v>
      </c>
      <c r="AQ75" s="870"/>
      <c r="AR75" s="870"/>
      <c r="AS75" s="870"/>
      <c r="AT75" s="820"/>
      <c r="AU75" s="871" t="s">
        <v>551</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549</v>
      </c>
      <c r="C76" s="864"/>
      <c r="D76" s="864"/>
      <c r="E76" s="864"/>
      <c r="F76" s="864"/>
      <c r="G76" s="864"/>
      <c r="H76" s="864"/>
      <c r="I76" s="864"/>
      <c r="J76" s="864"/>
      <c r="K76" s="864"/>
      <c r="L76" s="864"/>
      <c r="M76" s="864"/>
      <c r="N76" s="864"/>
      <c r="O76" s="864"/>
      <c r="P76" s="865"/>
      <c r="Q76" s="869">
        <v>495</v>
      </c>
      <c r="R76" s="870"/>
      <c r="S76" s="870"/>
      <c r="T76" s="870"/>
      <c r="U76" s="820"/>
      <c r="V76" s="871">
        <v>348</v>
      </c>
      <c r="W76" s="870"/>
      <c r="X76" s="870"/>
      <c r="Y76" s="870"/>
      <c r="Z76" s="820"/>
      <c r="AA76" s="871">
        <v>147</v>
      </c>
      <c r="AB76" s="870"/>
      <c r="AC76" s="870"/>
      <c r="AD76" s="870"/>
      <c r="AE76" s="820"/>
      <c r="AF76" s="871">
        <v>147</v>
      </c>
      <c r="AG76" s="870"/>
      <c r="AH76" s="870"/>
      <c r="AI76" s="870"/>
      <c r="AJ76" s="820"/>
      <c r="AK76" s="871">
        <v>176</v>
      </c>
      <c r="AL76" s="870"/>
      <c r="AM76" s="870"/>
      <c r="AN76" s="870"/>
      <c r="AO76" s="820"/>
      <c r="AP76" s="871" t="s">
        <v>551</v>
      </c>
      <c r="AQ76" s="870"/>
      <c r="AR76" s="870"/>
      <c r="AS76" s="870"/>
      <c r="AT76" s="820"/>
      <c r="AU76" s="871" t="s">
        <v>551</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550</v>
      </c>
      <c r="C77" s="864"/>
      <c r="D77" s="864"/>
      <c r="E77" s="864"/>
      <c r="F77" s="864"/>
      <c r="G77" s="864"/>
      <c r="H77" s="864"/>
      <c r="I77" s="864"/>
      <c r="J77" s="864"/>
      <c r="K77" s="864"/>
      <c r="L77" s="864"/>
      <c r="M77" s="864"/>
      <c r="N77" s="864"/>
      <c r="O77" s="864"/>
      <c r="P77" s="865"/>
      <c r="Q77" s="869">
        <v>707531</v>
      </c>
      <c r="R77" s="870"/>
      <c r="S77" s="870"/>
      <c r="T77" s="870"/>
      <c r="U77" s="820"/>
      <c r="V77" s="871">
        <v>687050</v>
      </c>
      <c r="W77" s="870"/>
      <c r="X77" s="870"/>
      <c r="Y77" s="870"/>
      <c r="Z77" s="820"/>
      <c r="AA77" s="871">
        <v>20481</v>
      </c>
      <c r="AB77" s="870"/>
      <c r="AC77" s="870"/>
      <c r="AD77" s="870"/>
      <c r="AE77" s="820"/>
      <c r="AF77" s="871">
        <v>20481</v>
      </c>
      <c r="AG77" s="870"/>
      <c r="AH77" s="870"/>
      <c r="AI77" s="870"/>
      <c r="AJ77" s="820"/>
      <c r="AK77" s="871">
        <v>3255</v>
      </c>
      <c r="AL77" s="870"/>
      <c r="AM77" s="870"/>
      <c r="AN77" s="870"/>
      <c r="AO77" s="820"/>
      <c r="AP77" s="871" t="s">
        <v>551</v>
      </c>
      <c r="AQ77" s="870"/>
      <c r="AR77" s="870"/>
      <c r="AS77" s="870"/>
      <c r="AT77" s="820"/>
      <c r="AU77" s="871" t="s">
        <v>551</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v>7975</v>
      </c>
      <c r="AQ88" s="832"/>
      <c r="AR88" s="832"/>
      <c r="AS88" s="832"/>
      <c r="AT88" s="832"/>
      <c r="AU88" s="832">
        <v>116</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34</v>
      </c>
      <c r="CS102" s="840"/>
      <c r="CT102" s="840"/>
      <c r="CU102" s="840"/>
      <c r="CV102" s="883"/>
      <c r="CW102" s="882" t="s">
        <v>540</v>
      </c>
      <c r="CX102" s="840"/>
      <c r="CY102" s="840"/>
      <c r="CZ102" s="840"/>
      <c r="DA102" s="883"/>
      <c r="DB102" s="882" t="s">
        <v>540</v>
      </c>
      <c r="DC102" s="840"/>
      <c r="DD102" s="840"/>
      <c r="DE102" s="840"/>
      <c r="DF102" s="883"/>
      <c r="DG102" s="882" t="s">
        <v>540</v>
      </c>
      <c r="DH102" s="840"/>
      <c r="DI102" s="840"/>
      <c r="DJ102" s="840"/>
      <c r="DK102" s="883"/>
      <c r="DL102" s="882" t="s">
        <v>540</v>
      </c>
      <c r="DM102" s="840"/>
      <c r="DN102" s="840"/>
      <c r="DO102" s="840"/>
      <c r="DP102" s="883"/>
      <c r="DQ102" s="882" t="s">
        <v>540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288</v>
      </c>
      <c r="AG109" s="885"/>
      <c r="AH109" s="885"/>
      <c r="AI109" s="885"/>
      <c r="AJ109" s="886"/>
      <c r="AK109" s="884" t="s">
        <v>287</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288</v>
      </c>
      <c r="BW109" s="885"/>
      <c r="BX109" s="885"/>
      <c r="BY109" s="885"/>
      <c r="BZ109" s="886"/>
      <c r="CA109" s="884" t="s">
        <v>287</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288</v>
      </c>
      <c r="DM109" s="885"/>
      <c r="DN109" s="885"/>
      <c r="DO109" s="885"/>
      <c r="DP109" s="886"/>
      <c r="DQ109" s="884" t="s">
        <v>287</v>
      </c>
      <c r="DR109" s="885"/>
      <c r="DS109" s="885"/>
      <c r="DT109" s="885"/>
      <c r="DU109" s="886"/>
      <c r="DV109" s="884" t="s">
        <v>406</v>
      </c>
      <c r="DW109" s="885"/>
      <c r="DX109" s="885"/>
      <c r="DY109" s="885"/>
      <c r="DZ109" s="887"/>
    </row>
    <row r="110" spans="1:131" s="199" customFormat="1" ht="26.25" customHeight="1" x14ac:dyDescent="0.15">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1964927</v>
      </c>
      <c r="AB110" s="892"/>
      <c r="AC110" s="892"/>
      <c r="AD110" s="892"/>
      <c r="AE110" s="893"/>
      <c r="AF110" s="894">
        <v>1800931</v>
      </c>
      <c r="AG110" s="892"/>
      <c r="AH110" s="892"/>
      <c r="AI110" s="892"/>
      <c r="AJ110" s="893"/>
      <c r="AK110" s="894">
        <v>1747286</v>
      </c>
      <c r="AL110" s="892"/>
      <c r="AM110" s="892"/>
      <c r="AN110" s="892"/>
      <c r="AO110" s="893"/>
      <c r="AP110" s="895">
        <v>26.8</v>
      </c>
      <c r="AQ110" s="896"/>
      <c r="AR110" s="896"/>
      <c r="AS110" s="896"/>
      <c r="AT110" s="897"/>
      <c r="AU110" s="898" t="s">
        <v>61</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18495639</v>
      </c>
      <c r="BR110" s="927"/>
      <c r="BS110" s="927"/>
      <c r="BT110" s="927"/>
      <c r="BU110" s="927"/>
      <c r="BV110" s="927">
        <v>19733329</v>
      </c>
      <c r="BW110" s="927"/>
      <c r="BX110" s="927"/>
      <c r="BY110" s="927"/>
      <c r="BZ110" s="927"/>
      <c r="CA110" s="927">
        <v>20002218</v>
      </c>
      <c r="CB110" s="927"/>
      <c r="CC110" s="927"/>
      <c r="CD110" s="927"/>
      <c r="CE110" s="927"/>
      <c r="CF110" s="941">
        <v>307.39999999999998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17825</v>
      </c>
      <c r="BR111" s="920"/>
      <c r="BS111" s="920"/>
      <c r="BT111" s="920"/>
      <c r="BU111" s="920"/>
      <c r="BV111" s="920">
        <v>4713</v>
      </c>
      <c r="BW111" s="920"/>
      <c r="BX111" s="920"/>
      <c r="BY111" s="920"/>
      <c r="BZ111" s="920"/>
      <c r="CA111" s="920">
        <v>4096</v>
      </c>
      <c r="CB111" s="920"/>
      <c r="CC111" s="920"/>
      <c r="CD111" s="920"/>
      <c r="CE111" s="920"/>
      <c r="CF111" s="914">
        <v>0.1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6667</v>
      </c>
      <c r="AB112" s="959"/>
      <c r="AC112" s="959"/>
      <c r="AD112" s="959"/>
      <c r="AE112" s="960"/>
      <c r="AF112" s="961">
        <v>3333</v>
      </c>
      <c r="AG112" s="959"/>
      <c r="AH112" s="959"/>
      <c r="AI112" s="959"/>
      <c r="AJ112" s="960"/>
      <c r="AK112" s="961">
        <v>26667</v>
      </c>
      <c r="AL112" s="959"/>
      <c r="AM112" s="959"/>
      <c r="AN112" s="959"/>
      <c r="AO112" s="960"/>
      <c r="AP112" s="962">
        <v>0.4</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13899668</v>
      </c>
      <c r="BR112" s="920"/>
      <c r="BS112" s="920"/>
      <c r="BT112" s="920"/>
      <c r="BU112" s="920"/>
      <c r="BV112" s="920">
        <v>12967065</v>
      </c>
      <c r="BW112" s="920"/>
      <c r="BX112" s="920"/>
      <c r="BY112" s="920"/>
      <c r="BZ112" s="920"/>
      <c r="CA112" s="920">
        <v>12510570</v>
      </c>
      <c r="CB112" s="920"/>
      <c r="CC112" s="920"/>
      <c r="CD112" s="920"/>
      <c r="CE112" s="920"/>
      <c r="CF112" s="914">
        <v>192.2</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9"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943971</v>
      </c>
      <c r="AB113" s="934"/>
      <c r="AC113" s="934"/>
      <c r="AD113" s="934"/>
      <c r="AE113" s="935"/>
      <c r="AF113" s="936">
        <v>887135</v>
      </c>
      <c r="AG113" s="934"/>
      <c r="AH113" s="934"/>
      <c r="AI113" s="934"/>
      <c r="AJ113" s="935"/>
      <c r="AK113" s="936">
        <v>820815</v>
      </c>
      <c r="AL113" s="934"/>
      <c r="AM113" s="934"/>
      <c r="AN113" s="934"/>
      <c r="AO113" s="935"/>
      <c r="AP113" s="937">
        <v>12.6</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150571</v>
      </c>
      <c r="BR113" s="920"/>
      <c r="BS113" s="920"/>
      <c r="BT113" s="920"/>
      <c r="BU113" s="920"/>
      <c r="BV113" s="920">
        <v>139084</v>
      </c>
      <c r="BW113" s="920"/>
      <c r="BX113" s="920"/>
      <c r="BY113" s="920"/>
      <c r="BZ113" s="920"/>
      <c r="CA113" s="920">
        <v>115885</v>
      </c>
      <c r="CB113" s="920"/>
      <c r="CC113" s="920"/>
      <c r="CD113" s="920"/>
      <c r="CE113" s="920"/>
      <c r="CF113" s="914">
        <v>1.8</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18841</v>
      </c>
      <c r="AB114" s="959"/>
      <c r="AC114" s="959"/>
      <c r="AD114" s="959"/>
      <c r="AE114" s="960"/>
      <c r="AF114" s="961">
        <v>14903</v>
      </c>
      <c r="AG114" s="959"/>
      <c r="AH114" s="959"/>
      <c r="AI114" s="959"/>
      <c r="AJ114" s="960"/>
      <c r="AK114" s="961">
        <v>16243</v>
      </c>
      <c r="AL114" s="959"/>
      <c r="AM114" s="959"/>
      <c r="AN114" s="959"/>
      <c r="AO114" s="960"/>
      <c r="AP114" s="962">
        <v>0.2</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2589721</v>
      </c>
      <c r="BR114" s="920"/>
      <c r="BS114" s="920"/>
      <c r="BT114" s="920"/>
      <c r="BU114" s="920"/>
      <c r="BV114" s="920">
        <v>2373675</v>
      </c>
      <c r="BW114" s="920"/>
      <c r="BX114" s="920"/>
      <c r="BY114" s="920"/>
      <c r="BZ114" s="920"/>
      <c r="CA114" s="920">
        <v>2348460</v>
      </c>
      <c r="CB114" s="920"/>
      <c r="CC114" s="920"/>
      <c r="CD114" s="920"/>
      <c r="CE114" s="920"/>
      <c r="CF114" s="914">
        <v>36.1</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13588</v>
      </c>
      <c r="AB115" s="934"/>
      <c r="AC115" s="934"/>
      <c r="AD115" s="934"/>
      <c r="AE115" s="935"/>
      <c r="AF115" s="936">
        <v>13390</v>
      </c>
      <c r="AG115" s="934"/>
      <c r="AH115" s="934"/>
      <c r="AI115" s="934"/>
      <c r="AJ115" s="935"/>
      <c r="AK115" s="936">
        <v>688</v>
      </c>
      <c r="AL115" s="934"/>
      <c r="AM115" s="934"/>
      <c r="AN115" s="934"/>
      <c r="AO115" s="935"/>
      <c r="AP115" s="937">
        <v>0</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x14ac:dyDescent="0.15">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277</v>
      </c>
      <c r="AB116" s="959"/>
      <c r="AC116" s="959"/>
      <c r="AD116" s="959"/>
      <c r="AE116" s="960"/>
      <c r="AF116" s="961">
        <v>143</v>
      </c>
      <c r="AG116" s="959"/>
      <c r="AH116" s="959"/>
      <c r="AI116" s="959"/>
      <c r="AJ116" s="960"/>
      <c r="AK116" s="961">
        <v>65</v>
      </c>
      <c r="AL116" s="959"/>
      <c r="AM116" s="959"/>
      <c r="AN116" s="959"/>
      <c r="AO116" s="960"/>
      <c r="AP116" s="962">
        <v>0</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12500</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2948271</v>
      </c>
      <c r="AB117" s="977"/>
      <c r="AC117" s="977"/>
      <c r="AD117" s="977"/>
      <c r="AE117" s="978"/>
      <c r="AF117" s="979">
        <v>2719835</v>
      </c>
      <c r="AG117" s="977"/>
      <c r="AH117" s="977"/>
      <c r="AI117" s="977"/>
      <c r="AJ117" s="978"/>
      <c r="AK117" s="979">
        <v>2611764</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x14ac:dyDescent="0.15">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288</v>
      </c>
      <c r="AG118" s="885"/>
      <c r="AH118" s="885"/>
      <c r="AI118" s="885"/>
      <c r="AJ118" s="886"/>
      <c r="AK118" s="884" t="s">
        <v>287</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x14ac:dyDescent="0.15">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436</v>
      </c>
      <c r="BP119" s="1006"/>
      <c r="BQ119" s="997">
        <v>35153424</v>
      </c>
      <c r="BR119" s="998"/>
      <c r="BS119" s="998"/>
      <c r="BT119" s="998"/>
      <c r="BU119" s="998"/>
      <c r="BV119" s="998">
        <v>35217866</v>
      </c>
      <c r="BW119" s="998"/>
      <c r="BX119" s="998"/>
      <c r="BY119" s="998"/>
      <c r="BZ119" s="998"/>
      <c r="CA119" s="998">
        <v>34981229</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5325</v>
      </c>
      <c r="DH119" s="984"/>
      <c r="DI119" s="984"/>
      <c r="DJ119" s="984"/>
      <c r="DK119" s="985"/>
      <c r="DL119" s="983">
        <v>4713</v>
      </c>
      <c r="DM119" s="984"/>
      <c r="DN119" s="984"/>
      <c r="DO119" s="984"/>
      <c r="DP119" s="985"/>
      <c r="DQ119" s="983">
        <v>4096</v>
      </c>
      <c r="DR119" s="984"/>
      <c r="DS119" s="984"/>
      <c r="DT119" s="984"/>
      <c r="DU119" s="985"/>
      <c r="DV119" s="986">
        <v>0.1</v>
      </c>
      <c r="DW119" s="987"/>
      <c r="DX119" s="987"/>
      <c r="DY119" s="987"/>
      <c r="DZ119" s="988"/>
    </row>
    <row r="120" spans="1:130" s="199" customFormat="1" ht="26.25" customHeight="1" x14ac:dyDescent="0.15">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3682359</v>
      </c>
      <c r="BR120" s="927"/>
      <c r="BS120" s="927"/>
      <c r="BT120" s="927"/>
      <c r="BU120" s="927"/>
      <c r="BV120" s="927">
        <v>4546056</v>
      </c>
      <c r="BW120" s="927"/>
      <c r="BX120" s="927"/>
      <c r="BY120" s="927"/>
      <c r="BZ120" s="927"/>
      <c r="CA120" s="927">
        <v>4853024</v>
      </c>
      <c r="CB120" s="927"/>
      <c r="CC120" s="927"/>
      <c r="CD120" s="927"/>
      <c r="CE120" s="927"/>
      <c r="CF120" s="941">
        <v>74.599999999999994</v>
      </c>
      <c r="CG120" s="942"/>
      <c r="CH120" s="942"/>
      <c r="CI120" s="942"/>
      <c r="CJ120" s="942"/>
      <c r="CK120" s="1007" t="s">
        <v>440</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12423845</v>
      </c>
      <c r="DH120" s="927"/>
      <c r="DI120" s="927"/>
      <c r="DJ120" s="927"/>
      <c r="DK120" s="927"/>
      <c r="DL120" s="927">
        <v>11341808</v>
      </c>
      <c r="DM120" s="927"/>
      <c r="DN120" s="927"/>
      <c r="DO120" s="927"/>
      <c r="DP120" s="927"/>
      <c r="DQ120" s="927">
        <v>10967525</v>
      </c>
      <c r="DR120" s="927"/>
      <c r="DS120" s="927"/>
      <c r="DT120" s="927"/>
      <c r="DU120" s="927"/>
      <c r="DV120" s="928">
        <v>168.5</v>
      </c>
      <c r="DW120" s="928"/>
      <c r="DX120" s="928"/>
      <c r="DY120" s="928"/>
      <c r="DZ120" s="929"/>
    </row>
    <row r="121" spans="1:130" s="199" customFormat="1" ht="26.25" customHeight="1" x14ac:dyDescent="0.15">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104306</v>
      </c>
      <c r="BR121" s="920"/>
      <c r="BS121" s="920"/>
      <c r="BT121" s="920"/>
      <c r="BU121" s="920"/>
      <c r="BV121" s="920">
        <v>101506</v>
      </c>
      <c r="BW121" s="920"/>
      <c r="BX121" s="920"/>
      <c r="BY121" s="920"/>
      <c r="BZ121" s="920"/>
      <c r="CA121" s="920">
        <v>90151</v>
      </c>
      <c r="CB121" s="920"/>
      <c r="CC121" s="920"/>
      <c r="CD121" s="920"/>
      <c r="CE121" s="920"/>
      <c r="CF121" s="914">
        <v>1.4</v>
      </c>
      <c r="CG121" s="915"/>
      <c r="CH121" s="915"/>
      <c r="CI121" s="915"/>
      <c r="CJ121" s="915"/>
      <c r="CK121" s="1010"/>
      <c r="CL121" s="1011"/>
      <c r="CM121" s="1011"/>
      <c r="CN121" s="1011"/>
      <c r="CO121" s="1012"/>
      <c r="CP121" s="1020" t="s">
        <v>386</v>
      </c>
      <c r="CQ121" s="1021"/>
      <c r="CR121" s="1021"/>
      <c r="CS121" s="1021"/>
      <c r="CT121" s="1021"/>
      <c r="CU121" s="1021"/>
      <c r="CV121" s="1021"/>
      <c r="CW121" s="1021"/>
      <c r="CX121" s="1021"/>
      <c r="CY121" s="1021"/>
      <c r="CZ121" s="1021"/>
      <c r="DA121" s="1021"/>
      <c r="DB121" s="1021"/>
      <c r="DC121" s="1021"/>
      <c r="DD121" s="1021"/>
      <c r="DE121" s="1021"/>
      <c r="DF121" s="1022"/>
      <c r="DG121" s="919">
        <v>758517</v>
      </c>
      <c r="DH121" s="920"/>
      <c r="DI121" s="920"/>
      <c r="DJ121" s="920"/>
      <c r="DK121" s="920"/>
      <c r="DL121" s="920">
        <v>935597</v>
      </c>
      <c r="DM121" s="920"/>
      <c r="DN121" s="920"/>
      <c r="DO121" s="920"/>
      <c r="DP121" s="920"/>
      <c r="DQ121" s="920">
        <v>978180</v>
      </c>
      <c r="DR121" s="920"/>
      <c r="DS121" s="920"/>
      <c r="DT121" s="920"/>
      <c r="DU121" s="920"/>
      <c r="DV121" s="921">
        <v>15</v>
      </c>
      <c r="DW121" s="921"/>
      <c r="DX121" s="921"/>
      <c r="DY121" s="921"/>
      <c r="DZ121" s="922"/>
    </row>
    <row r="122" spans="1:130" s="199" customFormat="1" ht="26.25" customHeight="1" x14ac:dyDescent="0.15">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22998499</v>
      </c>
      <c r="BR122" s="998"/>
      <c r="BS122" s="998"/>
      <c r="BT122" s="998"/>
      <c r="BU122" s="998"/>
      <c r="BV122" s="998">
        <v>23763344</v>
      </c>
      <c r="BW122" s="998"/>
      <c r="BX122" s="998"/>
      <c r="BY122" s="998"/>
      <c r="BZ122" s="998"/>
      <c r="CA122" s="998">
        <v>23653967</v>
      </c>
      <c r="CB122" s="998"/>
      <c r="CC122" s="998"/>
      <c r="CD122" s="998"/>
      <c r="CE122" s="998"/>
      <c r="CF122" s="1018">
        <v>363.5</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714514</v>
      </c>
      <c r="DH122" s="920"/>
      <c r="DI122" s="920"/>
      <c r="DJ122" s="920"/>
      <c r="DK122" s="920"/>
      <c r="DL122" s="920">
        <v>682180</v>
      </c>
      <c r="DM122" s="920"/>
      <c r="DN122" s="920"/>
      <c r="DO122" s="920"/>
      <c r="DP122" s="920"/>
      <c r="DQ122" s="920">
        <v>557334</v>
      </c>
      <c r="DR122" s="920"/>
      <c r="DS122" s="920"/>
      <c r="DT122" s="920"/>
      <c r="DU122" s="920"/>
      <c r="DV122" s="921">
        <v>8.6</v>
      </c>
      <c r="DW122" s="921"/>
      <c r="DX122" s="921"/>
      <c r="DY122" s="921"/>
      <c r="DZ122" s="922"/>
    </row>
    <row r="123" spans="1:130" s="199" customFormat="1" ht="26.25" customHeight="1" x14ac:dyDescent="0.15">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12888</v>
      </c>
      <c r="AB123" s="959"/>
      <c r="AC123" s="959"/>
      <c r="AD123" s="959"/>
      <c r="AE123" s="960"/>
      <c r="AF123" s="961">
        <v>12697</v>
      </c>
      <c r="AG123" s="959"/>
      <c r="AH123" s="959"/>
      <c r="AI123" s="959"/>
      <c r="AJ123" s="960"/>
      <c r="AK123" s="961" t="s">
        <v>113</v>
      </c>
      <c r="AL123" s="959"/>
      <c r="AM123" s="959"/>
      <c r="AN123" s="959"/>
      <c r="AO123" s="960"/>
      <c r="AP123" s="962" t="s">
        <v>113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444</v>
      </c>
      <c r="BP123" s="1006"/>
      <c r="BQ123" s="1065">
        <v>26785164</v>
      </c>
      <c r="BR123" s="1066"/>
      <c r="BS123" s="1066"/>
      <c r="BT123" s="1066"/>
      <c r="BU123" s="1066"/>
      <c r="BV123" s="1066">
        <v>28410906</v>
      </c>
      <c r="BW123" s="1066"/>
      <c r="BX123" s="1066"/>
      <c r="BY123" s="1066"/>
      <c r="BZ123" s="1066"/>
      <c r="CA123" s="1066">
        <v>28597142</v>
      </c>
      <c r="CB123" s="1066"/>
      <c r="CC123" s="1066"/>
      <c r="CD123" s="1066"/>
      <c r="CE123" s="1066"/>
      <c r="CF123" s="999"/>
      <c r="CG123" s="1000"/>
      <c r="CH123" s="1000"/>
      <c r="CI123" s="1000"/>
      <c r="CJ123" s="1001"/>
      <c r="CK123" s="1010"/>
      <c r="CL123" s="1011"/>
      <c r="CM123" s="1011"/>
      <c r="CN123" s="1011"/>
      <c r="CO123" s="1012"/>
      <c r="CP123" s="1020" t="s">
        <v>390</v>
      </c>
      <c r="CQ123" s="1021"/>
      <c r="CR123" s="1021"/>
      <c r="CS123" s="1021"/>
      <c r="CT123" s="1021"/>
      <c r="CU123" s="1021"/>
      <c r="CV123" s="1021"/>
      <c r="CW123" s="1021"/>
      <c r="CX123" s="1021"/>
      <c r="CY123" s="1021"/>
      <c r="CZ123" s="1021"/>
      <c r="DA123" s="1021"/>
      <c r="DB123" s="1021"/>
      <c r="DC123" s="1021"/>
      <c r="DD123" s="1021"/>
      <c r="DE123" s="1021"/>
      <c r="DF123" s="1022"/>
      <c r="DG123" s="958" t="s">
        <v>113</v>
      </c>
      <c r="DH123" s="959"/>
      <c r="DI123" s="959"/>
      <c r="DJ123" s="959"/>
      <c r="DK123" s="960"/>
      <c r="DL123" s="961">
        <v>5587</v>
      </c>
      <c r="DM123" s="959"/>
      <c r="DN123" s="959"/>
      <c r="DO123" s="959"/>
      <c r="DP123" s="960"/>
      <c r="DQ123" s="961">
        <v>6371</v>
      </c>
      <c r="DR123" s="959"/>
      <c r="DS123" s="959"/>
      <c r="DT123" s="959"/>
      <c r="DU123" s="960"/>
      <c r="DV123" s="962">
        <v>0.1</v>
      </c>
      <c r="DW123" s="963"/>
      <c r="DX123" s="963"/>
      <c r="DY123" s="963"/>
      <c r="DZ123" s="964"/>
    </row>
    <row r="124" spans="1:130" s="199" customFormat="1" ht="26.25" customHeight="1" thickBot="1" x14ac:dyDescent="0.2">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128.80000000000001</v>
      </c>
      <c r="BR124" s="1028"/>
      <c r="BS124" s="1028"/>
      <c r="BT124" s="1028"/>
      <c r="BU124" s="1028"/>
      <c r="BV124" s="1028">
        <v>103.4</v>
      </c>
      <c r="BW124" s="1028"/>
      <c r="BX124" s="1028"/>
      <c r="BY124" s="1028"/>
      <c r="BZ124" s="1028"/>
      <c r="CA124" s="1028">
        <v>98</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v>2792</v>
      </c>
      <c r="DH124" s="984"/>
      <c r="DI124" s="984"/>
      <c r="DJ124" s="984"/>
      <c r="DK124" s="985"/>
      <c r="DL124" s="983">
        <v>1893</v>
      </c>
      <c r="DM124" s="984"/>
      <c r="DN124" s="984"/>
      <c r="DO124" s="984"/>
      <c r="DP124" s="985"/>
      <c r="DQ124" s="983">
        <v>1160</v>
      </c>
      <c r="DR124" s="984"/>
      <c r="DS124" s="984"/>
      <c r="DT124" s="984"/>
      <c r="DU124" s="985"/>
      <c r="DV124" s="986">
        <v>0</v>
      </c>
      <c r="DW124" s="987"/>
      <c r="DX124" s="987"/>
      <c r="DY124" s="987"/>
      <c r="DZ124" s="988"/>
    </row>
    <row r="125" spans="1:130" s="199" customFormat="1" ht="26.25" customHeight="1" x14ac:dyDescent="0.15">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x14ac:dyDescent="0.2">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700</v>
      </c>
      <c r="AB126" s="959"/>
      <c r="AC126" s="959"/>
      <c r="AD126" s="959"/>
      <c r="AE126" s="960"/>
      <c r="AF126" s="961">
        <v>693</v>
      </c>
      <c r="AG126" s="959"/>
      <c r="AH126" s="959"/>
      <c r="AI126" s="959"/>
      <c r="AJ126" s="960"/>
      <c r="AK126" s="961">
        <v>688</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x14ac:dyDescent="0.15">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x14ac:dyDescent="0.2">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40403</v>
      </c>
      <c r="AB128" s="1048"/>
      <c r="AC128" s="1048"/>
      <c r="AD128" s="1048"/>
      <c r="AE128" s="1049"/>
      <c r="AF128" s="1050">
        <v>28278</v>
      </c>
      <c r="AG128" s="1048"/>
      <c r="AH128" s="1048"/>
      <c r="AI128" s="1048"/>
      <c r="AJ128" s="1049"/>
      <c r="AK128" s="1050">
        <v>33754</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113</v>
      </c>
      <c r="BG128" s="1055"/>
      <c r="BH128" s="1055"/>
      <c r="BI128" s="1055"/>
      <c r="BJ128" s="1055"/>
      <c r="BK128" s="1055"/>
      <c r="BL128" s="1056"/>
      <c r="BM128" s="1054">
        <v>13.62</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113</v>
      </c>
      <c r="DM128" s="1040"/>
      <c r="DN128" s="1040"/>
      <c r="DO128" s="1040"/>
      <c r="DP128" s="1040"/>
      <c r="DQ128" s="1040" t="s">
        <v>113</v>
      </c>
      <c r="DR128" s="1040"/>
      <c r="DS128" s="1040"/>
      <c r="DT128" s="1040"/>
      <c r="DU128" s="1040"/>
      <c r="DV128" s="1041" t="s">
        <v>113</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8641526</v>
      </c>
      <c r="AB129" s="959"/>
      <c r="AC129" s="959"/>
      <c r="AD129" s="959"/>
      <c r="AE129" s="960"/>
      <c r="AF129" s="961">
        <v>8631664</v>
      </c>
      <c r="AG129" s="959"/>
      <c r="AH129" s="959"/>
      <c r="AI129" s="959"/>
      <c r="AJ129" s="960"/>
      <c r="AK129" s="961">
        <v>8516735</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113</v>
      </c>
      <c r="BG129" s="1069"/>
      <c r="BH129" s="1069"/>
      <c r="BI129" s="1069"/>
      <c r="BJ129" s="1069"/>
      <c r="BK129" s="1069"/>
      <c r="BL129" s="1070"/>
      <c r="BM129" s="1068">
        <v>18.62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2148724</v>
      </c>
      <c r="AB130" s="959"/>
      <c r="AC130" s="959"/>
      <c r="AD130" s="959"/>
      <c r="AE130" s="960"/>
      <c r="AF130" s="961">
        <v>2051116</v>
      </c>
      <c r="AG130" s="959"/>
      <c r="AH130" s="959"/>
      <c r="AI130" s="959"/>
      <c r="AJ130" s="960"/>
      <c r="AK130" s="961">
        <v>2008918</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10</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6492802</v>
      </c>
      <c r="AB131" s="984"/>
      <c r="AC131" s="984"/>
      <c r="AD131" s="984"/>
      <c r="AE131" s="985"/>
      <c r="AF131" s="983">
        <v>6580548</v>
      </c>
      <c r="AG131" s="984"/>
      <c r="AH131" s="984"/>
      <c r="AI131" s="984"/>
      <c r="AJ131" s="985"/>
      <c r="AK131" s="983">
        <v>6507817</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v>98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11.692086099999999</v>
      </c>
      <c r="AB132" s="1100"/>
      <c r="AC132" s="1100"/>
      <c r="AD132" s="1100"/>
      <c r="AE132" s="1101"/>
      <c r="AF132" s="1102">
        <v>9.7323353620000006</v>
      </c>
      <c r="AG132" s="1100"/>
      <c r="AH132" s="1100"/>
      <c r="AI132" s="1100"/>
      <c r="AJ132" s="1101"/>
      <c r="AK132" s="1102">
        <v>8.7447449739999996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13.6</v>
      </c>
      <c r="AB133" s="1083"/>
      <c r="AC133" s="1083"/>
      <c r="AD133" s="1083"/>
      <c r="AE133" s="1084"/>
      <c r="AF133" s="1082">
        <v>11.3</v>
      </c>
      <c r="AG133" s="1083"/>
      <c r="AH133" s="1083"/>
      <c r="AI133" s="1083"/>
      <c r="AJ133" s="1084"/>
      <c r="AK133" s="1082">
        <v>10</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0" t="s">
        <v>472</v>
      </c>
      <c r="L7" s="256"/>
      <c r="M7" s="257" t="s">
        <v>473</v>
      </c>
      <c r="N7" s="258"/>
    </row>
    <row r="8" spans="1:16" x14ac:dyDescent="0.15">
      <c r="A8" s="250"/>
      <c r="B8" s="246"/>
      <c r="C8" s="246"/>
      <c r="D8" s="246"/>
      <c r="E8" s="246"/>
      <c r="F8" s="246"/>
      <c r="G8" s="259"/>
      <c r="H8" s="260"/>
      <c r="I8" s="260"/>
      <c r="J8" s="261"/>
      <c r="K8" s="1121"/>
      <c r="L8" s="262" t="s">
        <v>474</v>
      </c>
      <c r="M8" s="263" t="s">
        <v>475</v>
      </c>
      <c r="N8" s="264" t="s">
        <v>476</v>
      </c>
    </row>
    <row r="9" spans="1:16" x14ac:dyDescent="0.15">
      <c r="A9" s="250"/>
      <c r="B9" s="246"/>
      <c r="C9" s="246"/>
      <c r="D9" s="246"/>
      <c r="E9" s="246"/>
      <c r="F9" s="246"/>
      <c r="G9" s="1122" t="s">
        <v>477</v>
      </c>
      <c r="H9" s="1123"/>
      <c r="I9" s="1123"/>
      <c r="J9" s="1124"/>
      <c r="K9" s="265">
        <v>1832440</v>
      </c>
      <c r="L9" s="266">
        <v>98339</v>
      </c>
      <c r="M9" s="267">
        <v>79829</v>
      </c>
      <c r="N9" s="268">
        <v>23.2</v>
      </c>
    </row>
    <row r="10" spans="1:16" x14ac:dyDescent="0.15">
      <c r="A10" s="250"/>
      <c r="B10" s="246"/>
      <c r="C10" s="246"/>
      <c r="D10" s="246"/>
      <c r="E10" s="246"/>
      <c r="F10" s="246"/>
      <c r="G10" s="1122" t="s">
        <v>478</v>
      </c>
      <c r="H10" s="1123"/>
      <c r="I10" s="1123"/>
      <c r="J10" s="1124"/>
      <c r="K10" s="269">
        <v>322639</v>
      </c>
      <c r="L10" s="270">
        <v>17315</v>
      </c>
      <c r="M10" s="271">
        <v>8081</v>
      </c>
      <c r="N10" s="272">
        <v>114.3</v>
      </c>
    </row>
    <row r="11" spans="1:16" ht="13.5" customHeight="1" x14ac:dyDescent="0.15">
      <c r="A11" s="250"/>
      <c r="B11" s="246"/>
      <c r="C11" s="246"/>
      <c r="D11" s="246"/>
      <c r="E11" s="246"/>
      <c r="F11" s="246"/>
      <c r="G11" s="1122" t="s">
        <v>479</v>
      </c>
      <c r="H11" s="1123"/>
      <c r="I11" s="1123"/>
      <c r="J11" s="1124"/>
      <c r="K11" s="269">
        <v>355610</v>
      </c>
      <c r="L11" s="270">
        <v>19084</v>
      </c>
      <c r="M11" s="271">
        <v>11037</v>
      </c>
      <c r="N11" s="272">
        <v>72.900000000000006</v>
      </c>
    </row>
    <row r="12" spans="1:16" ht="13.5" customHeight="1" x14ac:dyDescent="0.15">
      <c r="A12" s="250"/>
      <c r="B12" s="246"/>
      <c r="C12" s="246"/>
      <c r="D12" s="246"/>
      <c r="E12" s="246"/>
      <c r="F12" s="246"/>
      <c r="G12" s="1122" t="s">
        <v>480</v>
      </c>
      <c r="H12" s="1123"/>
      <c r="I12" s="1123"/>
      <c r="J12" s="1124"/>
      <c r="K12" s="269">
        <v>52773</v>
      </c>
      <c r="L12" s="270">
        <v>2832</v>
      </c>
      <c r="M12" s="271">
        <v>1188</v>
      </c>
      <c r="N12" s="272">
        <v>138.4</v>
      </c>
    </row>
    <row r="13" spans="1:16" ht="13.5" customHeight="1" x14ac:dyDescent="0.15">
      <c r="A13" s="250"/>
      <c r="B13" s="246"/>
      <c r="C13" s="246"/>
      <c r="D13" s="246"/>
      <c r="E13" s="246"/>
      <c r="F13" s="246"/>
      <c r="G13" s="1122" t="s">
        <v>481</v>
      </c>
      <c r="H13" s="1123"/>
      <c r="I13" s="1123"/>
      <c r="J13" s="1124"/>
      <c r="K13" s="269" t="s">
        <v>482</v>
      </c>
      <c r="L13" s="270" t="s">
        <v>482</v>
      </c>
      <c r="M13" s="271" t="s">
        <v>482</v>
      </c>
      <c r="N13" s="272" t="s">
        <v>482</v>
      </c>
    </row>
    <row r="14" spans="1:16" ht="13.5" customHeight="1" x14ac:dyDescent="0.15">
      <c r="A14" s="250"/>
      <c r="B14" s="246"/>
      <c r="C14" s="246"/>
      <c r="D14" s="246"/>
      <c r="E14" s="246"/>
      <c r="F14" s="246"/>
      <c r="G14" s="1122" t="s">
        <v>483</v>
      </c>
      <c r="H14" s="1123"/>
      <c r="I14" s="1123"/>
      <c r="J14" s="1124"/>
      <c r="K14" s="269">
        <v>83287</v>
      </c>
      <c r="L14" s="270">
        <v>4470</v>
      </c>
      <c r="M14" s="271">
        <v>4462</v>
      </c>
      <c r="N14" s="272">
        <v>0.2</v>
      </c>
    </row>
    <row r="15" spans="1:16" ht="13.5" customHeight="1" x14ac:dyDescent="0.15">
      <c r="A15" s="250"/>
      <c r="B15" s="246"/>
      <c r="C15" s="246"/>
      <c r="D15" s="246"/>
      <c r="E15" s="246"/>
      <c r="F15" s="246"/>
      <c r="G15" s="1122" t="s">
        <v>484</v>
      </c>
      <c r="H15" s="1123"/>
      <c r="I15" s="1123"/>
      <c r="J15" s="1124"/>
      <c r="K15" s="269">
        <v>57431</v>
      </c>
      <c r="L15" s="270">
        <v>3082</v>
      </c>
      <c r="M15" s="271">
        <v>1793</v>
      </c>
      <c r="N15" s="272">
        <v>71.900000000000006</v>
      </c>
    </row>
    <row r="16" spans="1:16" x14ac:dyDescent="0.15">
      <c r="A16" s="250"/>
      <c r="B16" s="246"/>
      <c r="C16" s="246"/>
      <c r="D16" s="246"/>
      <c r="E16" s="246"/>
      <c r="F16" s="246"/>
      <c r="G16" s="1125" t="s">
        <v>485</v>
      </c>
      <c r="H16" s="1126"/>
      <c r="I16" s="1126"/>
      <c r="J16" s="1127"/>
      <c r="K16" s="270">
        <v>-237736</v>
      </c>
      <c r="L16" s="270">
        <v>-12758</v>
      </c>
      <c r="M16" s="271">
        <v>-8384</v>
      </c>
      <c r="N16" s="272">
        <v>52.2</v>
      </c>
    </row>
    <row r="17" spans="1:16" x14ac:dyDescent="0.15">
      <c r="A17" s="250"/>
      <c r="B17" s="246"/>
      <c r="C17" s="246"/>
      <c r="D17" s="246"/>
      <c r="E17" s="246"/>
      <c r="F17" s="246"/>
      <c r="G17" s="1125" t="s">
        <v>171</v>
      </c>
      <c r="H17" s="1126"/>
      <c r="I17" s="1126"/>
      <c r="J17" s="1127"/>
      <c r="K17" s="270">
        <v>2466444</v>
      </c>
      <c r="L17" s="270">
        <v>132363</v>
      </c>
      <c r="M17" s="271">
        <v>98006</v>
      </c>
      <c r="N17" s="272">
        <v>35.1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17" t="s">
        <v>490</v>
      </c>
      <c r="H21" s="1118"/>
      <c r="I21" s="1118"/>
      <c r="J21" s="1119"/>
      <c r="K21" s="282">
        <v>9.61</v>
      </c>
      <c r="L21" s="283">
        <v>9.31</v>
      </c>
      <c r="M21" s="284">
        <v>0.3</v>
      </c>
      <c r="N21" s="251"/>
      <c r="O21" s="285"/>
      <c r="P21" s="281"/>
    </row>
    <row r="22" spans="1:16" s="286" customFormat="1" x14ac:dyDescent="0.15">
      <c r="A22" s="281"/>
      <c r="B22" s="251"/>
      <c r="C22" s="251"/>
      <c r="D22" s="251"/>
      <c r="E22" s="251"/>
      <c r="F22" s="251"/>
      <c r="G22" s="1117" t="s">
        <v>491</v>
      </c>
      <c r="H22" s="1118"/>
      <c r="I22" s="1118"/>
      <c r="J22" s="1119"/>
      <c r="K22" s="287">
        <v>94.7</v>
      </c>
      <c r="L22" s="288">
        <v>96.5</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0" t="s">
        <v>472</v>
      </c>
      <c r="L30" s="256"/>
      <c r="M30" s="257" t="s">
        <v>473</v>
      </c>
      <c r="N30" s="258"/>
    </row>
    <row r="31" spans="1:16" x14ac:dyDescent="0.15">
      <c r="A31" s="250"/>
      <c r="B31" s="246"/>
      <c r="C31" s="246"/>
      <c r="D31" s="246"/>
      <c r="E31" s="246"/>
      <c r="F31" s="246"/>
      <c r="G31" s="259"/>
      <c r="H31" s="260"/>
      <c r="I31" s="260"/>
      <c r="J31" s="261"/>
      <c r="K31" s="1121"/>
      <c r="L31" s="262" t="s">
        <v>474</v>
      </c>
      <c r="M31" s="263" t="s">
        <v>475</v>
      </c>
      <c r="N31" s="264" t="s">
        <v>476</v>
      </c>
    </row>
    <row r="32" spans="1:16" ht="27" customHeight="1" x14ac:dyDescent="0.15">
      <c r="A32" s="250"/>
      <c r="B32" s="246"/>
      <c r="C32" s="246"/>
      <c r="D32" s="246"/>
      <c r="E32" s="246"/>
      <c r="F32" s="246"/>
      <c r="G32" s="1133" t="s">
        <v>495</v>
      </c>
      <c r="H32" s="1134"/>
      <c r="I32" s="1134"/>
      <c r="J32" s="1135"/>
      <c r="K32" s="296">
        <v>1747286</v>
      </c>
      <c r="L32" s="296">
        <v>93769</v>
      </c>
      <c r="M32" s="297">
        <v>52264</v>
      </c>
      <c r="N32" s="298">
        <v>79.400000000000006</v>
      </c>
    </row>
    <row r="33" spans="1:16" ht="13.5" customHeight="1" x14ac:dyDescent="0.15">
      <c r="A33" s="250"/>
      <c r="B33" s="246"/>
      <c r="C33" s="246"/>
      <c r="D33" s="246"/>
      <c r="E33" s="246"/>
      <c r="F33" s="246"/>
      <c r="G33" s="1133" t="s">
        <v>496</v>
      </c>
      <c r="H33" s="1134"/>
      <c r="I33" s="1134"/>
      <c r="J33" s="1135"/>
      <c r="K33" s="296" t="s">
        <v>482</v>
      </c>
      <c r="L33" s="296" t="s">
        <v>482</v>
      </c>
      <c r="M33" s="297" t="s">
        <v>482</v>
      </c>
      <c r="N33" s="298" t="s">
        <v>482</v>
      </c>
    </row>
    <row r="34" spans="1:16" ht="27" customHeight="1" x14ac:dyDescent="0.15">
      <c r="A34" s="250"/>
      <c r="B34" s="246"/>
      <c r="C34" s="246"/>
      <c r="D34" s="246"/>
      <c r="E34" s="246"/>
      <c r="F34" s="246"/>
      <c r="G34" s="1133" t="s">
        <v>497</v>
      </c>
      <c r="H34" s="1134"/>
      <c r="I34" s="1134"/>
      <c r="J34" s="1135"/>
      <c r="K34" s="296">
        <v>26667</v>
      </c>
      <c r="L34" s="296">
        <v>1431</v>
      </c>
      <c r="M34" s="297">
        <v>76</v>
      </c>
      <c r="N34" s="298">
        <v>1782.9</v>
      </c>
    </row>
    <row r="35" spans="1:16" ht="27" customHeight="1" x14ac:dyDescent="0.15">
      <c r="A35" s="250"/>
      <c r="B35" s="246"/>
      <c r="C35" s="246"/>
      <c r="D35" s="246"/>
      <c r="E35" s="246"/>
      <c r="F35" s="246"/>
      <c r="G35" s="1133" t="s">
        <v>498</v>
      </c>
      <c r="H35" s="1134"/>
      <c r="I35" s="1134"/>
      <c r="J35" s="1135"/>
      <c r="K35" s="296">
        <v>820815</v>
      </c>
      <c r="L35" s="296">
        <v>44049</v>
      </c>
      <c r="M35" s="297">
        <v>21553</v>
      </c>
      <c r="N35" s="298">
        <v>104.4</v>
      </c>
    </row>
    <row r="36" spans="1:16" ht="27" customHeight="1" x14ac:dyDescent="0.15">
      <c r="A36" s="250"/>
      <c r="B36" s="246"/>
      <c r="C36" s="246"/>
      <c r="D36" s="246"/>
      <c r="E36" s="246"/>
      <c r="F36" s="246"/>
      <c r="G36" s="1133" t="s">
        <v>499</v>
      </c>
      <c r="H36" s="1134"/>
      <c r="I36" s="1134"/>
      <c r="J36" s="1135"/>
      <c r="K36" s="296">
        <v>16243</v>
      </c>
      <c r="L36" s="296">
        <v>872</v>
      </c>
      <c r="M36" s="297">
        <v>4205</v>
      </c>
      <c r="N36" s="298">
        <v>-79.3</v>
      </c>
    </row>
    <row r="37" spans="1:16" ht="13.5" customHeight="1" x14ac:dyDescent="0.15">
      <c r="A37" s="250"/>
      <c r="B37" s="246"/>
      <c r="C37" s="246"/>
      <c r="D37" s="246"/>
      <c r="E37" s="246"/>
      <c r="F37" s="246"/>
      <c r="G37" s="1133" t="s">
        <v>500</v>
      </c>
      <c r="H37" s="1134"/>
      <c r="I37" s="1134"/>
      <c r="J37" s="1135"/>
      <c r="K37" s="296">
        <v>688</v>
      </c>
      <c r="L37" s="296">
        <v>37</v>
      </c>
      <c r="M37" s="297">
        <v>661</v>
      </c>
      <c r="N37" s="298">
        <v>-94.4</v>
      </c>
    </row>
    <row r="38" spans="1:16" ht="27" customHeight="1" x14ac:dyDescent="0.15">
      <c r="A38" s="250"/>
      <c r="B38" s="246"/>
      <c r="C38" s="246"/>
      <c r="D38" s="246"/>
      <c r="E38" s="246"/>
      <c r="F38" s="246"/>
      <c r="G38" s="1136" t="s">
        <v>501</v>
      </c>
      <c r="H38" s="1137"/>
      <c r="I38" s="1137"/>
      <c r="J38" s="1138"/>
      <c r="K38" s="299">
        <v>65</v>
      </c>
      <c r="L38" s="299">
        <v>3</v>
      </c>
      <c r="M38" s="300">
        <v>5</v>
      </c>
      <c r="N38" s="301">
        <v>-40</v>
      </c>
      <c r="O38" s="295"/>
    </row>
    <row r="39" spans="1:16" x14ac:dyDescent="0.15">
      <c r="A39" s="250"/>
      <c r="B39" s="246"/>
      <c r="C39" s="246"/>
      <c r="D39" s="246"/>
      <c r="E39" s="246"/>
      <c r="F39" s="246"/>
      <c r="G39" s="1136" t="s">
        <v>502</v>
      </c>
      <c r="H39" s="1137"/>
      <c r="I39" s="1137"/>
      <c r="J39" s="1138"/>
      <c r="K39" s="302">
        <v>-33754</v>
      </c>
      <c r="L39" s="302">
        <v>-1811</v>
      </c>
      <c r="M39" s="303">
        <v>-2255</v>
      </c>
      <c r="N39" s="304">
        <v>-19.7</v>
      </c>
      <c r="O39" s="295"/>
    </row>
    <row r="40" spans="1:16" ht="27" customHeight="1" x14ac:dyDescent="0.15">
      <c r="A40" s="250"/>
      <c r="B40" s="246"/>
      <c r="C40" s="246"/>
      <c r="D40" s="246"/>
      <c r="E40" s="246"/>
      <c r="F40" s="246"/>
      <c r="G40" s="1133" t="s">
        <v>503</v>
      </c>
      <c r="H40" s="1134"/>
      <c r="I40" s="1134"/>
      <c r="J40" s="1135"/>
      <c r="K40" s="302">
        <v>-2008918</v>
      </c>
      <c r="L40" s="302">
        <v>-107809</v>
      </c>
      <c r="M40" s="303">
        <v>-52668</v>
      </c>
      <c r="N40" s="304">
        <v>104.7</v>
      </c>
      <c r="O40" s="295"/>
    </row>
    <row r="41" spans="1:16" x14ac:dyDescent="0.15">
      <c r="A41" s="250"/>
      <c r="B41" s="246"/>
      <c r="C41" s="246"/>
      <c r="D41" s="246"/>
      <c r="E41" s="246"/>
      <c r="F41" s="246"/>
      <c r="G41" s="1139" t="s">
        <v>282</v>
      </c>
      <c r="H41" s="1140"/>
      <c r="I41" s="1140"/>
      <c r="J41" s="1141"/>
      <c r="K41" s="296">
        <v>569092</v>
      </c>
      <c r="L41" s="302">
        <v>30541</v>
      </c>
      <c r="M41" s="303">
        <v>23842</v>
      </c>
      <c r="N41" s="304">
        <v>28.1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8" t="s">
        <v>472</v>
      </c>
      <c r="J49" s="1130" t="s">
        <v>507</v>
      </c>
      <c r="K49" s="1131"/>
      <c r="L49" s="1131"/>
      <c r="M49" s="1131"/>
      <c r="N49" s="1132"/>
    </row>
    <row r="50" spans="1:14" x14ac:dyDescent="0.15">
      <c r="A50" s="250"/>
      <c r="B50" s="246"/>
      <c r="C50" s="246"/>
      <c r="D50" s="246"/>
      <c r="E50" s="246"/>
      <c r="F50" s="246"/>
      <c r="G50" s="314"/>
      <c r="H50" s="315"/>
      <c r="I50" s="1129"/>
      <c r="J50" s="316" t="s">
        <v>508</v>
      </c>
      <c r="K50" s="317" t="s">
        <v>509</v>
      </c>
      <c r="L50" s="318" t="s">
        <v>510</v>
      </c>
      <c r="M50" s="319" t="s">
        <v>511</v>
      </c>
      <c r="N50" s="320" t="s">
        <v>512</v>
      </c>
    </row>
    <row r="51" spans="1:14" x14ac:dyDescent="0.15">
      <c r="A51" s="250"/>
      <c r="B51" s="246"/>
      <c r="C51" s="246"/>
      <c r="D51" s="246"/>
      <c r="E51" s="246"/>
      <c r="F51" s="246"/>
      <c r="G51" s="312" t="s">
        <v>513</v>
      </c>
      <c r="H51" s="313"/>
      <c r="I51" s="321">
        <v>2079879</v>
      </c>
      <c r="J51" s="322">
        <v>103415</v>
      </c>
      <c r="K51" s="323">
        <v>37.299999999999997</v>
      </c>
      <c r="L51" s="324">
        <v>69806</v>
      </c>
      <c r="M51" s="325">
        <v>13.4</v>
      </c>
      <c r="N51" s="326">
        <v>23.9</v>
      </c>
    </row>
    <row r="52" spans="1:14" x14ac:dyDescent="0.15">
      <c r="A52" s="250"/>
      <c r="B52" s="246"/>
      <c r="C52" s="246"/>
      <c r="D52" s="246"/>
      <c r="E52" s="246"/>
      <c r="F52" s="246"/>
      <c r="G52" s="327"/>
      <c r="H52" s="328" t="s">
        <v>514</v>
      </c>
      <c r="I52" s="329">
        <v>1117727</v>
      </c>
      <c r="J52" s="330">
        <v>55575</v>
      </c>
      <c r="K52" s="331">
        <v>0.6</v>
      </c>
      <c r="L52" s="332">
        <v>32823</v>
      </c>
      <c r="M52" s="333">
        <v>1</v>
      </c>
      <c r="N52" s="334">
        <v>-0.4</v>
      </c>
    </row>
    <row r="53" spans="1:14" x14ac:dyDescent="0.15">
      <c r="A53" s="250"/>
      <c r="B53" s="246"/>
      <c r="C53" s="246"/>
      <c r="D53" s="246"/>
      <c r="E53" s="246"/>
      <c r="F53" s="246"/>
      <c r="G53" s="312" t="s">
        <v>515</v>
      </c>
      <c r="H53" s="313"/>
      <c r="I53" s="321">
        <v>2633796</v>
      </c>
      <c r="J53" s="322">
        <v>132598</v>
      </c>
      <c r="K53" s="323">
        <v>28.2</v>
      </c>
      <c r="L53" s="324">
        <v>74444</v>
      </c>
      <c r="M53" s="325">
        <v>6.6</v>
      </c>
      <c r="N53" s="326">
        <v>21.6</v>
      </c>
    </row>
    <row r="54" spans="1:14" x14ac:dyDescent="0.15">
      <c r="A54" s="250"/>
      <c r="B54" s="246"/>
      <c r="C54" s="246"/>
      <c r="D54" s="246"/>
      <c r="E54" s="246"/>
      <c r="F54" s="246"/>
      <c r="G54" s="327"/>
      <c r="H54" s="328" t="s">
        <v>514</v>
      </c>
      <c r="I54" s="329">
        <v>1675076</v>
      </c>
      <c r="J54" s="330">
        <v>84331</v>
      </c>
      <c r="K54" s="331">
        <v>51.7</v>
      </c>
      <c r="L54" s="332">
        <v>34175</v>
      </c>
      <c r="M54" s="333">
        <v>4.0999999999999996</v>
      </c>
      <c r="N54" s="334">
        <v>47.6</v>
      </c>
    </row>
    <row r="55" spans="1:14" x14ac:dyDescent="0.15">
      <c r="A55" s="250"/>
      <c r="B55" s="246"/>
      <c r="C55" s="246"/>
      <c r="D55" s="246"/>
      <c r="E55" s="246"/>
      <c r="F55" s="246"/>
      <c r="G55" s="312" t="s">
        <v>516</v>
      </c>
      <c r="H55" s="313"/>
      <c r="I55" s="321">
        <v>2713694</v>
      </c>
      <c r="J55" s="322">
        <v>139393</v>
      </c>
      <c r="K55" s="323">
        <v>5.0999999999999996</v>
      </c>
      <c r="L55" s="324">
        <v>85205</v>
      </c>
      <c r="M55" s="325">
        <v>14.5</v>
      </c>
      <c r="N55" s="326">
        <v>-9.4</v>
      </c>
    </row>
    <row r="56" spans="1:14" x14ac:dyDescent="0.15">
      <c r="A56" s="250"/>
      <c r="B56" s="246"/>
      <c r="C56" s="246"/>
      <c r="D56" s="246"/>
      <c r="E56" s="246"/>
      <c r="F56" s="246"/>
      <c r="G56" s="327"/>
      <c r="H56" s="328" t="s">
        <v>514</v>
      </c>
      <c r="I56" s="329">
        <v>1476277</v>
      </c>
      <c r="J56" s="330">
        <v>75831</v>
      </c>
      <c r="K56" s="331">
        <v>-10.1</v>
      </c>
      <c r="L56" s="332">
        <v>38847</v>
      </c>
      <c r="M56" s="333">
        <v>13.7</v>
      </c>
      <c r="N56" s="334">
        <v>-23.8</v>
      </c>
    </row>
    <row r="57" spans="1:14" x14ac:dyDescent="0.15">
      <c r="A57" s="250"/>
      <c r="B57" s="246"/>
      <c r="C57" s="246"/>
      <c r="D57" s="246"/>
      <c r="E57" s="246"/>
      <c r="F57" s="246"/>
      <c r="G57" s="312" t="s">
        <v>517</v>
      </c>
      <c r="H57" s="313"/>
      <c r="I57" s="321">
        <v>1686079</v>
      </c>
      <c r="J57" s="322">
        <v>88295</v>
      </c>
      <c r="K57" s="323">
        <v>-36.700000000000003</v>
      </c>
      <c r="L57" s="324">
        <v>77577</v>
      </c>
      <c r="M57" s="325">
        <v>-9</v>
      </c>
      <c r="N57" s="326">
        <v>-27.7</v>
      </c>
    </row>
    <row r="58" spans="1:14" x14ac:dyDescent="0.15">
      <c r="A58" s="250"/>
      <c r="B58" s="246"/>
      <c r="C58" s="246"/>
      <c r="D58" s="246"/>
      <c r="E58" s="246"/>
      <c r="F58" s="246"/>
      <c r="G58" s="327"/>
      <c r="H58" s="328" t="s">
        <v>514</v>
      </c>
      <c r="I58" s="329">
        <v>1335948</v>
      </c>
      <c r="J58" s="330">
        <v>69960</v>
      </c>
      <c r="K58" s="331">
        <v>-7.7</v>
      </c>
      <c r="L58" s="332">
        <v>40870</v>
      </c>
      <c r="M58" s="333">
        <v>5.2</v>
      </c>
      <c r="N58" s="334">
        <v>-12.9</v>
      </c>
    </row>
    <row r="59" spans="1:14" x14ac:dyDescent="0.15">
      <c r="A59" s="250"/>
      <c r="B59" s="246"/>
      <c r="C59" s="246"/>
      <c r="D59" s="246"/>
      <c r="E59" s="246"/>
      <c r="F59" s="246"/>
      <c r="G59" s="312" t="s">
        <v>518</v>
      </c>
      <c r="H59" s="313"/>
      <c r="I59" s="321">
        <v>2187763</v>
      </c>
      <c r="J59" s="322">
        <v>117407</v>
      </c>
      <c r="K59" s="323">
        <v>33</v>
      </c>
      <c r="L59" s="324">
        <v>115123</v>
      </c>
      <c r="M59" s="325">
        <v>48.4</v>
      </c>
      <c r="N59" s="326">
        <v>-15.4</v>
      </c>
    </row>
    <row r="60" spans="1:14" x14ac:dyDescent="0.15">
      <c r="A60" s="250"/>
      <c r="B60" s="246"/>
      <c r="C60" s="246"/>
      <c r="D60" s="246"/>
      <c r="E60" s="246"/>
      <c r="F60" s="246"/>
      <c r="G60" s="327"/>
      <c r="H60" s="328" t="s">
        <v>514</v>
      </c>
      <c r="I60" s="335">
        <v>1536631</v>
      </c>
      <c r="J60" s="330">
        <v>82464</v>
      </c>
      <c r="K60" s="331">
        <v>17.899999999999999</v>
      </c>
      <c r="L60" s="332">
        <v>46026</v>
      </c>
      <c r="M60" s="333">
        <v>12.6</v>
      </c>
      <c r="N60" s="334">
        <v>5.3</v>
      </c>
    </row>
    <row r="61" spans="1:14" x14ac:dyDescent="0.15">
      <c r="A61" s="250"/>
      <c r="B61" s="246"/>
      <c r="C61" s="246"/>
      <c r="D61" s="246"/>
      <c r="E61" s="246"/>
      <c r="F61" s="246"/>
      <c r="G61" s="312" t="s">
        <v>519</v>
      </c>
      <c r="H61" s="336"/>
      <c r="I61" s="337">
        <v>2260242</v>
      </c>
      <c r="J61" s="338">
        <v>116222</v>
      </c>
      <c r="K61" s="339">
        <v>13.4</v>
      </c>
      <c r="L61" s="340">
        <v>84431</v>
      </c>
      <c r="M61" s="341">
        <v>14.8</v>
      </c>
      <c r="N61" s="326">
        <v>-1.4</v>
      </c>
    </row>
    <row r="62" spans="1:14" x14ac:dyDescent="0.15">
      <c r="A62" s="250"/>
      <c r="B62" s="246"/>
      <c r="C62" s="246"/>
      <c r="D62" s="246"/>
      <c r="E62" s="246"/>
      <c r="F62" s="246"/>
      <c r="G62" s="327"/>
      <c r="H62" s="328" t="s">
        <v>514</v>
      </c>
      <c r="I62" s="329">
        <v>1428332</v>
      </c>
      <c r="J62" s="330">
        <v>73632</v>
      </c>
      <c r="K62" s="331">
        <v>10.5</v>
      </c>
      <c r="L62" s="332">
        <v>38548</v>
      </c>
      <c r="M62" s="333">
        <v>7.3</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21.43</v>
      </c>
      <c r="G47" s="12">
        <v>26.22</v>
      </c>
      <c r="H47" s="12">
        <v>32.57</v>
      </c>
      <c r="I47" s="12">
        <v>35.26</v>
      </c>
      <c r="J47" s="13">
        <v>37.92</v>
      </c>
    </row>
    <row r="48" spans="2:10" ht="57.75" customHeight="1" x14ac:dyDescent="0.15">
      <c r="B48" s="14"/>
      <c r="C48" s="1144" t="s">
        <v>4</v>
      </c>
      <c r="D48" s="1144"/>
      <c r="E48" s="1145"/>
      <c r="F48" s="15">
        <v>2.78</v>
      </c>
      <c r="G48" s="16">
        <v>2.88</v>
      </c>
      <c r="H48" s="16">
        <v>3.54</v>
      </c>
      <c r="I48" s="16">
        <v>4.0999999999999996</v>
      </c>
      <c r="J48" s="17">
        <v>4.16</v>
      </c>
    </row>
    <row r="49" spans="2:10" ht="57.75" customHeight="1" thickBot="1" x14ac:dyDescent="0.2">
      <c r="B49" s="18"/>
      <c r="C49" s="1146" t="s">
        <v>5</v>
      </c>
      <c r="D49" s="1146"/>
      <c r="E49" s="1147"/>
      <c r="F49" s="19">
        <v>6.04</v>
      </c>
      <c r="G49" s="20">
        <v>3.64</v>
      </c>
      <c r="H49" s="20">
        <v>10.57</v>
      </c>
      <c r="I49" s="20">
        <v>4.95</v>
      </c>
      <c r="J49" s="21">
        <v>4.55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香美町</cp:lastModifiedBy>
  <cp:lastPrinted>2018-11-26T07:39:51Z</cp:lastPrinted>
  <dcterms:created xsi:type="dcterms:W3CDTF">2018-01-24T05:39:50Z</dcterms:created>
  <dcterms:modified xsi:type="dcterms:W3CDTF">2018-11-26T07:40:03Z</dcterms:modified>
  <cp:category/>
</cp:coreProperties>
</file>