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R102" i="12" l="1"/>
  <c r="AU88" i="12"/>
  <c r="AP88" i="12"/>
  <c r="AF88" i="12"/>
  <c r="AU63" i="12"/>
  <c r="AP63" i="12"/>
  <c r="AA72" i="12"/>
  <c r="AA71" i="12"/>
  <c r="AA70" i="12"/>
  <c r="AA69" i="12"/>
  <c r="AA68" i="12"/>
  <c r="AA36" i="12" l="1"/>
  <c r="AA35" i="12"/>
  <c r="AA34" i="12"/>
  <c r="AA33" i="12"/>
  <c r="AA32" i="12"/>
  <c r="AA31" i="12"/>
  <c r="AA30" i="12"/>
  <c r="AA28" i="12"/>
  <c r="AA8" i="12" l="1"/>
  <c r="AA7" i="12"/>
  <c r="AA23" i="12"/>
  <c r="BG36" i="10" l="1"/>
  <c r="BG35" i="10"/>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<sst xmlns="http://schemas.openxmlformats.org/spreadsheetml/2006/main" count="1116" uniqueCount="596">
  <si>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</si>
  <si>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</si>
  <si>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</si>
  <si>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</si>
  <si>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</si>
  <si>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</si>
  <si>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</si>
  <si>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</si>
  <si>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</si>
  <si>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</si>
  <si>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</si>
  <si>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</si>
  <si>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</si>
  <si>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</si>
  <si>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</si>
  <si>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</si>
  <si>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</si>
  <si>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</si>
  <si>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</si>
  <si>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</si>
  <si>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</si>
  <si>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</si>
  <si>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</si>
  <si>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</si>
  <si>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</si>
  <si>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</si>
  <si>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</si>
  <si>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</si>
  <si>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</si>
  <si>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</si>
  <si>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</si>
  <si>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</si>
  <si>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</si>
  <si>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</si>
  <si>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</si>
  <si>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</si>
  <si>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</si>
  <si>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</si>
  <si>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</si>
  <si>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</si>
  <si>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</si>
  <si>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</si>
  <si>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</si>
  <si>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</si>
  <si>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</si>
  <si>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</si>
  <si>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</si>
  <si>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</si>
  <si>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</si>
  <si>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</si>
  <si>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</si>
  <si>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</si>
  <si>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</si>
  <si>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</si>
  <si>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</si>
  <si>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</si>
  <si>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</si>
  <si>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</si>
  <si>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</si>
  <si>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</si>
  <si>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</si>
  <si>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</si>
  <si>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</si>
  <si>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</si>
  <si>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</si>
  <si>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</si>
  <si>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</si>
  <si>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</si>
  <si>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</si>
  <si>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</si>
  <si>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</si>
  <si>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</si>
  <si>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</si>
  <si>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</si>
  <si>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</si>
  <si>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</si>
  <si>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</si>
  <si>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</si>
  <si>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Ⅰ－２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</si>
  <si>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</si>
  <si>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</si>
  <si>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</si>
  <si>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</si>
  <si>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</si>
  <si>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</si>
  <si>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</si>
  <si>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</si>
  <si>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</si>
  <si>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</si>
  <si>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</si>
  <si>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</si>
  <si>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朝来市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</si>
  <si>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</si>
  <si>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</si>
  <si>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</si>
  <si>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</si>
  <si>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</si>
  <si>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</si>
  <si>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</si>
  <si>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</si>
  <si>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</si>
  <si>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</si>
  <si>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</si>
  <si>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</si>
  <si>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</si>
  <si>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</si>
  <si>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</si>
  <si>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</si>
  <si>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</si>
  <si>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</si>
  <si>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</si>
  <si>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</si>
  <si>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</si>
  <si>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</si>
  <si>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</si>
  <si>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</si>
  <si>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</si>
  <si>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</si>
  <si>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</si>
  <si>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-6.1</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</si>
  <si>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</si>
  <si>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</si>
  <si>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</si>
  <si>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</si>
  <si>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</si>
  <si>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</si>
  <si>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</si>
  <si>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</si>
  <si>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</si>
  <si>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</si>
  <si>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</si>
  <si>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</si>
  <si>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</si>
  <si>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</si>
  <si>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</si>
  <si>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</si>
  <si>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</si>
  <si>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</si>
  <si>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</si>
  <si>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</si>
  <si>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</si>
  <si>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</si>
  <si>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</si>
  <si>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</si>
  <si>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</si>
  <si>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</si>
  <si>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</si>
  <si>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</si>
  <si>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0"/>
  </si>
  <si>
    <t>うち日本人(％)</t>
    <phoneticPr fontId="5"/>
  </si>
  <si>
    <t>-1.4</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</si>
  <si>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</si>
  <si>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</si>
  <si>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</si>
  <si>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</si>
  <si>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</si>
  <si>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</si>
  <si>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</si>
  <si>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</si>
  <si>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</si>
  <si>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</si>
  <si>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</si>
  <si>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</si>
  <si>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</si>
  <si>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</si>
  <si>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</si>
  <si>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</si>
  <si>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</si>
  <si>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</si>
  <si>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</si>
  <si>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</si>
  <si>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</si>
  <si>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</si>
  <si>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</si>
  <si>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</si>
  <si>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</si>
  <si>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</si>
  <si>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</si>
  <si>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</si>
  <si>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</si>
  <si>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</si>
  <si>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</si>
  <si>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</si>
  <si>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</si>
  <si>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</si>
  <si>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</si>
  <si>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</si>
  <si>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</si>
  <si>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</si>
  <si>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</si>
  <si>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</si>
  <si>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</si>
  <si>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</si>
  <si>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</si>
  <si>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</si>
  <si>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</si>
  <si>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</si>
  <si>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</si>
  <si>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</si>
  <si>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</si>
  <si>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</si>
  <si>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</si>
  <si>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</si>
  <si>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</si>
  <si>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</si>
  <si>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</si>
  <si>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</si>
  <si>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</si>
  <si>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</si>
  <si>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</si>
  <si>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</si>
  <si>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</si>
  <si>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兵庫県朝来市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</si>
  <si>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</si>
  <si>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</si>
  <si>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</si>
  <si>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</si>
  <si>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</si>
  <si>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</si>
  <si>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</si>
  <si>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</si>
  <si>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</si>
  <si>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</si>
  <si>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</si>
  <si>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</si>
  <si>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</si>
  <si>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</si>
  <si>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</si>
  <si>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</si>
  <si>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</si>
  <si>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</si>
  <si>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</si>
  <si>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</si>
  <si>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</si>
  <si>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</si>
  <si>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</si>
  <si>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</si>
  <si>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</si>
  <si>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</si>
  <si>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</si>
  <si>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</si>
  <si>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</si>
  <si>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</si>
  <si>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</si>
  <si>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</si>
  <si>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</si>
  <si>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</si>
  <si>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</si>
  <si>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</si>
  <si>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</si>
  <si>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</si>
  <si>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</si>
  <si>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</si>
  <si>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</si>
  <si>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</si>
  <si>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</si>
  <si>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</si>
  <si>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</si>
  <si>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</si>
  <si>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</si>
  <si>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</si>
  <si>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</si>
  <si>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</si>
  <si>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</si>
  <si>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</si>
  <si>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</si>
  <si>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</si>
  <si>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</si>
  <si>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</si>
  <si>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</si>
  <si>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</si>
  <si>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</si>
  <si>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</si>
  <si>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</si>
  <si>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</si>
  <si>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</si>
  <si>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</si>
  <si>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</si>
  <si>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</si>
  <si>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</si>
  <si>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</si>
  <si>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</si>
  <si>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</si>
  <si>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</si>
  <si>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</si>
  <si>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</si>
  <si>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</si>
  <si>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</si>
  <si>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</si>
  <si>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</si>
  <si>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</si>
  <si>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</si>
  <si>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</si>
  <si>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</si>
  <si>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</si>
  <si>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</si>
  <si>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</si>
  <si>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</si>
  <si>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</si>
  <si>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</si>
  <si>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</si>
  <si>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</si>
  <si>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</si>
  <si>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</si>
  <si>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</si>
  <si>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</si>
  <si>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</si>
  <si>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</si>
  <si>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</si>
  <si>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</si>
  <si>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</si>
  <si>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</si>
  <si>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</si>
  <si>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</si>
  <si>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</si>
  <si>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</si>
  <si>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</si>
  <si>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</si>
  <si>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</si>
  <si>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</si>
  <si>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</si>
  <si>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</si>
  <si>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</si>
  <si>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</si>
  <si>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</si>
  <si>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</si>
  <si>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</si>
  <si>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</si>
  <si>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</si>
  <si>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</si>
  <si>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</si>
  <si>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</si>
  <si>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</si>
  <si>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</si>
  <si>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</si>
  <si>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</si>
  <si>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</si>
  <si>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</si>
  <si>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</si>
  <si>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と畜場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</si>
  <si>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</si>
  <si>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</si>
  <si>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</si>
  <si>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</si>
  <si>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</si>
  <si>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</si>
  <si>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</si>
  <si>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</si>
  <si>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</si>
  <si>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</si>
  <si>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</si>
  <si>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</si>
  <si>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</si>
  <si>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</si>
  <si>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</si>
  <si>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</si>
  <si>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</si>
  <si>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</si>
  <si>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</si>
  <si>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</si>
  <si>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</si>
  <si>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</si>
  <si>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兵庫県朝来市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</si>
  <si>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</si>
  <si>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</si>
  <si>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</si>
  <si>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</si>
  <si>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</si>
  <si>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</si>
  <si>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</si>
  <si>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</si>
  <si>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</si>
  <si>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</si>
  <si>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</si>
  <si>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</si>
  <si>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</si>
  <si>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</si>
  <si>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</si>
  <si>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</si>
  <si>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</si>
  <si>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</si>
  <si>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</si>
  <si>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</si>
  <si>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</si>
  <si>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</si>
  <si>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</si>
  <si>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</si>
  <si>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</si>
  <si>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</si>
  <si>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</si>
  <si>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</si>
  <si>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</si>
  <si>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</si>
  <si>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</si>
  <si>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</si>
  <si>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</si>
  <si>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</si>
  <si>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</si>
  <si>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t>
    <phoneticPr fontId="5"/>
  </si>
  <si>
    <t>休日診療所</t>
    <phoneticPr fontId="5"/>
  </si>
  <si>
    <t>介護保険事業（保険事業勘定）</t>
    <phoneticPr fontId="5"/>
  </si>
  <si>
    <t>後期高齢者医療</t>
    <phoneticPr fontId="5"/>
  </si>
  <si>
    <t>水道事業</t>
    <phoneticPr fontId="5"/>
  </si>
  <si>
    <t>法適用企業</t>
    <phoneticPr fontId="5"/>
  </si>
  <si>
    <t>工業用水道事業</t>
    <phoneticPr fontId="5"/>
  </si>
  <si>
    <t>と畜場事業</t>
    <phoneticPr fontId="5"/>
  </si>
  <si>
    <t>法非適用企業</t>
    <phoneticPr fontId="5"/>
  </si>
  <si>
    <t>下水道事業</t>
    <phoneticPr fontId="5"/>
  </si>
  <si>
    <t>宅地開発事業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</si>
  <si>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</si>
  <si>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</si>
  <si>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</si>
  <si>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</si>
  <si>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</si>
  <si>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</si>
  <si>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</si>
  <si>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</si>
  <si>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</si>
  <si>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</si>
  <si>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</si>
  <si>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</si>
  <si>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</si>
  <si>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</si>
  <si>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</si>
  <si>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</si>
  <si>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</si>
  <si>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</si>
  <si>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</si>
  <si>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</si>
  <si>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</si>
  <si>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</si>
  <si>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</si>
  <si>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</si>
  <si>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</si>
  <si>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</si>
  <si>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</si>
  <si>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</si>
  <si>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</si>
  <si>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</si>
  <si>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</si>
  <si>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</si>
  <si>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</si>
  <si>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</si>
  <si>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</si>
  <si>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</si>
  <si>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</si>
  <si>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</si>
  <si>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</si>
  <si>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</si>
  <si>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</si>
  <si>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</si>
  <si>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</si>
  <si>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</si>
  <si>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</si>
  <si>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</si>
  <si>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</si>
  <si>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</si>
  <si>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</si>
  <si>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</si>
  <si>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</si>
  <si>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</si>
  <si>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</si>
  <si>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</si>
  <si>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</si>
  <si>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</si>
  <si>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</si>
  <si>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</si>
  <si>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</si>
  <si>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</si>
  <si>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</si>
  <si>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</si>
  <si>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</si>
  <si>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</si>
  <si>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</si>
  <si>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</si>
  <si>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</si>
  <si>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</si>
  <si>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</si>
  <si>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</si>
  <si>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</si>
  <si>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</si>
  <si>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</si>
  <si>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</si>
  <si>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</si>
  <si>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</si>
  <si>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</si>
  <si>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</si>
  <si>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</si>
  <si>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</si>
  <si>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</si>
  <si>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</si>
  <si>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</si>
  <si>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</si>
  <si>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</si>
  <si>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</si>
  <si>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</si>
  <si>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</si>
  <si>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</si>
  <si>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</si>
  <si>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</si>
  <si>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</si>
  <si>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</si>
  <si>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</si>
  <si>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</si>
  <si>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</si>
  <si>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</si>
  <si>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</si>
  <si>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</si>
  <si>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</si>
  <si>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</si>
  <si>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</si>
  <si>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</si>
  <si>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</si>
  <si>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</si>
  <si>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</si>
  <si>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</si>
  <si>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</si>
  <si>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</si>
  <si>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</si>
  <si>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</si>
  <si>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</si>
  <si>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</si>
  <si>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</si>
  <si>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</si>
  <si>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</si>
  <si>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</si>
  <si>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</si>
  <si>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</si>
  <si>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</si>
  <si>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</si>
  <si>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</si>
  <si>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</si>
  <si>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</si>
  <si>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</si>
  <si>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</si>
  <si>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</si>
  <si>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</si>
  <si>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</si>
  <si>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</si>
  <si>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</si>
  <si>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</si>
  <si>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</si>
  <si>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</si>
  <si>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</si>
  <si>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</si>
  <si>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</si>
  <si>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</si>
  <si>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</si>
  <si>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</si>
  <si>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</si>
  <si>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3.09</t>
  </si>
  <si>
    <t>▲ 3.87</t>
  </si>
  <si>
    <t>水道事業</t>
  </si>
  <si>
    <t>一般会計</t>
  </si>
  <si>
    <t>国民健康保険（事業勘定）</t>
  </si>
  <si>
    <t>介護保険事業（保険事業勘定）</t>
  </si>
  <si>
    <t>工業用水道事業</t>
  </si>
  <si>
    <t>宅地開発事業</t>
  </si>
  <si>
    <t>住宅資金貸付事業特別会計</t>
  </si>
  <si>
    <t>後期高齢者医療</t>
  </si>
  <si>
    <t>その他会計（赤字）</t>
  </si>
  <si>
    <t>その他会計（黒字）</t>
  </si>
  <si>
    <t>-</t>
    <phoneticPr fontId="2"/>
  </si>
  <si>
    <t>-</t>
    <phoneticPr fontId="2"/>
  </si>
  <si>
    <t>南但広域行政事務組合</t>
    <rPh sb="0" eb="2">
      <t>ナンタン</t>
    </rPh>
    <rPh sb="2" eb="4">
      <t>コウイキ</t>
    </rPh>
    <rPh sb="4" eb="6">
      <t>ギョウセイ</t>
    </rPh>
    <rPh sb="6" eb="8">
      <t>ジム</t>
    </rPh>
    <rPh sb="8" eb="10">
      <t>クミアイ</t>
    </rPh>
    <phoneticPr fontId="2"/>
  </si>
  <si>
    <t>公立豊岡病院組合</t>
    <rPh sb="0" eb="2">
      <t>コウリツ</t>
    </rPh>
    <rPh sb="2" eb="4">
      <t>トヨオカ</t>
    </rPh>
    <rPh sb="4" eb="6">
      <t>ビョウイン</t>
    </rPh>
    <rPh sb="6" eb="8">
      <t>クミアイ</t>
    </rPh>
    <phoneticPr fontId="2"/>
  </si>
  <si>
    <t>但馬広域行政事務組合</t>
    <rPh sb="0" eb="2">
      <t>タジマ</t>
    </rPh>
    <rPh sb="2" eb="4">
      <t>コウイキ</t>
    </rPh>
    <rPh sb="4" eb="6">
      <t>ギョウセイ</t>
    </rPh>
    <rPh sb="6" eb="8">
      <t>ジム</t>
    </rPh>
    <rPh sb="8" eb="10">
      <t>クミアイ</t>
    </rPh>
    <phoneticPr fontId="2"/>
  </si>
  <si>
    <t>兵庫県市町村職員退職手当組合</t>
    <rPh sb="0" eb="3">
      <t>ヒョウゴケン</t>
    </rPh>
    <rPh sb="3" eb="6">
      <t>シチョウソン</t>
    </rPh>
    <rPh sb="6" eb="8">
      <t>ショクイン</t>
    </rPh>
    <rPh sb="8" eb="10">
      <t>タイショク</t>
    </rPh>
    <rPh sb="10" eb="12">
      <t>テアテ</t>
    </rPh>
    <rPh sb="12" eb="14">
      <t>クミアイ</t>
    </rPh>
    <phoneticPr fontId="2"/>
  </si>
  <si>
    <t>兵庫県市町交通災害共済組合</t>
    <rPh sb="0" eb="3">
      <t>ヒョウゴケン</t>
    </rPh>
    <rPh sb="3" eb="5">
      <t>シチョウ</t>
    </rPh>
    <rPh sb="5" eb="7">
      <t>コウツウ</t>
    </rPh>
    <rPh sb="7" eb="9">
      <t>サイガイ</t>
    </rPh>
    <rPh sb="9" eb="11">
      <t>キョウサイ</t>
    </rPh>
    <rPh sb="11" eb="13">
      <t>クミアイ</t>
    </rPh>
    <phoneticPr fontId="2"/>
  </si>
  <si>
    <t>兵庫県町議会議員公務災害補償組合</t>
    <rPh sb="0" eb="2">
      <t>ヒョウゴ</t>
    </rPh>
    <rPh sb="2" eb="3">
      <t>ケン</t>
    </rPh>
    <rPh sb="3" eb="6">
      <t>チョウギカイ</t>
    </rPh>
    <rPh sb="6" eb="8">
      <t>ギイン</t>
    </rPh>
    <rPh sb="8" eb="10">
      <t>コウム</t>
    </rPh>
    <rPh sb="10" eb="12">
      <t>サイガイ</t>
    </rPh>
    <rPh sb="12" eb="14">
      <t>ホショウ</t>
    </rPh>
    <rPh sb="14" eb="16">
      <t>クミアイ</t>
    </rPh>
    <phoneticPr fontId="2"/>
  </si>
  <si>
    <t>兵庫県後期高齢者医療広域連合（一般会計）</t>
    <rPh sb="0" eb="3">
      <t>ヒョウゴケン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</si>
  <si>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7">
      <t>コウレイ</t>
    </rPh>
    <rPh sb="7" eb="8">
      <t>シャ</t>
    </rPh>
    <rPh sb="8" eb="10">
      <t>イリョウ</t>
    </rPh>
    <rPh sb="10" eb="12">
      <t>コウイキ</t>
    </rPh>
    <rPh sb="12" eb="14">
      <t>レンゴウ</t>
    </rPh>
    <rPh sb="15" eb="17">
      <t>トクベツ</t>
    </rPh>
    <rPh sb="17" eb="19">
      <t>カイケイ</t>
    </rPh>
    <phoneticPr fontId="2"/>
  </si>
  <si>
    <t>-</t>
    <phoneticPr fontId="2"/>
  </si>
  <si>
    <t>和田山商業振興（株）</t>
    <rPh sb="0" eb="3">
      <t>ワダヤマ</t>
    </rPh>
    <rPh sb="3" eb="5">
      <t>ショウギョウ</t>
    </rPh>
    <rPh sb="5" eb="7">
      <t>シンコウ</t>
    </rPh>
    <rPh sb="7" eb="10">
      <t>カブ</t>
    </rPh>
    <phoneticPr fontId="2"/>
  </si>
  <si>
    <t>（株）フレッシュあさご</t>
    <rPh sb="0" eb="3">
      <t>カブ</t>
    </rPh>
    <phoneticPr fontId="2"/>
  </si>
  <si>
    <t>(有)朝来農産物加工所</t>
    <rPh sb="0" eb="3">
      <t>ユウゲンガイシャ</t>
    </rPh>
    <rPh sb="3" eb="5">
      <t>アサゴ</t>
    </rPh>
    <rPh sb="5" eb="8">
      <t>ノウサンブツ</t>
    </rPh>
    <rPh sb="8" eb="10">
      <t>カコウ</t>
    </rPh>
    <rPh sb="10" eb="11">
      <t>ショ</t>
    </rPh>
    <phoneticPr fontId="2"/>
  </si>
  <si>
    <t>(株)あさご有機</t>
    <rPh sb="0" eb="3">
      <t>カブ</t>
    </rPh>
    <rPh sb="6" eb="8">
      <t>ユウキ</t>
    </rPh>
    <phoneticPr fontId="2"/>
  </si>
  <si>
    <t>地域振興基金</t>
    <rPh sb="0" eb="2">
      <t>チイキ</t>
    </rPh>
    <rPh sb="2" eb="4">
      <t>シンコウ</t>
    </rPh>
    <rPh sb="4" eb="6">
      <t>キキン</t>
    </rPh>
    <phoneticPr fontId="11"/>
  </si>
  <si>
    <t>ふるさと創生基金</t>
    <rPh sb="4" eb="6">
      <t>ソウセイ</t>
    </rPh>
    <rPh sb="6" eb="8">
      <t>キキン</t>
    </rPh>
    <phoneticPr fontId="11"/>
  </si>
  <si>
    <t>地域福祉基金</t>
    <rPh sb="0" eb="2">
      <t>チイキ</t>
    </rPh>
    <rPh sb="2" eb="4">
      <t>フクシ</t>
    </rPh>
    <rPh sb="4" eb="6">
      <t>キキン</t>
    </rPh>
    <phoneticPr fontId="11"/>
  </si>
  <si>
    <t>コミュニティ・プラント維持基金</t>
    <rPh sb="11" eb="13">
      <t>イジ</t>
    </rPh>
    <rPh sb="13" eb="15">
      <t>キキン</t>
    </rPh>
    <phoneticPr fontId="11"/>
  </si>
  <si>
    <t>播但線電化高速化整備費負担事業基金</t>
    <rPh sb="0" eb="2">
      <t>バンタン</t>
    </rPh>
    <rPh sb="2" eb="3">
      <t>セン</t>
    </rPh>
    <rPh sb="3" eb="5">
      <t>デンカ</t>
    </rPh>
    <rPh sb="5" eb="8">
      <t>コウソクカ</t>
    </rPh>
    <rPh sb="8" eb="10">
      <t>セイビ</t>
    </rPh>
    <rPh sb="10" eb="11">
      <t>ヒ</t>
    </rPh>
    <rPh sb="11" eb="13">
      <t>フタン</t>
    </rPh>
    <rPh sb="13" eb="15">
      <t>ジギョウ</t>
    </rPh>
    <rPh sb="15" eb="17">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</si>
  <si>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</si>
  <si>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</si>
  <si>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</si>
  <si>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</si>
  <si>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</si>
  <si>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</si>
  <si>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</si>
  <si>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</si>
  <si>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</si>
  <si>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</si>
  <si>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</si>
  <si>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</si>
  <si>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有形固定資産減価償却率は類似団体より高いものの、将来負担比率は類似団体より低くなっている。
　将来負担比率が低い要因としては、平成25年度から毎年度繰上償還を実施したことがあげられる。有形固定資産減価償却率は類似団体より高いが、これは体育館やプール、学校施設など昭和・平成初期に建築されたものが多いためである。今後は公共施設等総合管理計画に基づき施設の集約化や長寿命化を進めることで有形固定資産減価償却率の抑制を図る。</t>
    <rPh sb="1" eb="3">
      <t>ユウケイ</t>
    </rPh>
    <rPh sb="3" eb="5">
      <t>コテイ</t>
    </rPh>
    <rPh sb="5" eb="7">
      <t>シサン</t>
    </rPh>
    <rPh sb="7" eb="9">
      <t>ゲンカ</t>
    </rPh>
    <rPh sb="9" eb="11">
      <t>ショウキャク</t>
    </rPh>
    <rPh sb="11" eb="12">
      <t>リツ</t>
    </rPh>
    <rPh sb="13" eb="15">
      <t>ルイジ</t>
    </rPh>
    <rPh sb="15" eb="17">
      <t>ダンタイ</t>
    </rPh>
    <rPh sb="19" eb="20">
      <t>タカ</t>
    </rPh>
    <rPh sb="25" eb="27">
      <t>ショウライ</t>
    </rPh>
    <rPh sb="27" eb="29">
      <t>フタン</t>
    </rPh>
    <rPh sb="29" eb="31">
      <t>ヒリツ</t>
    </rPh>
    <rPh sb="32" eb="34">
      <t>ルイジ</t>
    </rPh>
    <rPh sb="34" eb="36">
      <t>ダンタイ</t>
    </rPh>
    <rPh sb="38" eb="39">
      <t>ヒク</t>
    </rPh>
    <rPh sb="48" eb="50">
      <t>ショウライ</t>
    </rPh>
    <rPh sb="50" eb="52">
      <t>フタン</t>
    </rPh>
    <rPh sb="52" eb="54">
      <t>ヒリツ</t>
    </rPh>
    <rPh sb="55" eb="56">
      <t>ヒク</t>
    </rPh>
    <rPh sb="57" eb="59">
      <t>ヨウイン</t>
    </rPh>
    <rPh sb="64" eb="66">
      <t>ヘイセイ</t>
    </rPh>
    <rPh sb="68" eb="69">
      <t>ネン</t>
    </rPh>
    <rPh sb="69" eb="70">
      <t>ド</t>
    </rPh>
    <rPh sb="72" eb="75">
      <t>マイネンド</t>
    </rPh>
    <rPh sb="75" eb="77">
      <t>クリアゲ</t>
    </rPh>
    <rPh sb="77" eb="79">
      <t>ショウカン</t>
    </rPh>
    <rPh sb="80" eb="82">
      <t>ジッシ</t>
    </rPh>
    <rPh sb="93" eb="95">
      <t>ユウケイ</t>
    </rPh>
    <rPh sb="95" eb="97">
      <t>コテイ</t>
    </rPh>
    <rPh sb="97" eb="99">
      <t>シサン</t>
    </rPh>
    <rPh sb="99" eb="101">
      <t>ゲンカ</t>
    </rPh>
    <rPh sb="101" eb="103">
      <t>ショウキャク</t>
    </rPh>
    <rPh sb="103" eb="104">
      <t>リツ</t>
    </rPh>
    <rPh sb="105" eb="107">
      <t>ルイジ</t>
    </rPh>
    <rPh sb="107" eb="109">
      <t>ダンタイ</t>
    </rPh>
    <rPh sb="111" eb="112">
      <t>タカ</t>
    </rPh>
    <rPh sb="118" eb="121">
      <t>タイイクカン</t>
    </rPh>
    <rPh sb="126" eb="128">
      <t>ガッコウ</t>
    </rPh>
    <rPh sb="128" eb="130">
      <t>シセツ</t>
    </rPh>
    <rPh sb="132" eb="134">
      <t>ショウワ</t>
    </rPh>
    <rPh sb="135" eb="137">
      <t>ヘイセイ</t>
    </rPh>
    <rPh sb="137" eb="139">
      <t>ショキ</t>
    </rPh>
    <rPh sb="140" eb="142">
      <t>ケンチク</t>
    </rPh>
    <rPh sb="148" eb="149">
      <t>オオ</t>
    </rPh>
    <rPh sb="156" eb="158">
      <t>コンゴ</t>
    </rPh>
    <rPh sb="159" eb="161">
      <t>コウキョウ</t>
    </rPh>
    <rPh sb="161" eb="163">
      <t>シセツ</t>
    </rPh>
    <rPh sb="163" eb="164">
      <t>トウ</t>
    </rPh>
    <rPh sb="164" eb="166">
      <t>ソウゴウ</t>
    </rPh>
    <rPh sb="166" eb="168">
      <t>カンリ</t>
    </rPh>
    <rPh sb="168" eb="170">
      <t>ケイカク</t>
    </rPh>
    <rPh sb="171" eb="172">
      <t>モト</t>
    </rPh>
    <rPh sb="174" eb="176">
      <t>シセツ</t>
    </rPh>
    <rPh sb="177" eb="180">
      <t>シュウヤクカ</t>
    </rPh>
    <rPh sb="181" eb="182">
      <t>チョウ</t>
    </rPh>
    <rPh sb="182" eb="185">
      <t>ジュミョウカ</t>
    </rPh>
    <rPh sb="186" eb="187">
      <t>スス</t>
    </rPh>
    <rPh sb="192" eb="194">
      <t>ユウケイ</t>
    </rPh>
    <rPh sb="194" eb="196">
      <t>コテイ</t>
    </rPh>
    <rPh sb="196" eb="198">
      <t>シサン</t>
    </rPh>
    <rPh sb="198" eb="200">
      <t>ゲンカ</t>
    </rPh>
    <rPh sb="200" eb="202">
      <t>ショウキャク</t>
    </rPh>
    <rPh sb="202" eb="203">
      <t>リツ</t>
    </rPh>
    <rPh sb="204" eb="206">
      <t>ヨクセイ</t>
    </rPh>
    <rPh sb="207" eb="208">
      <t>ハカ</t>
    </rPh>
    <phoneticPr fontId="5"/>
  </si>
  <si>
    <t>　将来負担比率は類似団体平均を下回っており、実質公債費率は類似団体平均より高かったものの現在はほぼ同水準にある。
　平成28年度の新庁舎建築時において発行した地方債の償還が平成30年度から始まり、今後数年実質公債費率が上昇することが見込まれるため公債費の適正化を進める。</t>
    <rPh sb="1" eb="3">
      <t>ショウライ</t>
    </rPh>
    <rPh sb="3" eb="5">
      <t>フタン</t>
    </rPh>
    <rPh sb="5" eb="7">
      <t>ヒリツ</t>
    </rPh>
    <rPh sb="8" eb="10">
      <t>ルイジ</t>
    </rPh>
    <rPh sb="10" eb="12">
      <t>ダンタイ</t>
    </rPh>
    <rPh sb="12" eb="14">
      <t>ヘイキン</t>
    </rPh>
    <rPh sb="15" eb="17">
      <t>シタマワ</t>
    </rPh>
    <rPh sb="22" eb="24">
      <t>ジッシツ</t>
    </rPh>
    <rPh sb="24" eb="27">
      <t>コウサイヒ</t>
    </rPh>
    <rPh sb="27" eb="28">
      <t>リツ</t>
    </rPh>
    <rPh sb="29" eb="31">
      <t>ルイジ</t>
    </rPh>
    <rPh sb="31" eb="33">
      <t>ダンタイ</t>
    </rPh>
    <rPh sb="33" eb="35">
      <t>ヘイキン</t>
    </rPh>
    <rPh sb="37" eb="38">
      <t>タカ</t>
    </rPh>
    <rPh sb="44" eb="46">
      <t>ゲンザイ</t>
    </rPh>
    <rPh sb="49" eb="50">
      <t>オナ</t>
    </rPh>
    <rPh sb="50" eb="52">
      <t>スイジュン</t>
    </rPh>
    <rPh sb="58" eb="60">
      <t>ヘイセイ</t>
    </rPh>
    <rPh sb="62" eb="64">
      <t>ネンド</t>
    </rPh>
    <rPh sb="65" eb="68">
      <t>シンチョウシャ</t>
    </rPh>
    <rPh sb="68" eb="70">
      <t>ケンチク</t>
    </rPh>
    <rPh sb="70" eb="71">
      <t>ジ</t>
    </rPh>
    <rPh sb="75" eb="77">
      <t>ハッコウ</t>
    </rPh>
    <rPh sb="79" eb="82">
      <t>チホウサイ</t>
    </rPh>
    <rPh sb="83" eb="85">
      <t>ショウカン</t>
    </rPh>
    <rPh sb="86" eb="88">
      <t>ヘイセイ</t>
    </rPh>
    <rPh sb="90" eb="91">
      <t>ネン</t>
    </rPh>
    <rPh sb="91" eb="92">
      <t>ド</t>
    </rPh>
    <rPh sb="94" eb="95">
      <t>ハジ</t>
    </rPh>
    <rPh sb="98" eb="100">
      <t>コンゴ</t>
    </rPh>
    <rPh sb="100" eb="102">
      <t>スウネン</t>
    </rPh>
    <rPh sb="102" eb="104">
      <t>ジッシツ</t>
    </rPh>
    <rPh sb="104" eb="107">
      <t>コウサイヒ</t>
    </rPh>
    <rPh sb="107" eb="108">
      <t>リツ</t>
    </rPh>
    <rPh sb="109" eb="111">
      <t>ジョウショウ</t>
    </rPh>
    <rPh sb="116" eb="118">
      <t>ミコ</t>
    </rPh>
    <rPh sb="123" eb="126">
      <t>コウサイヒ</t>
    </rPh>
    <rPh sb="127" eb="130">
      <t>テキセイカ</t>
    </rPh>
    <rPh sb="131" eb="132">
      <t>スス</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</si>
</sst>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8" xfId="15" applyFont="1" applyBorder="1" applyAlignment="1" applyProtection="1">
      <alignment horizontal="center" vertical="center" shrinkToFit="1"/>
      <protection locked="0"/>
    </xf>
    <xf numFmtId="0" fontId="29" fillId="0" borderId="110" xfId="12" applyFont="1" applyBorder="1" applyAlignment="1" applyProtection="1">
      <alignment horizontal="center" vertical="center" shrinkToFit="1"/>
      <protection locked="0"/>
    </xf>
    <xf numFmtId="0" fontId="29" fillId="0" borderId="110" xfId="12" applyFont="1" applyFill="1" applyBorder="1" applyAlignment="1" applyProtection="1">
      <alignment horizontal="center" vertical="center" shrinkToFit="1"/>
      <protection locked="0"/>
    </xf>
    <xf numFmtId="0" fontId="29" fillId="0" borderId="121"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4" xfId="12" applyFont="1" applyBorder="1" applyAlignment="1" applyProtection="1">
      <alignment horizontal="center" vertical="center" shrinkToFit="1"/>
      <protection locked="0"/>
    </xf>
    <xf numFmtId="0" fontId="29" fillId="6" borderId="121"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3"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5"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6"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5"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5"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5"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5"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5"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29"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3" xfId="14" applyNumberFormat="1" applyFont="1" applyFill="1" applyBorder="1" applyAlignment="1" applyProtection="1">
      <alignment horizontal="right" vertical="center" shrinkToFit="1"/>
    </xf>
    <xf numFmtId="187" fontId="29" fillId="6" borderId="165"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0"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1" xfId="14" applyNumberFormat="1" applyFont="1" applyFill="1" applyBorder="1" applyAlignment="1" applyProtection="1">
      <alignment horizontal="right" vertical="center" shrinkToFit="1"/>
    </xf>
    <xf numFmtId="177" fontId="29" fillId="6" borderId="172" xfId="14" applyNumberFormat="1" applyFont="1" applyFill="1" applyBorder="1" applyAlignment="1" applyProtection="1">
      <alignment horizontal="right" vertical="center" shrinkToFit="1"/>
    </xf>
    <xf numFmtId="187" fontId="29" fillId="6" borderId="172"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3"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7" xfId="14" applyNumberFormat="1" applyFont="1" applyFill="1" applyBorder="1" applyAlignment="1" applyProtection="1">
      <alignment horizontal="right" vertical="center" shrinkToFit="1"/>
    </xf>
    <xf numFmtId="187" fontId="29" fillId="6" borderId="128" xfId="14" applyNumberFormat="1" applyFont="1" applyFill="1" applyBorder="1" applyAlignment="1" applyProtection="1">
      <alignment horizontal="right" vertical="center" shrinkToFit="1"/>
    </xf>
    <xf numFmtId="177" fontId="29" fillId="6" borderId="163"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87" fontId="29" fillId="6" borderId="161"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2"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0"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1"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0"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5"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1" xfId="12" applyNumberFormat="1" applyFont="1" applyFill="1" applyBorder="1" applyAlignment="1" applyProtection="1">
      <alignment horizontal="left" vertical="center" shrinkToFit="1"/>
      <protection locked="0"/>
    </xf>
    <xf numFmtId="0" fontId="29" fillId="6" borderId="112" xfId="12" applyNumberFormat="1" applyFont="1" applyFill="1" applyBorder="1" applyAlignment="1" applyProtection="1">
      <alignment horizontal="left" vertical="center" shrinkToFit="1"/>
      <protection locked="0"/>
    </xf>
    <xf numFmtId="0" fontId="29" fillId="6" borderId="118"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7" xfId="12" applyNumberFormat="1" applyFont="1" applyFill="1" applyBorder="1" applyAlignment="1" applyProtection="1">
      <alignment horizontal="righ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1" xfId="12" applyFont="1" applyFill="1" applyBorder="1" applyAlignment="1" applyProtection="1">
      <alignment horizontal="lef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177" fontId="29" fillId="6" borderId="111" xfId="12" applyNumberFormat="1" applyFont="1" applyFill="1" applyBorder="1" applyAlignment="1" applyProtection="1">
      <alignment horizontal="righ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8" borderId="128" xfId="12" applyNumberFormat="1" applyFont="1" applyFill="1" applyBorder="1" applyAlignment="1" applyProtection="1">
      <alignment horizontal="right" vertical="center" shrinkToFit="1"/>
      <protection locked="0"/>
    </xf>
    <xf numFmtId="0" fontId="29" fillId="8" borderId="128" xfId="12" applyNumberFormat="1" applyFont="1" applyFill="1" applyBorder="1" applyAlignment="1" applyProtection="1">
      <alignment horizontal="left" vertical="center" shrinkToFit="1"/>
      <protection locked="0"/>
    </xf>
    <xf numFmtId="0" fontId="29" fillId="8" borderId="131" xfId="12" applyNumberFormat="1" applyFont="1" applyFill="1" applyBorder="1" applyAlignment="1" applyProtection="1">
      <alignment horizontal="left" vertical="center" shrinkToFit="1"/>
      <protection locked="0"/>
    </xf>
    <xf numFmtId="177" fontId="29" fillId="8" borderId="141"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6" borderId="144" xfId="12" applyFont="1" applyFill="1" applyBorder="1" applyAlignment="1" applyProtection="1">
      <alignment horizontal="lef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177" fontId="29" fillId="6" borderId="122" xfId="12" applyNumberFormat="1" applyFont="1" applyFill="1" applyBorder="1" applyAlignment="1" applyProtection="1">
      <alignment horizontal="right" vertical="center" shrinkToFit="1"/>
      <protection locked="0"/>
    </xf>
    <xf numFmtId="177" fontId="29" fillId="6" borderId="123" xfId="12" applyNumberFormat="1" applyFont="1" applyFill="1" applyBorder="1" applyAlignment="1" applyProtection="1">
      <alignment horizontal="right" vertical="center" shrinkToFit="1"/>
      <protection locked="0"/>
    </xf>
    <xf numFmtId="0" fontId="29" fillId="6" borderId="123" xfId="12" applyNumberFormat="1" applyFont="1" applyFill="1" applyBorder="1" applyAlignment="1" applyProtection="1">
      <alignment horizontal="left" vertical="center" shrinkToFit="1"/>
      <protection locked="0"/>
    </xf>
    <xf numFmtId="0" fontId="29" fillId="6" borderId="126" xfId="12" applyNumberFormat="1" applyFont="1" applyFill="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5" xfId="12" applyNumberFormat="1" applyFont="1" applyBorder="1" applyAlignment="1" applyProtection="1">
      <alignment horizontal="left" vertical="center" shrinkToFit="1"/>
      <protection locked="0"/>
    </xf>
    <xf numFmtId="0" fontId="29" fillId="0" borderId="120" xfId="12" applyNumberFormat="1" applyFont="1" applyBorder="1" applyAlignment="1" applyProtection="1">
      <alignment horizontal="left" vertical="center" shrinkToFit="1"/>
      <protection locked="0"/>
    </xf>
    <xf numFmtId="0" fontId="29" fillId="0" borderId="111" xfId="12"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177" fontId="29" fillId="0" borderId="114" xfId="12" applyNumberFormat="1" applyFont="1" applyBorder="1" applyAlignment="1" applyProtection="1">
      <alignment horizontal="right" vertical="center" shrinkToFit="1"/>
      <protection locked="0"/>
    </xf>
    <xf numFmtId="177" fontId="29" fillId="0" borderId="111"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9"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7"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1" xfId="15"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0" fontId="29" fillId="0" borderId="111" xfId="15" applyNumberFormat="1" applyFont="1" applyBorder="1" applyAlignment="1" applyProtection="1">
      <alignment horizontal="lef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8"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1" xfId="15"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7" xfId="14" applyNumberFormat="1" applyFont="1" applyBorder="1" applyAlignment="1" applyProtection="1">
      <alignment horizontal="right" vertical="center" shrinkToFit="1"/>
      <protection locked="0"/>
    </xf>
    <xf numFmtId="177" fontId="29" fillId="0" borderId="112"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6" borderId="119" xfId="13" applyNumberFormat="1" applyFont="1" applyFill="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87" fontId="29" fillId="6" borderId="115" xfId="13" applyNumberFormat="1" applyFont="1" applyFill="1" applyBorder="1" applyAlignment="1" applyProtection="1">
      <alignment horizontal="right" vertical="center" shrinkToFit="1"/>
      <protection locked="0"/>
    </xf>
    <xf numFmtId="187" fontId="29" fillId="8" borderId="133"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0"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0" fontId="29" fillId="0" borderId="115" xfId="12" applyFont="1" applyBorder="1" applyAlignment="1" applyProtection="1">
      <alignment horizontal="left" vertical="center" shrinkToFit="1"/>
      <protection locked="0"/>
    </xf>
    <xf numFmtId="0" fontId="29" fillId="0" borderId="120"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1" xfId="14"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177" fontId="29" fillId="6" borderId="114"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0" borderId="115" xfId="12" applyNumberFormat="1" applyFont="1" applyBorder="1" applyAlignment="1" applyProtection="1">
      <alignment horizontal="right" vertical="center" shrinkToFit="1"/>
      <protection locked="0"/>
    </xf>
    <xf numFmtId="177" fontId="29" fillId="0" borderId="114" xfId="14"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36" xfId="12" applyNumberFormat="1" applyFont="1" applyBorder="1" applyAlignment="1" applyProtection="1">
      <alignment horizontal="right" vertical="center" shrinkToFit="1"/>
      <protection locked="0"/>
    </xf>
    <xf numFmtId="187" fontId="29" fillId="0" borderId="136" xfId="12" applyNumberFormat="1" applyFont="1" applyBorder="1" applyAlignment="1" applyProtection="1">
      <alignment horizontal="right" vertical="center" shrinkToFit="1"/>
      <protection locked="0"/>
    </xf>
    <xf numFmtId="0" fontId="29" fillId="0" borderId="136" xfId="12" applyFont="1" applyBorder="1" applyAlignment="1" applyProtection="1">
      <alignment horizontal="left" vertical="center" shrinkToFit="1"/>
      <protection locked="0"/>
    </xf>
    <xf numFmtId="0" fontId="29" fillId="0" borderId="139"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5" xfId="14" applyNumberFormat="1" applyFont="1" applyBorder="1" applyAlignment="1" applyProtection="1">
      <alignment horizontal="righ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7"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0" fontId="29" fillId="8" borderId="128" xfId="15" applyNumberFormat="1" applyFont="1" applyFill="1" applyBorder="1" applyAlignment="1" applyProtection="1">
      <alignment horizontal="left" vertical="center" shrinkToFit="1"/>
      <protection locked="0"/>
    </xf>
    <xf numFmtId="0" fontId="29" fillId="8" borderId="131" xfId="15" applyNumberFormat="1" applyFont="1" applyFill="1" applyBorder="1" applyAlignment="1" applyProtection="1">
      <alignment horizontal="left" vertical="center" shrinkToFit="1"/>
      <protection locked="0"/>
    </xf>
    <xf numFmtId="177" fontId="29" fillId="0" borderId="125" xfId="15" applyNumberFormat="1" applyFont="1" applyBorder="1" applyAlignment="1" applyProtection="1">
      <alignment horizontal="right" vertical="center" shrinkToFit="1"/>
      <protection locked="0"/>
    </xf>
    <xf numFmtId="177" fontId="29" fillId="0" borderId="123" xfId="15" applyNumberFormat="1" applyFont="1" applyBorder="1" applyAlignment="1" applyProtection="1">
      <alignment horizontal="right" vertical="center" shrinkToFit="1"/>
      <protection locked="0"/>
    </xf>
    <xf numFmtId="0" fontId="29" fillId="0" borderId="123" xfId="15" applyNumberFormat="1" applyFont="1" applyBorder="1" applyAlignment="1" applyProtection="1">
      <alignment horizontal="left" vertical="center" shrinkToFit="1"/>
      <protection locked="0"/>
    </xf>
    <xf numFmtId="0" fontId="29" fillId="0" borderId="126" xfId="15" applyNumberFormat="1" applyFont="1" applyBorder="1" applyAlignment="1" applyProtection="1">
      <alignment horizontal="left" vertical="center" shrinkToFit="1"/>
      <protection locked="0"/>
    </xf>
    <xf numFmtId="177" fontId="29" fillId="0" borderId="122" xfId="14" applyNumberFormat="1" applyFont="1" applyBorder="1" applyAlignment="1" applyProtection="1">
      <alignment horizontal="righ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0" fontId="29" fillId="0" borderId="115" xfId="15" applyNumberFormat="1" applyFont="1" applyBorder="1" applyAlignment="1" applyProtection="1">
      <alignment horizontal="left" vertical="center" shrinkToFit="1"/>
      <protection locked="0"/>
    </xf>
    <xf numFmtId="0" fontId="29" fillId="0" borderId="120" xfId="15" applyNumberFormat="1" applyFont="1" applyBorder="1" applyAlignment="1" applyProtection="1">
      <alignment horizontal="left" vertical="center" shrinkToFit="1"/>
      <protection locked="0"/>
    </xf>
    <xf numFmtId="177" fontId="29" fillId="0" borderId="119" xfId="15" applyNumberFormat="1" applyFont="1" applyBorder="1" applyAlignment="1" applyProtection="1">
      <alignment horizontal="right" vertical="center" shrinkToFit="1"/>
      <protection locked="0"/>
    </xf>
    <xf numFmtId="177" fontId="29" fillId="0" borderId="115"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6"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7"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09"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7"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81768</c:v>
                </c:pt>
                <c:pt idx="3">
                  <c:v>65876</c:v>
                </c:pt>
                <c:pt idx="4">
                  <c:v>68468</c:v>
                </c:pt>
              </c:numCache>
            </c:numRef>
          </c:val>
          <c:smooth val="0"/>
          <c:extLst xmlns:c16r2="http://schemas.microsoft.com/office/drawing/2015/06/chart">
            <c:ext xmlns:c16="http://schemas.microsoft.com/office/drawing/2014/chart" uri="{C3380CC4-5D6E-409C-BE32-E72D297353CC}">
              <c16:uniqueId val="{00000000-6284-406B-A982-33B618860EB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145532</c:v>
                </c:pt>
                <c:pt idx="1">
                  <c:v>138596</c:v>
                </c:pt>
                <c:pt idx="2">
                  <c:v>196690</c:v>
                </c:pt>
                <c:pt idx="3">
                  <c:v>162456</c:v>
                </c:pt>
                <c:pt idx="4">
                  <c:v>95943</c:v>
                </c:pt>
              </c:numCache>
            </c:numRef>
          </c:val>
          <c:smooth val="0"/>
          <c:extLst xmlns:c16r2="http://schemas.microsoft.com/office/drawing/2015/06/chart">
            <c:ext xmlns:c16="http://schemas.microsoft.com/office/drawing/2014/chart" uri="{C3380CC4-5D6E-409C-BE32-E72D297353CC}">
              <c16:uniqueId val="{00000001-6284-406B-A982-33B618860EB8}"/>
            </c:ext>
          </c:extLst>
        </c:ser>
        <c:dLbls>
          <c:showLegendKey val="0"/>
          <c:showVal val="0"/>
          <c:showCatName val="0"/>
          <c:showSerName val="0"/>
          <c:showPercent val="0"/>
          <c:showBubbleSize val="0"/>
        </c:dLbls>
        <c:marker val="1"/>
        <c:smooth val="0"/>
        <c:axId val="169113856"/>
        <c:axId val="169120128"/>
      </c:lineChart>
      <c:catAx>
        <c:axId val="1691138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9120128"/>
        <c:crosses val="autoZero"/>
        <c:auto val="1"/>
        <c:lblAlgn val="ctr"/>
        <c:lblOffset val="100"/>
        <c:tickLblSkip val="1"/>
        <c:tickMarkSkip val="1"/>
        <c:noMultiLvlLbl val="0"/>
      </c:catAx>
      <c:valAx>
        <c:axId val="169120128"/>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91138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4.0999999999999996</c:v>
                </c:pt>
                <c:pt idx="1">
                  <c:v>4.72</c:v>
                </c:pt>
                <c:pt idx="2">
                  <c:v>6.61</c:v>
                </c:pt>
                <c:pt idx="3">
                  <c:v>3.41</c:v>
                </c:pt>
                <c:pt idx="4">
                  <c:v>4.41</c:v>
                </c:pt>
              </c:numCache>
            </c:numRef>
          </c:val>
          <c:extLst xmlns:c16r2="http://schemas.microsoft.com/office/drawing/2015/06/chart">
            <c:ext xmlns:c16="http://schemas.microsoft.com/office/drawing/2014/chart" uri="{C3380CC4-5D6E-409C-BE32-E72D297353CC}">
              <c16:uniqueId val="{00000000-7F5A-4DE0-988E-2513A2FD86A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31.03</c:v>
                </c:pt>
                <c:pt idx="1">
                  <c:v>30.91</c:v>
                </c:pt>
                <c:pt idx="2">
                  <c:v>33.26</c:v>
                </c:pt>
                <c:pt idx="3">
                  <c:v>33.94</c:v>
                </c:pt>
                <c:pt idx="4">
                  <c:v>36.520000000000003</c:v>
                </c:pt>
              </c:numCache>
            </c:numRef>
          </c:val>
          <c:extLst xmlns:c16r2="http://schemas.microsoft.com/office/drawing/2015/06/chart">
            <c:ext xmlns:c16="http://schemas.microsoft.com/office/drawing/2014/chart" uri="{C3380CC4-5D6E-409C-BE32-E72D297353CC}">
              <c16:uniqueId val="{00000001-7F5A-4DE0-988E-2513A2FD86AE}"/>
            </c:ext>
          </c:extLst>
        </c:ser>
        <c:dLbls>
          <c:showLegendKey val="0"/>
          <c:showVal val="0"/>
          <c:showCatName val="0"/>
          <c:showSerName val="0"/>
          <c:showPercent val="0"/>
          <c:showBubbleSize val="0"/>
        </c:dLbls>
        <c:gapWidth val="250"/>
        <c:overlap val="100"/>
        <c:axId val="163575296"/>
        <c:axId val="1635772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-3.09</c:v>
                </c:pt>
                <c:pt idx="1">
                  <c:v>5.77</c:v>
                </c:pt>
                <c:pt idx="2">
                  <c:v>2.75</c:v>
                </c:pt>
                <c:pt idx="3">
                  <c:v>-3.87</c:v>
                </c:pt>
                <c:pt idx="4">
                  <c:v>3.37</c:v>
                </c:pt>
              </c:numCache>
            </c:numRef>
          </c:val>
          <c:smooth val="0"/>
          <c:extLst xmlns:c16r2="http://schemas.microsoft.com/office/drawing/2015/06/chart">
            <c:ext xmlns:c16="http://schemas.microsoft.com/office/drawing/2014/chart" uri="{C3380CC4-5D6E-409C-BE32-E72D297353CC}">
              <c16:uniqueId val="{00000002-7F5A-4DE0-988E-2513A2FD86AE}"/>
            </c:ext>
          </c:extLst>
        </c:ser>
        <c:dLbls>
          <c:showLegendKey val="0"/>
          <c:showVal val="0"/>
          <c:showCatName val="0"/>
          <c:showSerName val="0"/>
          <c:showPercent val="0"/>
          <c:showBubbleSize val="0"/>
        </c:dLbls>
        <c:marker val="1"/>
        <c:smooth val="0"/>
        <c:axId val="163575296"/>
        <c:axId val="163577216"/>
      </c:lineChart>
      <c:catAx>
        <c:axId val="163575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3577216"/>
        <c:crosses val="autoZero"/>
        <c:auto val="1"/>
        <c:lblAlgn val="ctr"/>
        <c:lblOffset val="100"/>
        <c:tickLblSkip val="1"/>
        <c:tickMarkSkip val="1"/>
        <c:noMultiLvlLbl val="0"/>
      </c:catAx>
      <c:valAx>
        <c:axId val="163577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3575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0.18</c:v>
                </c:pt>
                <c:pt idx="2">
                  <c:v>#N/A</c:v>
                </c:pt>
                <c:pt idx="3">
                  <c:v>0.16</c:v>
                </c:pt>
                <c:pt idx="4">
                  <c:v>#N/A</c:v>
                </c:pt>
                <c:pt idx="5">
                  <c:v>0.17</c:v>
                </c:pt>
                <c:pt idx="6">
                  <c:v>#N/A</c:v>
                </c:pt>
                <c:pt idx="7">
                  <c:v>0.21</c:v>
                </c:pt>
                <c:pt idx="8">
                  <c:v>#N/A</c:v>
                </c:pt>
                <c:pt idx="9">
                  <c:v>0.1</c:v>
                </c:pt>
              </c:numCache>
            </c:numRef>
          </c:val>
          <c:extLst xmlns:c16r2="http://schemas.microsoft.com/office/drawing/2015/06/chart">
            <c:ext xmlns:c16="http://schemas.microsoft.com/office/drawing/2014/chart" uri="{C3380CC4-5D6E-409C-BE32-E72D297353CC}">
              <c16:uniqueId val="{00000000-4D4D-4B65-B825-56848FB239A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4D4D-4B65-B825-56848FB239A5}"/>
            </c:ext>
          </c:extLst>
        </c:ser>
        <c:ser>
          <c:idx val="2"/>
          <c:order val="2"/>
          <c:tx>
            <c:strRef>
              <c:f>データシート!$A$29</c:f>
              <c:strCache>
                <c:ptCount val="1"/>
                <c:pt idx="0">
                  <c:v>後期高齢者医療</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7.0000000000000007E-2</c:v>
                </c:pt>
                <c:pt idx="2">
                  <c:v>#N/A</c:v>
                </c:pt>
                <c:pt idx="3">
                  <c:v>0.08</c:v>
                </c:pt>
                <c:pt idx="4">
                  <c:v>#N/A</c:v>
                </c:pt>
                <c:pt idx="5">
                  <c:v>0.08</c:v>
                </c:pt>
                <c:pt idx="6">
                  <c:v>#N/A</c:v>
                </c:pt>
                <c:pt idx="7">
                  <c:v>0.09</c:v>
                </c:pt>
                <c:pt idx="8">
                  <c:v>#N/A</c:v>
                </c:pt>
                <c:pt idx="9">
                  <c:v>0.09</c:v>
                </c:pt>
              </c:numCache>
            </c:numRef>
          </c:val>
          <c:extLst xmlns:c16r2="http://schemas.microsoft.com/office/drawing/2015/06/chart">
            <c:ext xmlns:c16="http://schemas.microsoft.com/office/drawing/2014/chart" uri="{C3380CC4-5D6E-409C-BE32-E72D297353CC}">
              <c16:uniqueId val="{00000002-4D4D-4B65-B825-56848FB239A5}"/>
            </c:ext>
          </c:extLst>
        </c:ser>
        <c:ser>
          <c:idx val="3"/>
          <c:order val="3"/>
          <c:tx>
            <c:strRef>
              <c:f>データシート!$A$30</c:f>
              <c:strCache>
                <c:ptCount val="1"/>
                <c:pt idx="0">
                  <c:v>住宅資金貸付事業特別会計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0.05</c:v>
                </c:pt>
                <c:pt idx="2">
                  <c:v>#N/A</c:v>
                </c:pt>
                <c:pt idx="3">
                  <c:v>0.1</c:v>
                </c:pt>
                <c:pt idx="4">
                  <c:v>#N/A</c:v>
                </c:pt>
                <c:pt idx="5">
                  <c:v>0.11</c:v>
                </c:pt>
                <c:pt idx="6">
                  <c:v>#N/A</c:v>
                </c:pt>
                <c:pt idx="7">
                  <c:v>0.13</c:v>
                </c:pt>
                <c:pt idx="8">
                  <c:v>#N/A</c:v>
                </c:pt>
                <c:pt idx="9">
                  <c:v>0.13</c:v>
                </c:pt>
              </c:numCache>
            </c:numRef>
          </c:val>
          <c:extLst xmlns:c16r2="http://schemas.microsoft.com/office/drawing/2015/06/chart">
            <c:ext xmlns:c16="http://schemas.microsoft.com/office/drawing/2014/chart" uri="{C3380CC4-5D6E-409C-BE32-E72D297353CC}">
              <c16:uniqueId val="{00000003-4D4D-4B65-B825-56848FB239A5}"/>
            </c:ext>
          </c:extLst>
        </c:ser>
        <c:ser>
          <c:idx val="4"/>
          <c:order val="4"/>
          <c:tx>
            <c:strRef>
              <c:f>データシート!$A$31</c:f>
              <c:strCache>
                <c:ptCount val="1"/>
                <c:pt idx="0">
                  <c:v>宅地開発事業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0.32</c:v>
                </c:pt>
                <c:pt idx="2">
                  <c:v>#N/A</c:v>
                </c:pt>
                <c:pt idx="3">
                  <c:v>0.32</c:v>
                </c:pt>
                <c:pt idx="4">
                  <c:v>#N/A</c:v>
                </c:pt>
                <c:pt idx="5">
                  <c:v>0.28999999999999998</c:v>
                </c:pt>
                <c:pt idx="6">
                  <c:v>#N/A</c:v>
                </c:pt>
                <c:pt idx="7">
                  <c:v>0.28999999999999998</c:v>
                </c:pt>
                <c:pt idx="8">
                  <c:v>#N/A</c:v>
                </c:pt>
                <c:pt idx="9">
                  <c:v>0.28999999999999998</c:v>
                </c:pt>
              </c:numCache>
            </c:numRef>
          </c:val>
          <c:extLst xmlns:c16r2="http://schemas.microsoft.com/office/drawing/2015/06/chart">
            <c:ext xmlns:c16="http://schemas.microsoft.com/office/drawing/2014/chart" uri="{C3380CC4-5D6E-409C-BE32-E72D297353CC}">
              <c16:uniqueId val="{00000004-4D4D-4B65-B825-56848FB239A5}"/>
            </c:ext>
          </c:extLst>
        </c:ser>
        <c:ser>
          <c:idx val="5"/>
          <c:order val="5"/>
          <c:tx>
            <c:strRef>
              <c:f>データシート!$A$32</c:f>
              <c:strCache>
                <c:ptCount val="1"/>
                <c:pt idx="0">
                  <c:v>工業用水道事業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0.35</c:v>
                </c:pt>
                <c:pt idx="2">
                  <c:v>#N/A</c:v>
                </c:pt>
                <c:pt idx="3">
                  <c:v>0.37</c:v>
                </c:pt>
                <c:pt idx="4">
                  <c:v>#N/A</c:v>
                </c:pt>
                <c:pt idx="5">
                  <c:v>0.37</c:v>
                </c:pt>
                <c:pt idx="6">
                  <c:v>#N/A</c:v>
                </c:pt>
                <c:pt idx="7">
                  <c:v>0.3</c:v>
                </c:pt>
                <c:pt idx="8">
                  <c:v>#N/A</c:v>
                </c:pt>
                <c:pt idx="9">
                  <c:v>0.35</c:v>
                </c:pt>
              </c:numCache>
            </c:numRef>
          </c:val>
          <c:extLst xmlns:c16r2="http://schemas.microsoft.com/office/drawing/2015/06/chart">
            <c:ext xmlns:c16="http://schemas.microsoft.com/office/drawing/2014/chart" uri="{C3380CC4-5D6E-409C-BE32-E72D297353CC}">
              <c16:uniqueId val="{00000005-4D4D-4B65-B825-56848FB239A5}"/>
            </c:ext>
          </c:extLst>
        </c:ser>
        <c:ser>
          <c:idx val="6"/>
          <c:order val="6"/>
          <c:tx>
            <c:strRef>
              <c:f>データシート!$A$33</c:f>
              <c:strCache>
                <c:ptCount val="1"/>
                <c:pt idx="0">
                  <c:v>介護保険事業（保険事業勘定）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0.16</c:v>
                </c:pt>
                <c:pt idx="2">
                  <c:v>#N/A</c:v>
                </c:pt>
                <c:pt idx="3">
                  <c:v>0</c:v>
                </c:pt>
                <c:pt idx="4">
                  <c:v>#N/A</c:v>
                </c:pt>
                <c:pt idx="5">
                  <c:v>0.15</c:v>
                </c:pt>
                <c:pt idx="6">
                  <c:v>#N/A</c:v>
                </c:pt>
                <c:pt idx="7">
                  <c:v>0.42</c:v>
                </c:pt>
                <c:pt idx="8">
                  <c:v>#N/A</c:v>
                </c:pt>
                <c:pt idx="9">
                  <c:v>0.4</c:v>
                </c:pt>
              </c:numCache>
            </c:numRef>
          </c:val>
          <c:extLst xmlns:c16r2="http://schemas.microsoft.com/office/drawing/2015/06/chart">
            <c:ext xmlns:c16="http://schemas.microsoft.com/office/drawing/2014/chart" uri="{C3380CC4-5D6E-409C-BE32-E72D297353CC}">
              <c16:uniqueId val="{00000006-4D4D-4B65-B825-56848FB239A5}"/>
            </c:ext>
          </c:extLst>
        </c:ser>
        <c:ser>
          <c:idx val="7"/>
          <c:order val="7"/>
          <c:tx>
            <c:strRef>
              <c:f>データシート!$A$34</c:f>
              <c:strCache>
                <c:ptCount val="1"/>
                <c:pt idx="0">
                  <c:v>国民健康保険（事業勘定）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0.87</c:v>
                </c:pt>
                <c:pt idx="2">
                  <c:v>#N/A</c:v>
                </c:pt>
                <c:pt idx="3">
                  <c:v>1.1200000000000001</c:v>
                </c:pt>
                <c:pt idx="4">
                  <c:v>#N/A</c:v>
                </c:pt>
                <c:pt idx="5">
                  <c:v>0.03</c:v>
                </c:pt>
                <c:pt idx="6">
                  <c:v>#N/A</c:v>
                </c:pt>
                <c:pt idx="7">
                  <c:v>0</c:v>
                </c:pt>
                <c:pt idx="8">
                  <c:v>#N/A</c:v>
                </c:pt>
                <c:pt idx="9">
                  <c:v>1.4</c:v>
                </c:pt>
              </c:numCache>
            </c:numRef>
          </c:val>
          <c:extLst xmlns:c16r2="http://schemas.microsoft.com/office/drawing/2015/06/chart">
            <c:ext xmlns:c16="http://schemas.microsoft.com/office/drawing/2014/chart" uri="{C3380CC4-5D6E-409C-BE32-E72D297353CC}">
              <c16:uniqueId val="{00000007-4D4D-4B65-B825-56848FB239A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4.04</c:v>
                </c:pt>
                <c:pt idx="2">
                  <c:v>#N/A</c:v>
                </c:pt>
                <c:pt idx="3">
                  <c:v>4.6100000000000003</c:v>
                </c:pt>
                <c:pt idx="4">
                  <c:v>#N/A</c:v>
                </c:pt>
                <c:pt idx="5">
                  <c:v>6.48</c:v>
                </c:pt>
                <c:pt idx="6">
                  <c:v>#N/A</c:v>
                </c:pt>
                <c:pt idx="7">
                  <c:v>3.27</c:v>
                </c:pt>
                <c:pt idx="8">
                  <c:v>#N/A</c:v>
                </c:pt>
                <c:pt idx="9">
                  <c:v>4.26</c:v>
                </c:pt>
              </c:numCache>
            </c:numRef>
          </c:val>
          <c:extLst xmlns:c16r2="http://schemas.microsoft.com/office/drawing/2015/06/chart">
            <c:ext xmlns:c16="http://schemas.microsoft.com/office/drawing/2014/chart" uri="{C3380CC4-5D6E-409C-BE32-E72D297353CC}">
              <c16:uniqueId val="{00000008-4D4D-4B65-B825-56848FB239A5}"/>
            </c:ext>
          </c:extLst>
        </c:ser>
        <c:ser>
          <c:idx val="9"/>
          <c:order val="9"/>
          <c:tx>
            <c:strRef>
              <c:f>データシート!$A$36</c:f>
              <c:strCache>
                <c:ptCount val="1"/>
                <c:pt idx="0">
                  <c:v>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9.56</c:v>
                </c:pt>
                <c:pt idx="2">
                  <c:v>#N/A</c:v>
                </c:pt>
                <c:pt idx="3">
                  <c:v>10.130000000000001</c:v>
                </c:pt>
                <c:pt idx="4">
                  <c:v>#N/A</c:v>
                </c:pt>
                <c:pt idx="5">
                  <c:v>10.52</c:v>
                </c:pt>
                <c:pt idx="6">
                  <c:v>#N/A</c:v>
                </c:pt>
                <c:pt idx="7">
                  <c:v>11.11</c:v>
                </c:pt>
                <c:pt idx="8">
                  <c:v>#N/A</c:v>
                </c:pt>
                <c:pt idx="9">
                  <c:v>11.44</c:v>
                </c:pt>
              </c:numCache>
            </c:numRef>
          </c:val>
          <c:extLst xmlns:c16r2="http://schemas.microsoft.com/office/drawing/2015/06/chart">
            <c:ext xmlns:c16="http://schemas.microsoft.com/office/drawing/2014/chart" uri="{C3380CC4-5D6E-409C-BE32-E72D297353CC}">
              <c16:uniqueId val="{00000009-4D4D-4B65-B825-56848FB239A5}"/>
            </c:ext>
          </c:extLst>
        </c:ser>
        <c:dLbls>
          <c:showLegendKey val="0"/>
          <c:showVal val="0"/>
          <c:showCatName val="0"/>
          <c:showSerName val="0"/>
          <c:showPercent val="0"/>
          <c:showBubbleSize val="0"/>
        </c:dLbls>
        <c:gapWidth val="150"/>
        <c:overlap val="100"/>
        <c:axId val="185277824"/>
        <c:axId val="185287808"/>
      </c:barChart>
      <c:catAx>
        <c:axId val="185277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5287808"/>
        <c:crosses val="autoZero"/>
        <c:auto val="1"/>
        <c:lblAlgn val="ctr"/>
        <c:lblOffset val="100"/>
        <c:tickLblSkip val="1"/>
        <c:tickMarkSkip val="1"/>
        <c:noMultiLvlLbl val="0"/>
      </c:catAx>
      <c:valAx>
        <c:axId val="185287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52778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2950</c:v>
                </c:pt>
                <c:pt idx="5">
                  <c:v>3134</c:v>
                </c:pt>
                <c:pt idx="8">
                  <c:v>3172</c:v>
                </c:pt>
                <c:pt idx="11">
                  <c:v>3228</c:v>
                </c:pt>
                <c:pt idx="14">
                  <c:v>3296</c:v>
                </c:pt>
              </c:numCache>
            </c:numRef>
          </c:val>
          <c:extLst xmlns:c16r2="http://schemas.microsoft.com/office/drawing/2015/06/chart">
            <c:ext xmlns:c16="http://schemas.microsoft.com/office/drawing/2014/chart" uri="{C3380CC4-5D6E-409C-BE32-E72D297353CC}">
              <c16:uniqueId val="{00000000-2EE5-475D-B766-B70DBC21ECD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2EE5-475D-B766-B70DBC21ECD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2EE5-475D-B766-B70DBC21ECD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225</c:v>
                </c:pt>
                <c:pt idx="3">
                  <c:v>220</c:v>
                </c:pt>
                <c:pt idx="6">
                  <c:v>209</c:v>
                </c:pt>
                <c:pt idx="9">
                  <c:v>255</c:v>
                </c:pt>
                <c:pt idx="12">
                  <c:v>268</c:v>
                </c:pt>
              </c:numCache>
            </c:numRef>
          </c:val>
          <c:extLst xmlns:c16r2="http://schemas.microsoft.com/office/drawing/2015/06/chart">
            <c:ext xmlns:c16="http://schemas.microsoft.com/office/drawing/2014/chart" uri="{C3380CC4-5D6E-409C-BE32-E72D297353CC}">
              <c16:uniqueId val="{00000003-2EE5-475D-B766-B70DBC21ECD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729</c:v>
                </c:pt>
                <c:pt idx="3">
                  <c:v>783</c:v>
                </c:pt>
                <c:pt idx="6">
                  <c:v>892</c:v>
                </c:pt>
                <c:pt idx="9">
                  <c:v>862</c:v>
                </c:pt>
                <c:pt idx="12">
                  <c:v>807</c:v>
                </c:pt>
              </c:numCache>
            </c:numRef>
          </c:val>
          <c:extLst xmlns:c16r2="http://schemas.microsoft.com/office/drawing/2015/06/chart">
            <c:ext xmlns:c16="http://schemas.microsoft.com/office/drawing/2014/chart" uri="{C3380CC4-5D6E-409C-BE32-E72D297353CC}">
              <c16:uniqueId val="{00000004-2EE5-475D-B766-B70DBC21ECD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27</c:v>
                </c:pt>
                <c:pt idx="3">
                  <c:v>43</c:v>
                </c:pt>
                <c:pt idx="6">
                  <c:v>60</c:v>
                </c:pt>
                <c:pt idx="9">
                  <c:v>60</c:v>
                </c:pt>
                <c:pt idx="12">
                  <c:v>60</c:v>
                </c:pt>
              </c:numCache>
            </c:numRef>
          </c:val>
          <c:extLst xmlns:c16r2="http://schemas.microsoft.com/office/drawing/2015/06/chart">
            <c:ext xmlns:c16="http://schemas.microsoft.com/office/drawing/2014/chart" uri="{C3380CC4-5D6E-409C-BE32-E72D297353CC}">
              <c16:uniqueId val="{00000005-2EE5-475D-B766-B70DBC21ECD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EE5-475D-B766-B70DBC21ECD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3470</c:v>
                </c:pt>
                <c:pt idx="3">
                  <c:v>2993</c:v>
                </c:pt>
                <c:pt idx="6">
                  <c:v>2999</c:v>
                </c:pt>
                <c:pt idx="9">
                  <c:v>3062</c:v>
                </c:pt>
                <c:pt idx="12">
                  <c:v>3182</c:v>
                </c:pt>
              </c:numCache>
            </c:numRef>
          </c:val>
          <c:extLst xmlns:c16r2="http://schemas.microsoft.com/office/drawing/2015/06/chart">
            <c:ext xmlns:c16="http://schemas.microsoft.com/office/drawing/2014/chart" uri="{C3380CC4-5D6E-409C-BE32-E72D297353CC}">
              <c16:uniqueId val="{00000007-2EE5-475D-B766-B70DBC21ECDE}"/>
            </c:ext>
          </c:extLst>
        </c:ser>
        <c:dLbls>
          <c:showLegendKey val="0"/>
          <c:showVal val="0"/>
          <c:showCatName val="0"/>
          <c:showSerName val="0"/>
          <c:showPercent val="0"/>
          <c:showBubbleSize val="0"/>
        </c:dLbls>
        <c:gapWidth val="100"/>
        <c:overlap val="100"/>
        <c:axId val="168938112"/>
        <c:axId val="1689484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1501</c:v>
                </c:pt>
                <c:pt idx="2">
                  <c:v>#N/A</c:v>
                </c:pt>
                <c:pt idx="3">
                  <c:v>#N/A</c:v>
                </c:pt>
                <c:pt idx="4">
                  <c:v>905</c:v>
                </c:pt>
                <c:pt idx="5">
                  <c:v>#N/A</c:v>
                </c:pt>
                <c:pt idx="6">
                  <c:v>#N/A</c:v>
                </c:pt>
                <c:pt idx="7">
                  <c:v>988</c:v>
                </c:pt>
                <c:pt idx="8">
                  <c:v>#N/A</c:v>
                </c:pt>
                <c:pt idx="9">
                  <c:v>#N/A</c:v>
                </c:pt>
                <c:pt idx="10">
                  <c:v>1011</c:v>
                </c:pt>
                <c:pt idx="11">
                  <c:v>#N/A</c:v>
                </c:pt>
                <c:pt idx="12">
                  <c:v>#N/A</c:v>
                </c:pt>
                <c:pt idx="13">
                  <c:v>1021</c:v>
                </c:pt>
                <c:pt idx="14">
                  <c:v>#N/A</c:v>
                </c:pt>
              </c:numCache>
            </c:numRef>
          </c:val>
          <c:smooth val="0"/>
          <c:extLst xmlns:c16r2="http://schemas.microsoft.com/office/drawing/2015/06/chart">
            <c:ext xmlns:c16="http://schemas.microsoft.com/office/drawing/2014/chart" uri="{C3380CC4-5D6E-409C-BE32-E72D297353CC}">
              <c16:uniqueId val="{00000008-2EE5-475D-B766-B70DBC21ECDE}"/>
            </c:ext>
          </c:extLst>
        </c:ser>
        <c:dLbls>
          <c:showLegendKey val="0"/>
          <c:showVal val="0"/>
          <c:showCatName val="0"/>
          <c:showSerName val="0"/>
          <c:showPercent val="0"/>
          <c:showBubbleSize val="0"/>
        </c:dLbls>
        <c:marker val="1"/>
        <c:smooth val="0"/>
        <c:axId val="168938112"/>
        <c:axId val="168948480"/>
      </c:lineChart>
      <c:catAx>
        <c:axId val="168938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8948480"/>
        <c:crosses val="autoZero"/>
        <c:auto val="1"/>
        <c:lblAlgn val="ctr"/>
        <c:lblOffset val="100"/>
        <c:tickLblSkip val="1"/>
        <c:tickMarkSkip val="1"/>
        <c:noMultiLvlLbl val="0"/>
      </c:catAx>
      <c:valAx>
        <c:axId val="168948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8938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27115</c:v>
                </c:pt>
                <c:pt idx="5">
                  <c:v>27603</c:v>
                </c:pt>
                <c:pt idx="8">
                  <c:v>30232</c:v>
                </c:pt>
                <c:pt idx="11">
                  <c:v>30084</c:v>
                </c:pt>
                <c:pt idx="14">
                  <c:v>28192</c:v>
                </c:pt>
              </c:numCache>
            </c:numRef>
          </c:val>
          <c:extLst xmlns:c16r2="http://schemas.microsoft.com/office/drawing/2015/06/chart">
            <c:ext xmlns:c16="http://schemas.microsoft.com/office/drawing/2014/chart" uri="{C3380CC4-5D6E-409C-BE32-E72D297353CC}">
              <c16:uniqueId val="{00000000-377F-4832-ADEF-ADCE134CEA1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1171</c:v>
                </c:pt>
                <c:pt idx="5">
                  <c:v>1046</c:v>
                </c:pt>
                <c:pt idx="8">
                  <c:v>1074</c:v>
                </c:pt>
                <c:pt idx="11">
                  <c:v>892</c:v>
                </c:pt>
                <c:pt idx="14">
                  <c:v>734</c:v>
                </c:pt>
              </c:numCache>
            </c:numRef>
          </c:val>
          <c:extLst xmlns:c16r2="http://schemas.microsoft.com/office/drawing/2015/06/chart">
            <c:ext xmlns:c16="http://schemas.microsoft.com/office/drawing/2014/chart" uri="{C3380CC4-5D6E-409C-BE32-E72D297353CC}">
              <c16:uniqueId val="{00000001-377F-4832-ADEF-ADCE134CEA1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7094</c:v>
                </c:pt>
                <c:pt idx="5">
                  <c:v>7253</c:v>
                </c:pt>
                <c:pt idx="8">
                  <c:v>8067</c:v>
                </c:pt>
                <c:pt idx="11">
                  <c:v>8584</c:v>
                </c:pt>
                <c:pt idx="14">
                  <c:v>8905</c:v>
                </c:pt>
              </c:numCache>
            </c:numRef>
          </c:val>
          <c:extLst xmlns:c16r2="http://schemas.microsoft.com/office/drawing/2015/06/chart">
            <c:ext xmlns:c16="http://schemas.microsoft.com/office/drawing/2014/chart" uri="{C3380CC4-5D6E-409C-BE32-E72D297353CC}">
              <c16:uniqueId val="{00000002-377F-4832-ADEF-ADCE134CEA1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377F-4832-ADEF-ADCE134CEA1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377F-4832-ADEF-ADCE134CEA1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77F-4832-ADEF-ADCE134CEA1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3893</c:v>
                </c:pt>
                <c:pt idx="3">
                  <c:v>3703</c:v>
                </c:pt>
                <c:pt idx="6">
                  <c:v>3448</c:v>
                </c:pt>
                <c:pt idx="9">
                  <c:v>3293</c:v>
                </c:pt>
                <c:pt idx="12">
                  <c:v>3216</c:v>
                </c:pt>
              </c:numCache>
            </c:numRef>
          </c:val>
          <c:extLst xmlns:c16r2="http://schemas.microsoft.com/office/drawing/2015/06/chart">
            <c:ext xmlns:c16="http://schemas.microsoft.com/office/drawing/2014/chart" uri="{C3380CC4-5D6E-409C-BE32-E72D297353CC}">
              <c16:uniqueId val="{00000006-377F-4832-ADEF-ADCE134CEA1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2467</c:v>
                </c:pt>
                <c:pt idx="3">
                  <c:v>2662</c:v>
                </c:pt>
                <c:pt idx="6">
                  <c:v>3442</c:v>
                </c:pt>
                <c:pt idx="9">
                  <c:v>3416</c:v>
                </c:pt>
                <c:pt idx="12">
                  <c:v>3478</c:v>
                </c:pt>
              </c:numCache>
            </c:numRef>
          </c:val>
          <c:extLst xmlns:c16r2="http://schemas.microsoft.com/office/drawing/2015/06/chart">
            <c:ext xmlns:c16="http://schemas.microsoft.com/office/drawing/2014/chart" uri="{C3380CC4-5D6E-409C-BE32-E72D297353CC}">
              <c16:uniqueId val="{00000007-377F-4832-ADEF-ADCE134CEA1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7722</c:v>
                </c:pt>
                <c:pt idx="3">
                  <c:v>7210</c:v>
                </c:pt>
                <c:pt idx="6">
                  <c:v>6867</c:v>
                </c:pt>
                <c:pt idx="9">
                  <c:v>6642</c:v>
                </c:pt>
                <c:pt idx="12">
                  <c:v>6411</c:v>
                </c:pt>
              </c:numCache>
            </c:numRef>
          </c:val>
          <c:extLst xmlns:c16r2="http://schemas.microsoft.com/office/drawing/2015/06/chart">
            <c:ext xmlns:c16="http://schemas.microsoft.com/office/drawing/2014/chart" uri="{C3380CC4-5D6E-409C-BE32-E72D297353CC}">
              <c16:uniqueId val="{00000008-377F-4832-ADEF-ADCE134CEA1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12</c:v>
                </c:pt>
                <c:pt idx="3">
                  <c:v>11</c:v>
                </c:pt>
                <c:pt idx="6">
                  <c:v>10</c:v>
                </c:pt>
                <c:pt idx="9">
                  <c:v>8</c:v>
                </c:pt>
                <c:pt idx="12">
                  <c:v>7</c:v>
                </c:pt>
              </c:numCache>
            </c:numRef>
          </c:val>
          <c:extLst xmlns:c16r2="http://schemas.microsoft.com/office/drawing/2015/06/chart">
            <c:ext xmlns:c16="http://schemas.microsoft.com/office/drawing/2014/chart" uri="{C3380CC4-5D6E-409C-BE32-E72D297353CC}">
              <c16:uniqueId val="{00000009-377F-4832-ADEF-ADCE134CEA1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27884</c:v>
                </c:pt>
                <c:pt idx="3">
                  <c:v>27291</c:v>
                </c:pt>
                <c:pt idx="6">
                  <c:v>29336</c:v>
                </c:pt>
                <c:pt idx="9">
                  <c:v>30252</c:v>
                </c:pt>
                <c:pt idx="12">
                  <c:v>28023</c:v>
                </c:pt>
              </c:numCache>
            </c:numRef>
          </c:val>
          <c:extLst xmlns:c16r2="http://schemas.microsoft.com/office/drawing/2015/06/chart">
            <c:ext xmlns:c16="http://schemas.microsoft.com/office/drawing/2014/chart" uri="{C3380CC4-5D6E-409C-BE32-E72D297353CC}">
              <c16:uniqueId val="{0000000A-377F-4832-ADEF-ADCE134CEA19}"/>
            </c:ext>
          </c:extLst>
        </c:ser>
        <c:dLbls>
          <c:showLegendKey val="0"/>
          <c:showVal val="0"/>
          <c:showCatName val="0"/>
          <c:showSerName val="0"/>
          <c:showPercent val="0"/>
          <c:showBubbleSize val="0"/>
        </c:dLbls>
        <c:gapWidth val="100"/>
        <c:overlap val="100"/>
        <c:axId val="179027968"/>
        <c:axId val="1790298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6599</c:v>
                </c:pt>
                <c:pt idx="2">
                  <c:v>#N/A</c:v>
                </c:pt>
                <c:pt idx="3">
                  <c:v>#N/A</c:v>
                </c:pt>
                <c:pt idx="4">
                  <c:v>4974</c:v>
                </c:pt>
                <c:pt idx="5">
                  <c:v>#N/A</c:v>
                </c:pt>
                <c:pt idx="6">
                  <c:v>#N/A</c:v>
                </c:pt>
                <c:pt idx="7">
                  <c:v>3730</c:v>
                </c:pt>
                <c:pt idx="8">
                  <c:v>#N/A</c:v>
                </c:pt>
                <c:pt idx="9">
                  <c:v>#N/A</c:v>
                </c:pt>
                <c:pt idx="10">
                  <c:v>4049</c:v>
                </c:pt>
                <c:pt idx="11">
                  <c:v>#N/A</c:v>
                </c:pt>
                <c:pt idx="12">
                  <c:v>#N/A</c:v>
                </c:pt>
                <c:pt idx="13">
                  <c:v>3304</c:v>
                </c:pt>
                <c:pt idx="14">
                  <c:v>#N/A</c:v>
                </c:pt>
              </c:numCache>
            </c:numRef>
          </c:val>
          <c:smooth val="0"/>
          <c:extLst xmlns:c16r2="http://schemas.microsoft.com/office/drawing/2015/06/chart">
            <c:ext xmlns:c16="http://schemas.microsoft.com/office/drawing/2014/chart" uri="{C3380CC4-5D6E-409C-BE32-E72D297353CC}">
              <c16:uniqueId val="{0000000B-377F-4832-ADEF-ADCE134CEA19}"/>
            </c:ext>
          </c:extLst>
        </c:ser>
        <c:dLbls>
          <c:showLegendKey val="0"/>
          <c:showVal val="0"/>
          <c:showCatName val="0"/>
          <c:showSerName val="0"/>
          <c:showPercent val="0"/>
          <c:showBubbleSize val="0"/>
        </c:dLbls>
        <c:marker val="1"/>
        <c:smooth val="0"/>
        <c:axId val="179027968"/>
        <c:axId val="179029888"/>
      </c:lineChart>
      <c:catAx>
        <c:axId val="179027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9029888"/>
        <c:crosses val="autoZero"/>
        <c:auto val="1"/>
        <c:lblAlgn val="ctr"/>
        <c:lblOffset val="100"/>
        <c:tickLblSkip val="1"/>
        <c:tickMarkSkip val="1"/>
        <c:noMultiLvlLbl val="0"/>
      </c:catAx>
      <c:valAx>
        <c:axId val="1790298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9027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4398</c:v>
                </c:pt>
                <c:pt idx="1">
                  <c:v>4490</c:v>
                </c:pt>
                <c:pt idx="2">
                  <c:v>4716</c:v>
                </c:pt>
              </c:numCache>
            </c:numRef>
          </c:val>
          <c:extLst xmlns:c16r2="http://schemas.microsoft.com/office/drawing/2015/06/chart">
            <c:ext xmlns:c16="http://schemas.microsoft.com/office/drawing/2014/chart" uri="{C3380CC4-5D6E-409C-BE32-E72D297353CC}">
              <c16:uniqueId val="{00000000-68D3-46FD-8952-F4A9C7D9D15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c:v>
                </c:pt>
                <c:pt idx="1">
                  <c:v>5</c:v>
                </c:pt>
                <c:pt idx="2">
                  <c:v>6</c:v>
                </c:pt>
              </c:numCache>
            </c:numRef>
          </c:val>
          <c:extLst xmlns:c16r2="http://schemas.microsoft.com/office/drawing/2015/06/chart">
            <c:ext xmlns:c16="http://schemas.microsoft.com/office/drawing/2014/chart" uri="{C3380CC4-5D6E-409C-BE32-E72D297353CC}">
              <c16:uniqueId val="{00000001-68D3-46FD-8952-F4A9C7D9D15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4595</c:v>
                </c:pt>
                <c:pt idx="1">
                  <c:v>4659</c:v>
                </c:pt>
                <c:pt idx="2">
                  <c:v>4711</c:v>
                </c:pt>
              </c:numCache>
            </c:numRef>
          </c:val>
          <c:extLst xmlns:c16r2="http://schemas.microsoft.com/office/drawing/2015/06/chart">
            <c:ext xmlns:c16="http://schemas.microsoft.com/office/drawing/2014/chart" uri="{C3380CC4-5D6E-409C-BE32-E72D297353CC}">
              <c16:uniqueId val="{00000002-68D3-46FD-8952-F4A9C7D9D15A}"/>
            </c:ext>
          </c:extLst>
        </c:ser>
        <c:dLbls>
          <c:showLegendKey val="0"/>
          <c:showVal val="0"/>
          <c:showCatName val="0"/>
          <c:showSerName val="0"/>
          <c:showPercent val="0"/>
          <c:showBubbleSize val="0"/>
        </c:dLbls>
        <c:gapWidth val="120"/>
        <c:overlap val="100"/>
        <c:axId val="185529472"/>
        <c:axId val="185531008"/>
      </c:barChart>
      <c:catAx>
        <c:axId val="185529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85531008"/>
        <c:crosses val="autoZero"/>
        <c:auto val="1"/>
        <c:lblAlgn val="ctr"/>
        <c:lblOffset val="100"/>
        <c:tickLblSkip val="1"/>
        <c:tickMarkSkip val="1"/>
        <c:noMultiLvlLbl val="0"/>
      </c:catAx>
      <c:valAx>
        <c:axId val="1855310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85529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290-4106-8DEC-3C90E17BE7F0}"/>
                </c:ext>
                <c:ext xmlns:c15="http://schemas.microsoft.com/office/drawing/2012/chart" uri="{CE6537A1-D6FC-4f65-9D91-7224C49458BB}">
                  <c15:dlblFieldTable>
                    <c15:dlblFTEntry>
                      <c15:txfldGUID>{F12EB540-BFD0-44C3-89E0-25C0DFBB1907}</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290-4106-8DEC-3C90E17BE7F0}"/>
                </c:ext>
                <c:ext xmlns:c15="http://schemas.microsoft.com/office/drawing/2012/chart" uri="{CE6537A1-D6FC-4f65-9D91-7224C49458BB}">
                  <c15:dlblFieldTable>
                    <c15:dlblFTEntry>
                      <c15:txfldGUID>{434B224A-AECA-406B-9D42-695F339881AC}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290-4106-8DEC-3C90E17BE7F0}"/>
                </c:ext>
                <c:ext xmlns:c15="http://schemas.microsoft.com/office/drawing/2012/chart" uri="{CE6537A1-D6FC-4f65-9D91-7224C49458BB}">
                  <c15:dlblFieldTable>
                    <c15:dlblFTEntry>
                      <c15:txfldGUID>{5F859992-6BF1-4E44-B8B6-9FF3B571AD19}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290-4106-8DEC-3C90E17BE7F0}"/>
                </c:ext>
                <c:ext xmlns:c15="http://schemas.microsoft.com/office/drawing/2012/chart" uri="{CE6537A1-D6FC-4f65-9D91-7224C49458BB}">
                  <c15:dlblFieldTable>
                    <c15:dlblFTEntry>
                      <c15:txfldGUID>{CE70FF83-CC02-4FD7-93AB-134BCED35BCA}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290-4106-8DEC-3C90E17BE7F0}"/>
                </c:ext>
                <c:ext xmlns:c15="http://schemas.microsoft.com/office/drawing/2012/chart" uri="{CE6537A1-D6FC-4f65-9D91-7224C49458BB}">
                  <c15:dlblFieldTable>
                    <c15:dlblFTEntry>
                      <c15:txfldGUID>{390C6912-0070-45F3-976D-B687A7245DD8}</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290-4106-8DEC-3C90E17BE7F0}"/>
                </c:ext>
                <c:ext xmlns:c15="http://schemas.microsoft.com/office/drawing/2012/chart" uri="{CE6537A1-D6FC-4f65-9D91-7224C49458BB}">
                  <c15:dlblFieldTable>
                    <c15:dlblFTEntry>
                      <c15:txfldGUID>{0EAE543B-CC09-460D-BAF3-966E51FC14BA}</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290-4106-8DEC-3C90E17BE7F0}"/>
                </c:ext>
                <c:ext xmlns:c15="http://schemas.microsoft.com/office/drawing/2012/chart" uri="{CE6537A1-D6FC-4f65-9D91-7224C49458BB}">
                  <c15:dlblFieldTable>
                    <c15:dlblFTEntry>
                      <c15:txfldGUID>{E293792E-6424-4C79-ADE2-BA74F7C271B1}</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290-4106-8DEC-3C90E17BE7F0}"/>
                </c:ext>
                <c:ext xmlns:c15="http://schemas.microsoft.com/office/drawing/2012/chart" uri="{CE6537A1-D6FC-4f65-9D91-7224C49458BB}">
                  <c15:layout/>
                  <c15:dlblFieldTable>
                    <c15:dlblFTEntry>
                      <c15:txfldGUID>{95C3F12F-C6F8-44F5-A8CD-3E18F66B0F88}</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290-4106-8DEC-3C90E17BE7F0}"/>
                </c:ext>
                <c:ext xmlns:c15="http://schemas.microsoft.com/office/drawing/2012/chart" uri="{CE6537A1-D6FC-4f65-9D91-7224C49458BB}">
                  <c15:dlblFieldTable>
                    <c15:dlblFTEntry>
                      <c15:txfldGUID>{87B69041-3DDC-4EA9-A93E-1FB83D77C961}</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61.7</c:v>
                </c:pt>
              </c:numCache>
            </c:numRef>
          </c:xVal>
          <c:yVal>
            <c:numRef>
              <c:f>公会計指標分析・財政指標組合せ分析表!$BP$51:$DC$51</c:f>
              <c:numCache>
                <c:formatCode>#,##0.0;"▲ "#,##0.0</c:formatCode>
                <c:ptCount val="40"/>
                <c:pt idx="24">
                  <c:v>39.9</c:v>
                </c:pt>
              </c:numCache>
            </c:numRef>
          </c:yVal>
          <c:smooth val="0"/>
          <c:extLst xmlns:c16r2="http://schemas.microsoft.com/office/drawing/2015/06/chart">
            <c:ext xmlns:c16="http://schemas.microsoft.com/office/drawing/2014/chart" uri="{C3380CC4-5D6E-409C-BE32-E72D297353CC}">
              <c16:uniqueId val="{00000009-E290-4106-8DEC-3C90E17BE7F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290-4106-8DEC-3C90E17BE7F0}"/>
                </c:ext>
                <c:ext xmlns:c15="http://schemas.microsoft.com/office/drawing/2012/chart" uri="{CE6537A1-D6FC-4f65-9D91-7224C49458BB}">
                  <c15:dlblFieldTable>
                    <c15:dlblFTEntry>
                      <c15:txfldGUID>{63CF5DC4-5ECE-4EA6-986D-8AFEAD192A57}</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E290-4106-8DEC-3C90E17BE7F0}"/>
                </c:ext>
                <c:ext xmlns:c15="http://schemas.microsoft.com/office/drawing/2012/chart" uri="{CE6537A1-D6FC-4f65-9D91-7224C49458BB}">
                  <c15:dlblFieldTable>
                    <c15:dlblFTEntry>
                      <c15:txfldGUID>{E172E487-A922-4429-96B9-7DB4121D1064}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E290-4106-8DEC-3C90E17BE7F0}"/>
                </c:ext>
                <c:ext xmlns:c15="http://schemas.microsoft.com/office/drawing/2012/chart" uri="{CE6537A1-D6FC-4f65-9D91-7224C49458BB}">
                  <c15:dlblFieldTable>
                    <c15:dlblFTEntry>
                      <c15:txfldGUID>{EC7C9946-D313-4477-861F-0612AED5D01E}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E290-4106-8DEC-3C90E17BE7F0}"/>
                </c:ext>
                <c:ext xmlns:c15="http://schemas.microsoft.com/office/drawing/2012/chart" uri="{CE6537A1-D6FC-4f65-9D91-7224C49458BB}">
                  <c15:dlblFieldTable>
                    <c15:dlblFTEntry>
                      <c15:txfldGUID>{5C4C9132-A544-49A3-9538-6B3ECD2C1B52}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E290-4106-8DEC-3C90E17BE7F0}"/>
                </c:ext>
                <c:ext xmlns:c15="http://schemas.microsoft.com/office/drawing/2012/chart" uri="{CE6537A1-D6FC-4f65-9D91-7224C49458BB}">
                  <c15:dlblFieldTable>
                    <c15:dlblFTEntry>
                      <c15:txfldGUID>{C05A37E6-B4D9-4C1E-8DBC-5150D5C249BB}</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290-4106-8DEC-3C90E17BE7F0}"/>
                </c:ext>
                <c:ext xmlns:c15="http://schemas.microsoft.com/office/drawing/2012/chart" uri="{CE6537A1-D6FC-4f65-9D91-7224C49458BB}">
                  <c15:dlblFieldTable>
                    <c15:dlblFTEntry>
                      <c15:txfldGUID>{B6BEF0BD-CF23-4C57-9A1C-7B84FAC31B3D}</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290-4106-8DEC-3C90E17BE7F0}"/>
                </c:ext>
                <c:ext xmlns:c15="http://schemas.microsoft.com/office/drawing/2012/chart" uri="{CE6537A1-D6FC-4f65-9D91-7224C49458BB}">
                  <c15:dlblFieldTable>
                    <c15:dlblFTEntry>
                      <c15:txfldGUID>{FB506EAF-643D-47B2-9859-453C9832D3DA}</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E290-4106-8DEC-3C90E17BE7F0}"/>
                </c:ext>
                <c:ext xmlns:c15="http://schemas.microsoft.com/office/drawing/2012/chart" uri="{CE6537A1-D6FC-4f65-9D91-7224C49458BB}">
                  <c15:layout/>
                  <c15:dlblFieldTable>
                    <c15:dlblFTEntry>
                      <c15:txfldGUID>{1F0FA2AA-84BA-468F-8031-D97CB7E6DA36}</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E290-4106-8DEC-3C90E17BE7F0}"/>
                </c:ext>
                <c:ext xmlns:c15="http://schemas.microsoft.com/office/drawing/2012/chart" uri="{CE6537A1-D6FC-4f65-9D91-7224C49458BB}">
                  <c15:dlblFieldTable>
                    <c15:dlblFTEntry>
                      <c15:txfldGUID>{47BB0C50-DB76-4B8A-A74C-1F9CA3548232}</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57.1</c:v>
                </c:pt>
              </c:numCache>
            </c:numRef>
          </c:xVal>
          <c:yVal>
            <c:numRef>
              <c:f>公会計指標分析・財政指標組合せ分析表!$BP$55:$DC$55</c:f>
              <c:numCache>
                <c:formatCode>#,##0.0;"▲ "#,##0.0</c:formatCode>
                <c:ptCount val="40"/>
                <c:pt idx="24">
                  <c:v>52.3</c:v>
                </c:pt>
              </c:numCache>
            </c:numRef>
          </c:yVal>
          <c:smooth val="0"/>
          <c:extLst xmlns:c16r2="http://schemas.microsoft.com/office/drawing/2015/06/chart">
            <c:ext xmlns:c16="http://schemas.microsoft.com/office/drawing/2014/chart" uri="{C3380CC4-5D6E-409C-BE32-E72D297353CC}">
              <c16:uniqueId val="{00000013-E290-4106-8DEC-3C90E17BE7F0}"/>
            </c:ext>
          </c:extLst>
        </c:ser>
        <c:dLbls>
          <c:showLegendKey val="0"/>
          <c:showVal val="1"/>
          <c:showCatName val="0"/>
          <c:showSerName val="0"/>
          <c:showPercent val="0"/>
          <c:showBubbleSize val="0"/>
        </c:dLbls>
        <c:axId val="186569472"/>
        <c:axId val="186571392"/>
      </c:scatterChart>
      <c:valAx>
        <c:axId val="186569472"/>
        <c:scaling>
          <c:orientation val="minMax"/>
          <c:max val="62.1"/>
          <c:min val="56.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6571392"/>
        <c:crosses val="autoZero"/>
        <c:crossBetween val="midCat"/>
      </c:valAx>
      <c:valAx>
        <c:axId val="186571392"/>
        <c:scaling>
          <c:orientation val="minMax"/>
          <c:max val="55"/>
          <c:min val="3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65694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745-49A8-9E2B-2FA7AA37A9AC}"/>
                </c:ext>
                <c:ext xmlns:c15="http://schemas.microsoft.com/office/drawing/2012/chart" uri="{CE6537A1-D6FC-4f65-9D91-7224C49458BB}">
                  <c15:layout/>
                  <c15:dlblFieldTable>
                    <c15:dlblFTEntry>
                      <c15:txfldGUID>{8410BCB3-1F84-47FD-870F-1038596A82A9}</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745-49A8-9E2B-2FA7AA37A9AC}"/>
                </c:ext>
                <c:ext xmlns:c15="http://schemas.microsoft.com/office/drawing/2012/chart" uri="{CE6537A1-D6FC-4f65-9D91-7224C49458BB}">
                  <c15:dlblFieldTable>
                    <c15:dlblFTEntry>
                      <c15:txfldGUID>{E67575F4-3C10-434C-AC5A-387A58A232AB}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745-49A8-9E2B-2FA7AA37A9AC}"/>
                </c:ext>
                <c:ext xmlns:c15="http://schemas.microsoft.com/office/drawing/2012/chart" uri="{CE6537A1-D6FC-4f65-9D91-7224C49458BB}">
                  <c15:dlblFieldTable>
                    <c15:dlblFTEntry>
                      <c15:txfldGUID>{C2015DA2-A384-4D27-8A9D-3A3E5D770F94}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745-49A8-9E2B-2FA7AA37A9AC}"/>
                </c:ext>
                <c:ext xmlns:c15="http://schemas.microsoft.com/office/drawing/2012/chart" uri="{CE6537A1-D6FC-4f65-9D91-7224C49458BB}">
                  <c15:dlblFieldTable>
                    <c15:dlblFTEntry>
                      <c15:txfldGUID>{3D53F8BB-6F2E-4815-8751-08BDCA205385}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745-49A8-9E2B-2FA7AA37A9AC}"/>
                </c:ext>
                <c:ext xmlns:c15="http://schemas.microsoft.com/office/drawing/2012/chart" uri="{CE6537A1-D6FC-4f65-9D91-7224C49458BB}">
                  <c15:dlblFieldTable>
                    <c15:dlblFTEntry>
                      <c15:txfldGUID>{9CFF60F3-7BA0-45BC-888D-3AA7112556C8}</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745-49A8-9E2B-2FA7AA37A9AC}"/>
                </c:ext>
                <c:ext xmlns:c15="http://schemas.microsoft.com/office/drawing/2012/chart" uri="{CE6537A1-D6FC-4f65-9D91-7224C49458BB}">
                  <c15:layout/>
                  <c15:dlblFieldTable>
                    <c15:dlblFTEntry>
                      <c15:txfldGUID>{B9BD91B0-C8BC-4AB0-9258-2A9DB6EE67D1}</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745-49A8-9E2B-2FA7AA37A9AC}"/>
                </c:ext>
                <c:ext xmlns:c15="http://schemas.microsoft.com/office/drawing/2012/chart" uri="{CE6537A1-D6FC-4f65-9D91-7224C49458BB}">
                  <c15:layout/>
                  <c15:dlblFieldTable>
                    <c15:dlblFTEntry>
                      <c15:txfldGUID>{3805ABB3-FCAC-4037-B028-FBBB1BF40C22}</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745-49A8-9E2B-2FA7AA37A9AC}"/>
                </c:ext>
                <c:ext xmlns:c15="http://schemas.microsoft.com/office/drawing/2012/chart" uri="{CE6537A1-D6FC-4f65-9D91-7224C49458BB}">
                  <c15:layout/>
                  <c15:dlblFieldTable>
                    <c15:dlblFTEntry>
                      <c15:txfldGUID>{505CFA11-9CD9-4595-BEF9-AFFB9B4056E3}</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745-49A8-9E2B-2FA7AA37A9AC}"/>
                </c:ext>
                <c:ext xmlns:c15="http://schemas.microsoft.com/office/drawing/2012/chart" uri="{CE6537A1-D6FC-4f65-9D91-7224C49458BB}">
                  <c15:layout/>
                  <c15:dlblFieldTable>
                    <c15:dlblFTEntry>
                      <c15:txfldGUID>{E296312F-98F1-47A8-9820-550860203087}</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15.3</c:v>
                </c:pt>
                <c:pt idx="8">
                  <c:v>13</c:v>
                </c:pt>
                <c:pt idx="16">
                  <c:v>10.9</c:v>
                </c:pt>
                <c:pt idx="24">
                  <c:v>9.5</c:v>
                </c:pt>
                <c:pt idx="32">
                  <c:v>10</c:v>
                </c:pt>
              </c:numCache>
            </c:numRef>
          </c:xVal>
          <c:yVal>
            <c:numRef>
              <c:f>公会計指標分析・財政指標組合せ分析表!$BP$73:$DC$73</c:f>
              <c:numCache>
                <c:formatCode>#,##0.0;"▲ "#,##0.0</c:formatCode>
                <c:ptCount val="40"/>
                <c:pt idx="0">
                  <c:v>63.4</c:v>
                </c:pt>
                <c:pt idx="8">
                  <c:v>48.7</c:v>
                </c:pt>
                <c:pt idx="16">
                  <c:v>36.5</c:v>
                </c:pt>
                <c:pt idx="24">
                  <c:v>39.9</c:v>
                </c:pt>
                <c:pt idx="32">
                  <c:v>33.799999999999997</c:v>
                </c:pt>
              </c:numCache>
            </c:numRef>
          </c:yVal>
          <c:smooth val="0"/>
          <c:extLst xmlns:c16r2="http://schemas.microsoft.com/office/drawing/2015/06/chart">
            <c:ext xmlns:c16="http://schemas.microsoft.com/office/drawing/2014/chart" uri="{C3380CC4-5D6E-409C-BE32-E72D297353CC}">
              <c16:uniqueId val="{00000009-8745-49A8-9E2B-2FA7AA37A9A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745-49A8-9E2B-2FA7AA37A9AC}"/>
                </c:ext>
                <c:ext xmlns:c15="http://schemas.microsoft.com/office/drawing/2012/chart" uri="{CE6537A1-D6FC-4f65-9D91-7224C49458BB}">
                  <c15:layout/>
                  <c15:dlblFieldTable>
                    <c15:dlblFTEntry>
                      <c15:txfldGUID>{6C0C7712-D3BD-4D23-8029-346DAC4459ED}</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745-49A8-9E2B-2FA7AA37A9AC}"/>
                </c:ext>
                <c:ext xmlns:c15="http://schemas.microsoft.com/office/drawing/2012/chart" uri="{CE6537A1-D6FC-4f65-9D91-7224C49458BB}">
                  <c15:dlblFieldTable>
                    <c15:dlblFTEntry>
                      <c15:txfldGUID>{211F6298-5149-4989-987D-778470F5AB17}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745-49A8-9E2B-2FA7AA37A9AC}"/>
                </c:ext>
                <c:ext xmlns:c15="http://schemas.microsoft.com/office/drawing/2012/chart" uri="{CE6537A1-D6FC-4f65-9D91-7224C49458BB}">
                  <c15:dlblFieldTable>
                    <c15:dlblFTEntry>
                      <c15:txfldGUID>{4E4A18FE-B16B-43BB-9F56-2A60324EDDD9}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745-49A8-9E2B-2FA7AA37A9AC}"/>
                </c:ext>
                <c:ext xmlns:c15="http://schemas.microsoft.com/office/drawing/2012/chart" uri="{CE6537A1-D6FC-4f65-9D91-7224C49458BB}">
                  <c15:dlblFieldTable>
                    <c15:dlblFTEntry>
                      <c15:txfldGUID>{77E0B114-9E85-4E44-B7D0-0181900DC88A}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745-49A8-9E2B-2FA7AA37A9AC}"/>
                </c:ext>
                <c:ext xmlns:c15="http://schemas.microsoft.com/office/drawing/2012/chart" uri="{CE6537A1-D6FC-4f65-9D91-7224C49458BB}">
                  <c15:dlblFieldTable>
                    <c15:dlblFTEntry>
                      <c15:txfldGUID>{09316F5C-E706-4CC1-A0C7-4A62539E4472}</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745-49A8-9E2B-2FA7AA37A9AC}"/>
                </c:ext>
                <c:ext xmlns:c15="http://schemas.microsoft.com/office/drawing/2012/chart" uri="{CE6537A1-D6FC-4f65-9D91-7224C49458BB}">
                  <c15:layout/>
                  <c15:dlblFieldTable>
                    <c15:dlblFTEntry>
                      <c15:txfldGUID>{7F44C20B-76E6-4F22-B695-F23476B84239}</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745-49A8-9E2B-2FA7AA37A9AC}"/>
                </c:ext>
                <c:ext xmlns:c15="http://schemas.microsoft.com/office/drawing/2012/chart" uri="{CE6537A1-D6FC-4f65-9D91-7224C49458BB}">
                  <c15:layout/>
                  <c15:dlblFieldTable>
                    <c15:dlblFTEntry>
                      <c15:txfldGUID>{B8F11F01-F65C-4B3E-B17B-1B6CC7488842}</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745-49A8-9E2B-2FA7AA37A9AC}"/>
                </c:ext>
                <c:ext xmlns:c15="http://schemas.microsoft.com/office/drawing/2012/chart" uri="{CE6537A1-D6FC-4f65-9D91-7224C49458BB}">
                  <c15:layout/>
                  <c15:dlblFieldTable>
                    <c15:dlblFTEntry>
                      <c15:txfldGUID>{4998ABAF-E9C4-43AD-B4F7-DFF11AA50B99}</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745-49A8-9E2B-2FA7AA37A9AC}"/>
                </c:ext>
                <c:ext xmlns:c15="http://schemas.microsoft.com/office/drawing/2012/chart" uri="{CE6537A1-D6FC-4f65-9D91-7224C49458BB}">
                  <c15:layout/>
                  <c15:dlblFieldTable>
                    <c15:dlblFTEntry>
                      <c15:txfldGUID>{7435A0D9-87C0-4345-BD48-7410087F3F01}</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c:v>
                </c:pt>
                <c:pt idx="8">
                  <c:v>11.1</c:v>
                </c:pt>
                <c:pt idx="16">
                  <c:v>10.199999999999999</c:v>
                </c:pt>
                <c:pt idx="24">
                  <c:v>10</c:v>
                </c:pt>
                <c:pt idx="32">
                  <c:v>9.6999999999999993</c:v>
                </c:pt>
              </c:numCache>
            </c:numRef>
          </c:xVal>
          <c:yVal>
            <c:numRef>
              <c:f>公会計指標分析・財政指標組合せ分析表!$BP$77:$DC$77</c:f>
              <c:numCache>
                <c:formatCode>#,##0.0;"▲ "#,##0.0</c:formatCode>
                <c:ptCount val="40"/>
                <c:pt idx="0">
                  <c:v>65.3</c:v>
                </c:pt>
                <c:pt idx="8">
                  <c:v>60.8</c:v>
                </c:pt>
                <c:pt idx="16">
                  <c:v>56.8</c:v>
                </c:pt>
                <c:pt idx="24">
                  <c:v>52.3</c:v>
                </c:pt>
                <c:pt idx="32">
                  <c:v>55.4</c:v>
                </c:pt>
              </c:numCache>
            </c:numRef>
          </c:yVal>
          <c:smooth val="0"/>
          <c:extLst xmlns:c16r2="http://schemas.microsoft.com/office/drawing/2015/06/chart">
            <c:ext xmlns:c16="http://schemas.microsoft.com/office/drawing/2014/chart" uri="{C3380CC4-5D6E-409C-BE32-E72D297353CC}">
              <c16:uniqueId val="{00000013-8745-49A8-9E2B-2FA7AA37A9AC}"/>
            </c:ext>
          </c:extLst>
        </c:ser>
        <c:dLbls>
          <c:showLegendKey val="0"/>
          <c:showVal val="1"/>
          <c:showCatName val="0"/>
          <c:showSerName val="0"/>
          <c:showPercent val="0"/>
          <c:showBubbleSize val="0"/>
        </c:dLbls>
        <c:axId val="186341632"/>
        <c:axId val="186360192"/>
      </c:scatterChart>
      <c:valAx>
        <c:axId val="186341632"/>
        <c:scaling>
          <c:orientation val="minMax"/>
          <c:max val="15.799999999999999"/>
          <c:min val="9.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6360192"/>
        <c:crosses val="autoZero"/>
        <c:crossBetween val="midCat"/>
      </c:valAx>
      <c:valAx>
        <c:axId val="186360192"/>
        <c:scaling>
          <c:orientation val="minMax"/>
          <c:max val="71"/>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634163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兵庫県朝来市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公債費の抑制策として</a:t>
          </a:r>
          <a:r>
            <a:rPr kumimoji="1" lang="ja-JP" altLang="en-US" sz="1300">
              <a:solidFill>
                <a:schemeClr val="dk1"/>
              </a:solidFill>
              <a:effectLst/>
              <a:latin typeface="+mn-lt"/>
              <a:ea typeface="+mn-ea"/>
              <a:cs typeface="+mn-cs"/>
            </a:rPr>
            <a:t>繰上償還や低金利への借換えを行い、</a:t>
          </a:r>
          <a:r>
            <a:rPr kumimoji="1" lang="ja-JP" altLang="ja-JP" sz="1300">
              <a:solidFill>
                <a:schemeClr val="dk1"/>
              </a:solidFill>
              <a:effectLst/>
              <a:latin typeface="+mn-lt"/>
              <a:ea typeface="+mn-ea"/>
              <a:cs typeface="+mn-cs"/>
            </a:rPr>
            <a:t>実質公債費比率の分子について改善</a:t>
          </a:r>
          <a:r>
            <a:rPr kumimoji="1" lang="ja-JP" altLang="en-US" sz="1300">
              <a:solidFill>
                <a:schemeClr val="dk1"/>
              </a:solidFill>
              <a:effectLst/>
              <a:latin typeface="+mn-lt"/>
              <a:ea typeface="+mn-ea"/>
              <a:cs typeface="+mn-cs"/>
            </a:rPr>
            <a:t>を図っているが、近年の大規模事業等で公債費は横ばい状態となっている</a:t>
          </a:r>
          <a:r>
            <a:rPr kumimoji="1" lang="ja-JP" altLang="ja-JP" sz="1300">
              <a:solidFill>
                <a:schemeClr val="dk1"/>
              </a:solidFill>
              <a:effectLst/>
              <a:latin typeface="+mn-lt"/>
              <a:ea typeface="+mn-ea"/>
              <a:cs typeface="+mn-cs"/>
            </a:rPr>
            <a:t>。</a:t>
          </a:r>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　大規模事業が集中したため地方債の発行額が増加したが、今後は投資的事業の事業経費の精査や実施年度の検討、さらには財政的に有利な地方債の活用など有効な手段を講じていきたい。</a:t>
          </a:r>
          <a:endParaRPr lang="ja-JP" altLang="ja-JP" sz="1300">
            <a:effectLst/>
          </a:endParaRPr>
        </a:p>
        <a:p>
          <a:r>
            <a:rPr kumimoji="1" lang="ja-JP" altLang="ja-JP" sz="1300">
              <a:solidFill>
                <a:schemeClr val="dk1"/>
              </a:solidFill>
              <a:effectLst/>
              <a:latin typeface="+mn-lt"/>
              <a:ea typeface="+mn-ea"/>
              <a:cs typeface="+mn-cs"/>
            </a:rPr>
            <a:t>　</a:t>
          </a:r>
          <a:endParaRPr lang="ja-JP" altLang="ja-JP" sz="13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兵庫県朝来市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将来負担比率の分子については、減少傾向をたどっている。</a:t>
          </a:r>
          <a:endParaRPr lang="ja-JP" altLang="ja-JP" sz="1300">
            <a:effectLst/>
          </a:endParaRPr>
        </a:p>
        <a:p>
          <a:r>
            <a:rPr kumimoji="1" lang="ja-JP" altLang="ja-JP" sz="1300">
              <a:solidFill>
                <a:schemeClr val="dk1"/>
              </a:solidFill>
              <a:effectLst/>
              <a:latin typeface="+mn-lt"/>
              <a:ea typeface="+mn-ea"/>
              <a:cs typeface="+mn-cs"/>
            </a:rPr>
            <a:t>　平成２５年度以降においては基金を財源とする地方債の繰上償還を行ったことにより分子の減少が図られている。</a:t>
          </a:r>
          <a:endParaRPr lang="ja-JP" altLang="ja-JP" sz="1300">
            <a:effectLst/>
          </a:endParaRPr>
        </a:p>
        <a:p>
          <a:r>
            <a:rPr kumimoji="1" lang="ja-JP" altLang="ja-JP" sz="1300">
              <a:solidFill>
                <a:schemeClr val="dk1"/>
              </a:solidFill>
              <a:effectLst/>
              <a:latin typeface="+mn-lt"/>
              <a:ea typeface="+mn-ea"/>
              <a:cs typeface="+mn-cs"/>
            </a:rPr>
            <a:t>　今後においても、公債費の抑制策や定員適正化計画の推進により、更なる健全財政の運営に努めていきたい。</a:t>
          </a:r>
          <a:endParaRPr lang="ja-JP" altLang="ja-JP" sz="13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兵庫県朝来市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法人関係税の増収や交付金の増額により財政調整基金に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2,584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万円、ふるさと寄附金の増額によりふるさと創生基金に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2,989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万円を積み立てた一方、ふるさと創生基金を事業に充当するため</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1,600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万円、施設の譲渡に伴う大型改修のため軽費老人ホーム改修基金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3,040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万、グループホーム竹原野改修基金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2,079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万円を全額取り崩したことにより、全体で</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7,992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基金の使途の明確化を図るため、財政調整基金を取り崩して個々の特定目的基金に積み立てていくことを予定している。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は主にふるさと寄附金による使途指定の事業へ充当を行っている。また地域自治協議会への補助金財源として地域振興基金を繰入している。また、本年度はグループホーム竹原野改修基金と軽費老人ホーム改修基金を全額取り崩し、改修事業に充当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ふるさと寄附金の増額により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万円をふるさと創生基金に積立し、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万円を事業に充当するため取り崩した。その他上記の事業等に充当している。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公共施設総合管理基金（仮称）を創設し、老朽化が進む公共施設の更新や改修に充てるため一定額を積立予定。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平成２９年度の実質収支額の黒字決算に基づき、財政調整基金を積み立てたことによる。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財政調整基金の残高は、標準財政規模の２０％程度を目途に確保するよう努める。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基金利子積立による増。</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市場公募債等の償還方法が満期一括償還の場合には減債基金を活用し、財政状況の安定に努める。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兵庫県朝来市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31,053
30,784
403.06
21,861,564
21,215,678
568,931
12,911,964
26,822,528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33.8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有形固定資産減価償却率は類似団体より高い水準にあるが、平成</a:t>
          </a:r>
          <a:r>
            <a:rPr kumimoji="1" lang="en-US" altLang="ja-JP" sz="1100" baseline="0">
              <a:latin typeface="ＭＳ Ｐゴシック" panose="020B0600070205080204" pitchFamily="50" charset="-128"/>
              <a:ea typeface="ＭＳ Ｐゴシック" panose="020B0600070205080204" pitchFamily="50" charset="-128"/>
            </a:rPr>
            <a:t>29</a:t>
          </a:r>
          <a:r>
            <a:rPr kumimoji="1" lang="ja-JP" altLang="en-US" sz="1100" baseline="0">
              <a:latin typeface="ＭＳ Ｐゴシック" panose="020B0600070205080204" pitchFamily="50" charset="-128"/>
              <a:ea typeface="ＭＳ Ｐゴシック" panose="020B0600070205080204" pitchFamily="50" charset="-128"/>
            </a:rPr>
            <a:t>年度に策定した公共施設等総合管理計画に基づき老朽化した施設の集約化や除却、計画的な維持保全による施設の長寿命化を進めることで減価償却率の抑制を図る。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9313</xdr:rowOff>
    </xdr:from>
    <xdr:to>
      <xdr:col>23</xdr:col>
      <xdr:colOff>85090</xdr:colOff>
      <xdr:row>33</xdr:row>
      <xdr:rowOff>128481</xdr:rowOff>
    </xdr:to>
    <xdr:cxnSp macro="">
      <xdr:nvCxnSpPr>
        <xdr:cNvPr id="64" name="直線コネクタ 63"/>
        <xdr:cNvCxnSpPr/>
      </xdr:nvCxnSpPr>
      <xdr:spPr>
        <a:xfrm flipV="1">
          <a:off x="4760595" y="5409988"/>
          <a:ext cx="1270" cy="1147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132308</xdr:rowOff>
    </xdr:from>
    <xdr:ext cx="405111" cy="259045"/>
    <xdr:sp macro="" textlink="">
      <xdr:nvSpPr>
        <xdr:cNvPr id="65" name="有形固定資産減価償却率最小値テキスト"/>
        <xdr:cNvSpPr txBox="1"/>
      </xdr:nvSpPr>
      <xdr:spPr>
        <a:xfrm>
          <a:off x="4813300" y="6561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128481</xdr:rowOff>
    </xdr:from>
    <xdr:to>
      <xdr:col>23</xdr:col>
      <xdr:colOff>174625</xdr:colOff>
      <xdr:row>33</xdr:row>
      <xdr:rowOff>128481</xdr:rowOff>
    </xdr:to>
    <xdr:cxnSp macro="">
      <xdr:nvCxnSpPr>
        <xdr:cNvPr id="66" name="直線コネクタ 65"/>
        <xdr:cNvCxnSpPr/>
      </xdr:nvCxnSpPr>
      <xdr:spPr>
        <a:xfrm>
          <a:off x="4673600" y="655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127440</xdr:rowOff>
    </xdr:from>
    <xdr:ext cx="405111" cy="259045"/>
    <xdr:sp macro="" textlink="">
      <xdr:nvSpPr>
        <xdr:cNvPr id="67" name="有形固定資産減価償却率最大値テキスト"/>
        <xdr:cNvSpPr txBox="1"/>
      </xdr:nvSpPr>
      <xdr:spPr>
        <a:xfrm>
          <a:off x="4813300" y="5185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9313</xdr:rowOff>
    </xdr:from>
    <xdr:to>
      <xdr:col>23</xdr:col>
      <xdr:colOff>174625</xdr:colOff>
      <xdr:row>27</xdr:row>
      <xdr:rowOff>9313</xdr:rowOff>
    </xdr:to>
    <xdr:cxnSp macro="">
      <xdr:nvCxnSpPr>
        <xdr:cNvPr id="68" name="直線コネクタ 67"/>
        <xdr:cNvCxnSpPr/>
      </xdr:nvCxnSpPr>
      <xdr:spPr>
        <a:xfrm>
          <a:off x="4673600" y="5409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29439</xdr:rowOff>
    </xdr:from>
    <xdr:ext cx="405111" cy="259045"/>
    <xdr:sp macro="" textlink="">
      <xdr:nvSpPr>
        <xdr:cNvPr id="69" name="有形固定資産減価償却率平均値テキスト"/>
        <xdr:cNvSpPr txBox="1"/>
      </xdr:nvSpPr>
      <xdr:spPr>
        <a:xfrm>
          <a:off x="4813300" y="57730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51012</xdr:rowOff>
    </xdr:from>
    <xdr:to>
      <xdr:col>23</xdr:col>
      <xdr:colOff>136525</xdr:colOff>
      <xdr:row>29</xdr:row>
      <xdr:rowOff>152612</xdr:rowOff>
    </xdr:to>
    <xdr:sp macro="" textlink="">
      <xdr:nvSpPr>
        <xdr:cNvPr id="70" name="フローチャート: 判断 69"/>
        <xdr:cNvSpPr/>
      </xdr:nvSpPr>
      <xdr:spPr>
        <a:xfrm>
          <a:off x="47117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154093</xdr:rowOff>
    </xdr:from>
    <xdr:to>
      <xdr:col>19</xdr:col>
      <xdr:colOff>187325</xdr:colOff>
      <xdr:row>29</xdr:row>
      <xdr:rowOff>84243</xdr:rowOff>
    </xdr:to>
    <xdr:sp macro="" textlink="">
      <xdr:nvSpPr>
        <xdr:cNvPr id="71" name="フローチャート: 判断 70"/>
        <xdr:cNvSpPr/>
      </xdr:nvSpPr>
      <xdr:spPr>
        <a:xfrm>
          <a:off x="4000500" y="57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94192</xdr:rowOff>
    </xdr:from>
    <xdr:to>
      <xdr:col>15</xdr:col>
      <xdr:colOff>187325</xdr:colOff>
      <xdr:row>30</xdr:row>
      <xdr:rowOff>24342</xdr:rowOff>
    </xdr:to>
    <xdr:sp macro="" textlink="">
      <xdr:nvSpPr>
        <xdr:cNvPr id="72" name="フローチャート: 判断 71"/>
        <xdr:cNvSpPr/>
      </xdr:nvSpPr>
      <xdr:spPr>
        <a:xfrm>
          <a:off x="3238500" y="583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160020</xdr:rowOff>
    </xdr:from>
    <xdr:to>
      <xdr:col>19</xdr:col>
      <xdr:colOff>187325</xdr:colOff>
      <xdr:row>28</xdr:row>
      <xdr:rowOff>90170</xdr:rowOff>
    </xdr:to>
    <xdr:sp macro="" textlink="">
      <xdr:nvSpPr>
        <xdr:cNvPr id="78" name="楕円 77"/>
        <xdr:cNvSpPr/>
      </xdr:nvSpPr>
      <xdr:spPr>
        <a:xfrm>
          <a:off x="4000500" y="556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29</xdr:row>
      <xdr:rowOff>75370</xdr:rowOff>
    </xdr:from>
    <xdr:ext cx="405111" cy="259045"/>
    <xdr:sp macro="" textlink="">
      <xdr:nvSpPr>
        <xdr:cNvPr id="79" name="n_1aveValue有形固定資産減価償却率"/>
        <xdr:cNvSpPr txBox="1"/>
      </xdr:nvSpPr>
      <xdr:spPr>
        <a:xfrm>
          <a:off x="3836044" y="5818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40869</xdr:rowOff>
    </xdr:from>
    <xdr:ext cx="405111" cy="259045"/>
    <xdr:sp macro="" textlink="">
      <xdr:nvSpPr>
        <xdr:cNvPr id="80" name="n_2aveValue有形固定資産減価償却率"/>
        <xdr:cNvSpPr txBox="1"/>
      </xdr:nvSpPr>
      <xdr:spPr>
        <a:xfrm>
          <a:off x="3086744" y="561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106697</xdr:rowOff>
    </xdr:from>
    <xdr:ext cx="405111" cy="259045"/>
    <xdr:sp macro="" textlink="">
      <xdr:nvSpPr>
        <xdr:cNvPr id="81" name="n_1mainValue有形固定資産減価償却率"/>
        <xdr:cNvSpPr txBox="1"/>
      </xdr:nvSpPr>
      <xdr:spPr>
        <a:xfrm>
          <a:off x="3836044" y="5335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3" name="正方形/長方形 8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4" name="正方形/長方形 83"/>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5" name="正方形/長方形 8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6" name="正方形/長方形 8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7" name="正方形/長方形 8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8" name="正方形/長方形 8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89" name="正方形/長方形 8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0" name="正方形/長方形 8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1" name="正方形/長方形 9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2" name="正方形/長方形 9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3" name="正方形/長方形 9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4" name="テキスト ボックス 9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債務償還可能年数は類似団体平均を下回っており、主な要因としては平成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年度から毎年度繰上償還を実施し地方債残高を</a:t>
          </a:r>
          <a:r>
            <a:rPr kumimoji="1" lang="en-US" altLang="ja-JP" sz="1100">
              <a:latin typeface="ＭＳ Ｐゴシック" panose="020B0600070205080204" pitchFamily="50" charset="-128"/>
              <a:ea typeface="ＭＳ Ｐゴシック" panose="020B0600070205080204" pitchFamily="50" charset="-128"/>
            </a:rPr>
            <a:t>53</a:t>
          </a:r>
          <a:r>
            <a:rPr kumimoji="1" lang="ja-JP" altLang="en-US" sz="1100">
              <a:latin typeface="ＭＳ Ｐゴシック" panose="020B0600070205080204" pitchFamily="50" charset="-128"/>
              <a:ea typeface="ＭＳ Ｐゴシック" panose="020B0600070205080204" pitchFamily="50" charset="-128"/>
            </a:rPr>
            <a:t>億円減少させたことによるものである。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今後も引き続き債務償還可能年数が伸びないよう取り組みを進めていく。</a:t>
          </a:r>
        </a:p>
      </xdr:txBody>
    </xdr:sp>
    <xdr:clientData/>
  </xdr:twoCellAnchor>
  <xdr:oneCellAnchor>
    <xdr:from>
      <xdr:col>57</xdr:col>
      <xdr:colOff>111125</xdr:colOff>
      <xdr:row>23</xdr:row>
      <xdr:rowOff>47625</xdr:rowOff>
    </xdr:from>
    <xdr:ext cx="349839" cy="225703"/>
    <xdr:sp macro="" textlink="">
      <xdr:nvSpPr>
        <xdr:cNvPr id="95" name="テキスト ボックス 9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6" name="直線コネクタ 9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97" name="テキスト ボックス 96"/>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98" name="直線コネクタ 97"/>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99" name="テキスト ボックス 98"/>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0" name="直線コネクタ 99"/>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1" name="テキスト ボックス 100"/>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2" name="直線コネクタ 101"/>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3" name="テキスト ボックス 102"/>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4" name="直線コネクタ 103"/>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29</xdr:row>
      <xdr:rowOff>40910</xdr:rowOff>
    </xdr:from>
    <xdr:ext cx="359394" cy="225703"/>
    <xdr:sp macro="" textlink="">
      <xdr:nvSpPr>
        <xdr:cNvPr id="105" name="テキスト ボックス 104"/>
        <xdr:cNvSpPr txBox="1"/>
      </xdr:nvSpPr>
      <xdr:spPr>
        <a:xfrm>
          <a:off x="10880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6" name="直線コネクタ 105"/>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07" name="テキスト ボックス 106"/>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08" name="直線コネクタ 107"/>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09" name="テキスト ボックス 108"/>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0" name="直線コネクタ 10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1" name="テキスト ボックス 110"/>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2"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170997</xdr:rowOff>
    </xdr:from>
    <xdr:to>
      <xdr:col>76</xdr:col>
      <xdr:colOff>21589</xdr:colOff>
      <xdr:row>35</xdr:row>
      <xdr:rowOff>92982</xdr:rowOff>
    </xdr:to>
    <xdr:cxnSp macro="">
      <xdr:nvCxnSpPr>
        <xdr:cNvPr id="113" name="直線コネクタ 112"/>
        <xdr:cNvCxnSpPr/>
      </xdr:nvCxnSpPr>
      <xdr:spPr>
        <a:xfrm flipV="1">
          <a:off x="14793595" y="5400222"/>
          <a:ext cx="1269" cy="146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96809</xdr:rowOff>
    </xdr:from>
    <xdr:ext cx="340478" cy="259045"/>
    <xdr:sp macro="" textlink="">
      <xdr:nvSpPr>
        <xdr:cNvPr id="114" name="債務償還可能年数最小値テキスト"/>
        <xdr:cNvSpPr txBox="1"/>
      </xdr:nvSpPr>
      <xdr:spPr>
        <a:xfrm>
          <a:off x="14846300" y="68690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92982</xdr:rowOff>
    </xdr:from>
    <xdr:to>
      <xdr:col>76</xdr:col>
      <xdr:colOff>111125</xdr:colOff>
      <xdr:row>35</xdr:row>
      <xdr:rowOff>92982</xdr:rowOff>
    </xdr:to>
    <xdr:cxnSp macro="">
      <xdr:nvCxnSpPr>
        <xdr:cNvPr id="115" name="直線コネクタ 114"/>
        <xdr:cNvCxnSpPr/>
      </xdr:nvCxnSpPr>
      <xdr:spPr>
        <a:xfrm>
          <a:off x="14706600" y="686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117674</xdr:rowOff>
    </xdr:from>
    <xdr:ext cx="405111" cy="259045"/>
    <xdr:sp macro="" textlink="">
      <xdr:nvSpPr>
        <xdr:cNvPr id="116" name="債務償還可能年数最大値テキスト"/>
        <xdr:cNvSpPr txBox="1"/>
      </xdr:nvSpPr>
      <xdr:spPr>
        <a:xfrm>
          <a:off x="14846300" y="517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170997</xdr:rowOff>
    </xdr:from>
    <xdr:to>
      <xdr:col>76</xdr:col>
      <xdr:colOff>111125</xdr:colOff>
      <xdr:row>26</xdr:row>
      <xdr:rowOff>170997</xdr:rowOff>
    </xdr:to>
    <xdr:cxnSp macro="">
      <xdr:nvCxnSpPr>
        <xdr:cNvPr id="117" name="直線コネクタ 116"/>
        <xdr:cNvCxnSpPr/>
      </xdr:nvCxnSpPr>
      <xdr:spPr>
        <a:xfrm>
          <a:off x="14706600" y="540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39659</xdr:rowOff>
    </xdr:from>
    <xdr:ext cx="340478" cy="259045"/>
    <xdr:sp macro="" textlink="">
      <xdr:nvSpPr>
        <xdr:cNvPr id="118" name="債務償還可能年数平均値テキスト"/>
        <xdr:cNvSpPr txBox="1"/>
      </xdr:nvSpPr>
      <xdr:spPr>
        <a:xfrm>
          <a:off x="14846300" y="612613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16782</xdr:rowOff>
    </xdr:from>
    <xdr:to>
      <xdr:col>76</xdr:col>
      <xdr:colOff>73025</xdr:colOff>
      <xdr:row>32</xdr:row>
      <xdr:rowOff>118382</xdr:rowOff>
    </xdr:to>
    <xdr:sp macro="" textlink="">
      <xdr:nvSpPr>
        <xdr:cNvPr id="119" name="フローチャート: 判断 118"/>
        <xdr:cNvSpPr/>
      </xdr:nvSpPr>
      <xdr:spPr>
        <a:xfrm>
          <a:off x="14744700" y="627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0" name="テキスト ボックス 11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1" name="テキスト ボックス 12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2" name="テキスト ボックス 12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3" name="テキスト ボックス 12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4" name="テキスト ボックス 12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76653</xdr:rowOff>
    </xdr:from>
    <xdr:to>
      <xdr:col>76</xdr:col>
      <xdr:colOff>73025</xdr:colOff>
      <xdr:row>34</xdr:row>
      <xdr:rowOff>6803</xdr:rowOff>
    </xdr:to>
    <xdr:sp macro="" textlink="">
      <xdr:nvSpPr>
        <xdr:cNvPr id="125" name="楕円 124"/>
        <xdr:cNvSpPr/>
      </xdr:nvSpPr>
      <xdr:spPr>
        <a:xfrm>
          <a:off x="14744700" y="650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55080</xdr:rowOff>
    </xdr:from>
    <xdr:ext cx="340478" cy="259045"/>
    <xdr:sp macro="" textlink="">
      <xdr:nvSpPr>
        <xdr:cNvPr id="126" name="債務償還可能年数該当値テキスト"/>
        <xdr:cNvSpPr txBox="1"/>
      </xdr:nvSpPr>
      <xdr:spPr>
        <a:xfrm>
          <a:off x="14846300" y="6484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7" name="正方形/長方形 12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8" name="正方形/長方形 12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9" name="テキスト ボックス 12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0" name="テキスト ボックス 12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1" name="テキスト ボックス 13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2" name="テキスト ボックス 13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兵庫県朝来市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31,053
30,784
403.06
21,861,564
21,215,678
568,931
12,911,964
26,822,528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33.8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91440</xdr:rowOff>
    </xdr:from>
    <xdr:to>
      <xdr:col>24</xdr:col>
      <xdr:colOff>62865</xdr:colOff>
      <xdr:row>40</xdr:row>
      <xdr:rowOff>146685</xdr:rowOff>
    </xdr:to>
    <xdr:cxnSp macro="">
      <xdr:nvCxnSpPr>
        <xdr:cNvPr id="55" name="直線コネクタ 54"/>
        <xdr:cNvCxnSpPr/>
      </xdr:nvCxnSpPr>
      <xdr:spPr>
        <a:xfrm flipV="1">
          <a:off x="4634865" y="5749290"/>
          <a:ext cx="0" cy="1255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150512</xdr:rowOff>
    </xdr:from>
    <xdr:ext cx="405111" cy="259045"/>
    <xdr:sp macro="" textlink="">
      <xdr:nvSpPr>
        <xdr:cNvPr id="56" name="【道路】&#10;有形固定資産減価償却率最小値テキスト"/>
        <xdr:cNvSpPr txBox="1"/>
      </xdr:nvSpPr>
      <xdr:spPr>
        <a:xfrm>
          <a:off x="4673600" y="700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146685</xdr:rowOff>
    </xdr:from>
    <xdr:to>
      <xdr:col>24</xdr:col>
      <xdr:colOff>152400</xdr:colOff>
      <xdr:row>40</xdr:row>
      <xdr:rowOff>146685</xdr:rowOff>
    </xdr:to>
    <xdr:cxnSp macro="">
      <xdr:nvCxnSpPr>
        <xdr:cNvPr id="57" name="直線コネクタ 56"/>
        <xdr:cNvCxnSpPr/>
      </xdr:nvCxnSpPr>
      <xdr:spPr>
        <a:xfrm>
          <a:off x="4546600" y="700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38117</xdr:rowOff>
    </xdr:from>
    <xdr:ext cx="405111" cy="259045"/>
    <xdr:sp macro="" textlink="">
      <xdr:nvSpPr>
        <xdr:cNvPr id="58" name="【道路】&#10;有形固定資産減価償却率最大値テキスト"/>
        <xdr:cNvSpPr txBox="1"/>
      </xdr:nvSpPr>
      <xdr:spPr>
        <a:xfrm>
          <a:off x="4673600" y="5524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91440</xdr:rowOff>
    </xdr:from>
    <xdr:to>
      <xdr:col>24</xdr:col>
      <xdr:colOff>152400</xdr:colOff>
      <xdr:row>33</xdr:row>
      <xdr:rowOff>91440</xdr:rowOff>
    </xdr:to>
    <xdr:cxnSp macro="">
      <xdr:nvCxnSpPr>
        <xdr:cNvPr id="59" name="直線コネクタ 58"/>
        <xdr:cNvCxnSpPr/>
      </xdr:nvCxnSpPr>
      <xdr:spPr>
        <a:xfrm>
          <a:off x="4546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120032</xdr:rowOff>
    </xdr:from>
    <xdr:ext cx="405111" cy="259045"/>
    <xdr:sp macro="" textlink="">
      <xdr:nvSpPr>
        <xdr:cNvPr id="60" name="【道路】&#10;有形固定資産減価償却率平均値テキスト"/>
        <xdr:cNvSpPr txBox="1"/>
      </xdr:nvSpPr>
      <xdr:spPr>
        <a:xfrm>
          <a:off x="4673600" y="6120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141605</xdr:rowOff>
    </xdr:from>
    <xdr:to>
      <xdr:col>24</xdr:col>
      <xdr:colOff>114300</xdr:colOff>
      <xdr:row>36</xdr:row>
      <xdr:rowOff>71755</xdr:rowOff>
    </xdr:to>
    <xdr:sp macro="" textlink="">
      <xdr:nvSpPr>
        <xdr:cNvPr id="61" name="フローチャート: 判断 60"/>
        <xdr:cNvSpPr/>
      </xdr:nvSpPr>
      <xdr:spPr>
        <a:xfrm>
          <a:off x="4584700" y="614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118745</xdr:rowOff>
    </xdr:from>
    <xdr:to>
      <xdr:col>20</xdr:col>
      <xdr:colOff>38100</xdr:colOff>
      <xdr:row>36</xdr:row>
      <xdr:rowOff>48895</xdr:rowOff>
    </xdr:to>
    <xdr:sp macro="" textlink="">
      <xdr:nvSpPr>
        <xdr:cNvPr id="62" name="フローチャート: 判断 61"/>
        <xdr:cNvSpPr/>
      </xdr:nvSpPr>
      <xdr:spPr>
        <a:xfrm>
          <a:off x="3746500" y="61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12065</xdr:rowOff>
    </xdr:from>
    <xdr:to>
      <xdr:col>15</xdr:col>
      <xdr:colOff>101600</xdr:colOff>
      <xdr:row>36</xdr:row>
      <xdr:rowOff>113665</xdr:rowOff>
    </xdr:to>
    <xdr:sp macro="" textlink="">
      <xdr:nvSpPr>
        <xdr:cNvPr id="63" name="フローチャート: 判断 62"/>
        <xdr:cNvSpPr/>
      </xdr:nvSpPr>
      <xdr:spPr>
        <a:xfrm>
          <a:off x="2857500" y="618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13970</xdr:rowOff>
    </xdr:from>
    <xdr:to>
      <xdr:col>20</xdr:col>
      <xdr:colOff>38100</xdr:colOff>
      <xdr:row>36</xdr:row>
      <xdr:rowOff>115570</xdr:rowOff>
    </xdr:to>
    <xdr:sp macro="" textlink="">
      <xdr:nvSpPr>
        <xdr:cNvPr id="69" name="楕円 68"/>
        <xdr:cNvSpPr/>
      </xdr:nvSpPr>
      <xdr:spPr>
        <a:xfrm>
          <a:off x="37465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34</xdr:row>
      <xdr:rowOff>65422</xdr:rowOff>
    </xdr:from>
    <xdr:ext cx="405111" cy="259045"/>
    <xdr:sp macro="" textlink="">
      <xdr:nvSpPr>
        <xdr:cNvPr id="70" name="n_1aveValue【道路】&#10;有形固定資産減価償却率"/>
        <xdr:cNvSpPr txBox="1"/>
      </xdr:nvSpPr>
      <xdr:spPr>
        <a:xfrm>
          <a:off x="3582044" y="589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130192</xdr:rowOff>
    </xdr:from>
    <xdr:ext cx="405111" cy="259045"/>
    <xdr:sp macro="" textlink="">
      <xdr:nvSpPr>
        <xdr:cNvPr id="71" name="n_2aveValue【道路】&#10;有形固定資産減価償却率"/>
        <xdr:cNvSpPr txBox="1"/>
      </xdr:nvSpPr>
      <xdr:spPr>
        <a:xfrm>
          <a:off x="2705744" y="595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106697</xdr:rowOff>
    </xdr:from>
    <xdr:ext cx="405111" cy="259045"/>
    <xdr:sp macro="" textlink="">
      <xdr:nvSpPr>
        <xdr:cNvPr id="72" name="n_1mainValue【道路】&#10;有形固定資産減価償却率"/>
        <xdr:cNvSpPr txBox="1"/>
      </xdr:nvSpPr>
      <xdr:spPr>
        <a:xfrm>
          <a:off x="3582044" y="627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3" name="直線コネクタ 8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4" name="テキスト ボックス 8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5" name="直線コネクタ 8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86" name="テキスト ボックス 8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7" name="直線コネクタ 8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88" name="テキスト ボックス 8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89" name="直線コネクタ 8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0" name="テキスト ボックス 8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1" name="直線コネクタ 9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2" name="テキスト ボックス 9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4" name="テキスト ボックス 9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137351</xdr:rowOff>
    </xdr:from>
    <xdr:to>
      <xdr:col>54</xdr:col>
      <xdr:colOff>189865</xdr:colOff>
      <xdr:row>40</xdr:row>
      <xdr:rowOff>133388</xdr:rowOff>
    </xdr:to>
    <xdr:cxnSp macro="">
      <xdr:nvCxnSpPr>
        <xdr:cNvPr id="96" name="直線コネクタ 95"/>
        <xdr:cNvCxnSpPr/>
      </xdr:nvCxnSpPr>
      <xdr:spPr>
        <a:xfrm flipV="1">
          <a:off x="10476865" y="5795201"/>
          <a:ext cx="0" cy="119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137215</xdr:rowOff>
    </xdr:from>
    <xdr:ext cx="469744" cy="259045"/>
    <xdr:sp macro="" textlink="">
      <xdr:nvSpPr>
        <xdr:cNvPr id="97" name="【道路】&#10;一人当たり延長最小値テキスト"/>
        <xdr:cNvSpPr txBox="1"/>
      </xdr:nvSpPr>
      <xdr:spPr>
        <a:xfrm>
          <a:off x="10515600" y="6995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133388</xdr:rowOff>
    </xdr:from>
    <xdr:to>
      <xdr:col>55</xdr:col>
      <xdr:colOff>88900</xdr:colOff>
      <xdr:row>40</xdr:row>
      <xdr:rowOff>133388</xdr:rowOff>
    </xdr:to>
    <xdr:cxnSp macro="">
      <xdr:nvCxnSpPr>
        <xdr:cNvPr id="98" name="直線コネクタ 97"/>
        <xdr:cNvCxnSpPr/>
      </xdr:nvCxnSpPr>
      <xdr:spPr>
        <a:xfrm>
          <a:off x="10388600" y="6991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84028</xdr:rowOff>
    </xdr:from>
    <xdr:ext cx="534377" cy="259045"/>
    <xdr:sp macro="" textlink="">
      <xdr:nvSpPr>
        <xdr:cNvPr id="99" name="【道路】&#10;一人当たり延長最大値テキスト"/>
        <xdr:cNvSpPr txBox="1"/>
      </xdr:nvSpPr>
      <xdr:spPr>
        <a:xfrm>
          <a:off x="10515600" y="557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137351</xdr:rowOff>
    </xdr:from>
    <xdr:to>
      <xdr:col>55</xdr:col>
      <xdr:colOff>88900</xdr:colOff>
      <xdr:row>33</xdr:row>
      <xdr:rowOff>137351</xdr:rowOff>
    </xdr:to>
    <xdr:cxnSp macro="">
      <xdr:nvCxnSpPr>
        <xdr:cNvPr id="100" name="直線コネクタ 99"/>
        <xdr:cNvCxnSpPr/>
      </xdr:nvCxnSpPr>
      <xdr:spPr>
        <a:xfrm>
          <a:off x="10388600" y="5795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34536</xdr:rowOff>
    </xdr:from>
    <xdr:ext cx="534377" cy="259045"/>
    <xdr:sp macro="" textlink="">
      <xdr:nvSpPr>
        <xdr:cNvPr id="101" name="【道路】&#10;一人当たり延長平均値テキスト"/>
        <xdr:cNvSpPr txBox="1"/>
      </xdr:nvSpPr>
      <xdr:spPr>
        <a:xfrm>
          <a:off x="10515600" y="6549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56109</xdr:rowOff>
    </xdr:from>
    <xdr:to>
      <xdr:col>55</xdr:col>
      <xdr:colOff>50800</xdr:colOff>
      <xdr:row>38</xdr:row>
      <xdr:rowOff>157709</xdr:rowOff>
    </xdr:to>
    <xdr:sp macro="" textlink="">
      <xdr:nvSpPr>
        <xdr:cNvPr id="102" name="フローチャート: 判断 101"/>
        <xdr:cNvSpPr/>
      </xdr:nvSpPr>
      <xdr:spPr>
        <a:xfrm>
          <a:off x="10426700" y="657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44145</xdr:rowOff>
    </xdr:from>
    <xdr:to>
      <xdr:col>50</xdr:col>
      <xdr:colOff>165100</xdr:colOff>
      <xdr:row>38</xdr:row>
      <xdr:rowOff>145745</xdr:rowOff>
    </xdr:to>
    <xdr:sp macro="" textlink="">
      <xdr:nvSpPr>
        <xdr:cNvPr id="103" name="フローチャート: 判断 102"/>
        <xdr:cNvSpPr/>
      </xdr:nvSpPr>
      <xdr:spPr>
        <a:xfrm>
          <a:off x="9588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40374</xdr:rowOff>
    </xdr:from>
    <xdr:to>
      <xdr:col>46</xdr:col>
      <xdr:colOff>38100</xdr:colOff>
      <xdr:row>38</xdr:row>
      <xdr:rowOff>141974</xdr:rowOff>
    </xdr:to>
    <xdr:sp macro="" textlink="">
      <xdr:nvSpPr>
        <xdr:cNvPr id="104" name="フローチャート: 判断 103"/>
        <xdr:cNvSpPr/>
      </xdr:nvSpPr>
      <xdr:spPr>
        <a:xfrm>
          <a:off x="8699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169342</xdr:rowOff>
    </xdr:from>
    <xdr:to>
      <xdr:col>50</xdr:col>
      <xdr:colOff>165100</xdr:colOff>
      <xdr:row>36</xdr:row>
      <xdr:rowOff>99492</xdr:rowOff>
    </xdr:to>
    <xdr:sp macro="" textlink="">
      <xdr:nvSpPr>
        <xdr:cNvPr id="110" name="楕円 109"/>
        <xdr:cNvSpPr/>
      </xdr:nvSpPr>
      <xdr:spPr>
        <a:xfrm>
          <a:off x="9588500" y="61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38</xdr:row>
      <xdr:rowOff>136872</xdr:rowOff>
    </xdr:from>
    <xdr:ext cx="534377" cy="259045"/>
    <xdr:sp macro="" textlink="">
      <xdr:nvSpPr>
        <xdr:cNvPr id="111" name="n_1aveValue【道路】&#10;一人当たり延長"/>
        <xdr:cNvSpPr txBox="1"/>
      </xdr:nvSpPr>
      <xdr:spPr>
        <a:xfrm>
          <a:off x="9359411" y="665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158500</xdr:rowOff>
    </xdr:from>
    <xdr:ext cx="534377" cy="259045"/>
    <xdr:sp macro="" textlink="">
      <xdr:nvSpPr>
        <xdr:cNvPr id="112" name="n_2aveValue【道路】&#10;一人当たり延長"/>
        <xdr:cNvSpPr txBox="1"/>
      </xdr:nvSpPr>
      <xdr:spPr>
        <a:xfrm>
          <a:off x="8483111" y="6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34</xdr:row>
      <xdr:rowOff>116019</xdr:rowOff>
    </xdr:from>
    <xdr:ext cx="534377" cy="259045"/>
    <xdr:sp macro="" textlink="">
      <xdr:nvSpPr>
        <xdr:cNvPr id="113" name="n_1mainValue【道路】&#10;一人当たり延長"/>
        <xdr:cNvSpPr txBox="1"/>
      </xdr:nvSpPr>
      <xdr:spPr>
        <a:xfrm>
          <a:off x="9359411" y="594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4" name="直線コネクタ 12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5" name="テキスト ボックス 124"/>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6" name="直線コネクタ 12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27" name="テキスト ボックス 12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28" name="直線コネクタ 12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29" name="テキスト ボックス 12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0" name="直線コネクタ 12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1" name="テキスト ボックス 13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2" name="直線コネクタ 13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3" name="テキスト ボックス 13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4" name="直線コネクタ 13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5" name="テキスト ボックス 134"/>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6" name="直線コネクタ 13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7" name="テキスト ボックス 13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45720</xdr:rowOff>
    </xdr:from>
    <xdr:to>
      <xdr:col>24</xdr:col>
      <xdr:colOff>62865</xdr:colOff>
      <xdr:row>64</xdr:row>
      <xdr:rowOff>115933</xdr:rowOff>
    </xdr:to>
    <xdr:cxnSp macro="">
      <xdr:nvCxnSpPr>
        <xdr:cNvPr id="139" name="直線コネクタ 138"/>
        <xdr:cNvCxnSpPr/>
      </xdr:nvCxnSpPr>
      <xdr:spPr>
        <a:xfrm flipV="1">
          <a:off x="4634865" y="9646920"/>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119760</xdr:rowOff>
    </xdr:from>
    <xdr:ext cx="340478" cy="259045"/>
    <xdr:sp macro="" textlink="">
      <xdr:nvSpPr>
        <xdr:cNvPr id="140" name="【橋りょう・トンネル】&#10;有形固定資産減価償却率最小値テキスト"/>
        <xdr:cNvSpPr txBox="1"/>
      </xdr:nvSpPr>
      <xdr:spPr>
        <a:xfrm>
          <a:off x="4673600" y="110925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115933</xdr:rowOff>
    </xdr:from>
    <xdr:to>
      <xdr:col>24</xdr:col>
      <xdr:colOff>152400</xdr:colOff>
      <xdr:row>64</xdr:row>
      <xdr:rowOff>115933</xdr:rowOff>
    </xdr:to>
    <xdr:cxnSp macro="">
      <xdr:nvCxnSpPr>
        <xdr:cNvPr id="141" name="直線コネクタ 140"/>
        <xdr:cNvCxnSpPr/>
      </xdr:nvCxnSpPr>
      <xdr:spPr>
        <a:xfrm>
          <a:off x="4546600" y="1108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163847</xdr:rowOff>
    </xdr:from>
    <xdr:ext cx="405111" cy="259045"/>
    <xdr:sp macro="" textlink="">
      <xdr:nvSpPr>
        <xdr:cNvPr id="142" name="【橋りょう・トンネル】&#10;有形固定資産減価償却率最大値テキスト"/>
        <xdr:cNvSpPr txBox="1"/>
      </xdr:nvSpPr>
      <xdr:spPr>
        <a:xfrm>
          <a:off x="46736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45720</xdr:rowOff>
    </xdr:from>
    <xdr:to>
      <xdr:col>24</xdr:col>
      <xdr:colOff>152400</xdr:colOff>
      <xdr:row>56</xdr:row>
      <xdr:rowOff>45720</xdr:rowOff>
    </xdr:to>
    <xdr:cxnSp macro="">
      <xdr:nvCxnSpPr>
        <xdr:cNvPr id="143" name="直線コネクタ 142"/>
        <xdr:cNvCxnSpPr/>
      </xdr:nvCxnSpPr>
      <xdr:spPr>
        <a:xfrm>
          <a:off x="4546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121937</xdr:rowOff>
    </xdr:from>
    <xdr:ext cx="405111" cy="259045"/>
    <xdr:sp macro="" textlink="">
      <xdr:nvSpPr>
        <xdr:cNvPr id="144" name="【橋りょう・トンネル】&#10;有形固定資産減価償却率平均値テキスト"/>
        <xdr:cNvSpPr txBox="1"/>
      </xdr:nvSpPr>
      <xdr:spPr>
        <a:xfrm>
          <a:off x="4673600" y="10066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143510</xdr:rowOff>
    </xdr:from>
    <xdr:to>
      <xdr:col>24</xdr:col>
      <xdr:colOff>114300</xdr:colOff>
      <xdr:row>59</xdr:row>
      <xdr:rowOff>73660</xdr:rowOff>
    </xdr:to>
    <xdr:sp macro="" textlink="">
      <xdr:nvSpPr>
        <xdr:cNvPr id="145" name="フローチャート: 判断 144"/>
        <xdr:cNvSpPr/>
      </xdr:nvSpPr>
      <xdr:spPr>
        <a:xfrm>
          <a:off x="45847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169635</xdr:rowOff>
    </xdr:from>
    <xdr:to>
      <xdr:col>20</xdr:col>
      <xdr:colOff>38100</xdr:colOff>
      <xdr:row>59</xdr:row>
      <xdr:rowOff>99785</xdr:rowOff>
    </xdr:to>
    <xdr:sp macro="" textlink="">
      <xdr:nvSpPr>
        <xdr:cNvPr id="146" name="フローチャート: 判断 145"/>
        <xdr:cNvSpPr/>
      </xdr:nvSpPr>
      <xdr:spPr>
        <a:xfrm>
          <a:off x="3746500" y="1011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11249</xdr:rowOff>
    </xdr:from>
    <xdr:to>
      <xdr:col>15</xdr:col>
      <xdr:colOff>101600</xdr:colOff>
      <xdr:row>59</xdr:row>
      <xdr:rowOff>112849</xdr:rowOff>
    </xdr:to>
    <xdr:sp macro="" textlink="">
      <xdr:nvSpPr>
        <xdr:cNvPr id="147" name="フローチャート: 判断 146"/>
        <xdr:cNvSpPr/>
      </xdr:nvSpPr>
      <xdr:spPr>
        <a:xfrm>
          <a:off x="2857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7983</xdr:rowOff>
    </xdr:from>
    <xdr:to>
      <xdr:col>20</xdr:col>
      <xdr:colOff>38100</xdr:colOff>
      <xdr:row>62</xdr:row>
      <xdr:rowOff>109583</xdr:rowOff>
    </xdr:to>
    <xdr:sp macro="" textlink="">
      <xdr:nvSpPr>
        <xdr:cNvPr id="153" name="楕円 152"/>
        <xdr:cNvSpPr/>
      </xdr:nvSpPr>
      <xdr:spPr>
        <a:xfrm>
          <a:off x="3746500" y="1063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116312</xdr:rowOff>
    </xdr:from>
    <xdr:ext cx="405111" cy="259045"/>
    <xdr:sp macro="" textlink="">
      <xdr:nvSpPr>
        <xdr:cNvPr id="154" name="n_1aveValue【橋りょう・トンネル】&#10;有形固定資産減価償却率"/>
        <xdr:cNvSpPr txBox="1"/>
      </xdr:nvSpPr>
      <xdr:spPr>
        <a:xfrm>
          <a:off x="3582044" y="988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129376</xdr:rowOff>
    </xdr:from>
    <xdr:ext cx="405111" cy="259045"/>
    <xdr:sp macro="" textlink="">
      <xdr:nvSpPr>
        <xdr:cNvPr id="155" name="n_2aveValue【橋りょう・トンネル】&#10;有形固定資産減価償却率"/>
        <xdr:cNvSpPr txBox="1"/>
      </xdr:nvSpPr>
      <xdr:spPr>
        <a:xfrm>
          <a:off x="27057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100710</xdr:rowOff>
    </xdr:from>
    <xdr:ext cx="405111" cy="259045"/>
    <xdr:sp macro="" textlink="">
      <xdr:nvSpPr>
        <xdr:cNvPr id="156" name="n_1mainValue【橋りょう・トンネル】&#10;有形固定資産減価償却率"/>
        <xdr:cNvSpPr txBox="1"/>
      </xdr:nvSpPr>
      <xdr:spPr>
        <a:xfrm>
          <a:off x="3582044" y="10730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5" name="テキスト ボックス 16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6" name="直線コネクタ 16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7" name="直線コネクタ 16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68" name="テキスト ボックス 16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69" name="直線コネクタ 16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0" name="テキスト ボックス 16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1" name="直線コネクタ 17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72" name="テキスト ボックス 17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3" name="直線コネクタ 17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74" name="テキスト ボックス 17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5" name="直線コネクタ 17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76" name="テキスト ボックス 175"/>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7" name="直線コネクタ 17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78" name="テキスト ボックス 17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154168</xdr:rowOff>
    </xdr:from>
    <xdr:to>
      <xdr:col>54</xdr:col>
      <xdr:colOff>189865</xdr:colOff>
      <xdr:row>64</xdr:row>
      <xdr:rowOff>67898</xdr:rowOff>
    </xdr:to>
    <xdr:cxnSp macro="">
      <xdr:nvCxnSpPr>
        <xdr:cNvPr id="180" name="直線コネクタ 179"/>
        <xdr:cNvCxnSpPr/>
      </xdr:nvCxnSpPr>
      <xdr:spPr>
        <a:xfrm flipV="1">
          <a:off x="10476865" y="9583918"/>
          <a:ext cx="0" cy="145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71725</xdr:rowOff>
    </xdr:from>
    <xdr:ext cx="469744" cy="259045"/>
    <xdr:sp macro="" textlink="">
      <xdr:nvSpPr>
        <xdr:cNvPr id="181" name="【橋りょう・トンネル】&#10;一人当たり有形固定資産（償却資産）額最小値テキスト"/>
        <xdr:cNvSpPr txBox="1"/>
      </xdr:nvSpPr>
      <xdr:spPr>
        <a:xfrm>
          <a:off x="10515600" y="110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67898</xdr:rowOff>
    </xdr:from>
    <xdr:to>
      <xdr:col>55</xdr:col>
      <xdr:colOff>88900</xdr:colOff>
      <xdr:row>64</xdr:row>
      <xdr:rowOff>67898</xdr:rowOff>
    </xdr:to>
    <xdr:cxnSp macro="">
      <xdr:nvCxnSpPr>
        <xdr:cNvPr id="182" name="直線コネクタ 181"/>
        <xdr:cNvCxnSpPr/>
      </xdr:nvCxnSpPr>
      <xdr:spPr>
        <a:xfrm>
          <a:off x="10388600" y="11040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100845</xdr:rowOff>
    </xdr:from>
    <xdr:ext cx="599010" cy="259045"/>
    <xdr:sp macro="" textlink="">
      <xdr:nvSpPr>
        <xdr:cNvPr id="183" name="【橋りょう・トンネル】&#10;一人当たり有形固定資産（償却資産）額最大値テキスト"/>
        <xdr:cNvSpPr txBox="1"/>
      </xdr:nvSpPr>
      <xdr:spPr>
        <a:xfrm>
          <a:off x="10515600" y="9359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154168</xdr:rowOff>
    </xdr:from>
    <xdr:to>
      <xdr:col>55</xdr:col>
      <xdr:colOff>88900</xdr:colOff>
      <xdr:row>55</xdr:row>
      <xdr:rowOff>154168</xdr:rowOff>
    </xdr:to>
    <xdr:cxnSp macro="">
      <xdr:nvCxnSpPr>
        <xdr:cNvPr id="184" name="直線コネクタ 183"/>
        <xdr:cNvCxnSpPr/>
      </xdr:nvCxnSpPr>
      <xdr:spPr>
        <a:xfrm>
          <a:off x="10388600" y="9583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91701</xdr:rowOff>
    </xdr:from>
    <xdr:ext cx="599010" cy="259045"/>
    <xdr:sp macro="" textlink="">
      <xdr:nvSpPr>
        <xdr:cNvPr id="185" name="【橋りょう・トンネル】&#10;一人当たり有形固定資産（償却資産）額平均値テキスト"/>
        <xdr:cNvSpPr txBox="1"/>
      </xdr:nvSpPr>
      <xdr:spPr>
        <a:xfrm>
          <a:off x="10515600" y="105501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113274</xdr:rowOff>
    </xdr:from>
    <xdr:to>
      <xdr:col>55</xdr:col>
      <xdr:colOff>50800</xdr:colOff>
      <xdr:row>62</xdr:row>
      <xdr:rowOff>43424</xdr:rowOff>
    </xdr:to>
    <xdr:sp macro="" textlink="">
      <xdr:nvSpPr>
        <xdr:cNvPr id="186" name="フローチャート: 判断 185"/>
        <xdr:cNvSpPr/>
      </xdr:nvSpPr>
      <xdr:spPr>
        <a:xfrm>
          <a:off x="10426700" y="1057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83209</xdr:rowOff>
    </xdr:from>
    <xdr:to>
      <xdr:col>50</xdr:col>
      <xdr:colOff>165100</xdr:colOff>
      <xdr:row>62</xdr:row>
      <xdr:rowOff>13359</xdr:rowOff>
    </xdr:to>
    <xdr:sp macro="" textlink="">
      <xdr:nvSpPr>
        <xdr:cNvPr id="187" name="フローチャート: 判断 186"/>
        <xdr:cNvSpPr/>
      </xdr:nvSpPr>
      <xdr:spPr>
        <a:xfrm>
          <a:off x="9588500" y="1054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82099</xdr:rowOff>
    </xdr:from>
    <xdr:to>
      <xdr:col>46</xdr:col>
      <xdr:colOff>38100</xdr:colOff>
      <xdr:row>62</xdr:row>
      <xdr:rowOff>12249</xdr:rowOff>
    </xdr:to>
    <xdr:sp macro="" textlink="">
      <xdr:nvSpPr>
        <xdr:cNvPr id="188" name="フローチャート: 判断 187"/>
        <xdr:cNvSpPr/>
      </xdr:nvSpPr>
      <xdr:spPr>
        <a:xfrm>
          <a:off x="8699500" y="105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9" name="テキスト ボックス 18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0" name="テキスト ボックス 18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1" name="テキスト ボックス 19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2" name="テキスト ボックス 19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3" name="テキスト ボックス 19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160255</xdr:rowOff>
    </xdr:from>
    <xdr:to>
      <xdr:col>50</xdr:col>
      <xdr:colOff>165100</xdr:colOff>
      <xdr:row>64</xdr:row>
      <xdr:rowOff>90405</xdr:rowOff>
    </xdr:to>
    <xdr:sp macro="" textlink="">
      <xdr:nvSpPr>
        <xdr:cNvPr id="194" name="楕円 193"/>
        <xdr:cNvSpPr/>
      </xdr:nvSpPr>
      <xdr:spPr>
        <a:xfrm>
          <a:off x="9588500" y="1096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60</xdr:row>
      <xdr:rowOff>29886</xdr:rowOff>
    </xdr:from>
    <xdr:ext cx="599010" cy="259045"/>
    <xdr:sp macro="" textlink="">
      <xdr:nvSpPr>
        <xdr:cNvPr id="195" name="n_1aveValue【橋りょう・トンネル】&#10;一人当たり有形固定資産（償却資産）額"/>
        <xdr:cNvSpPr txBox="1"/>
      </xdr:nvSpPr>
      <xdr:spPr>
        <a:xfrm>
          <a:off x="9327095" y="10316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28776</xdr:rowOff>
    </xdr:from>
    <xdr:ext cx="599010" cy="259045"/>
    <xdr:sp macro="" textlink="">
      <xdr:nvSpPr>
        <xdr:cNvPr id="196" name="n_2aveValue【橋りょう・トンネル】&#10;一人当たり有形固定資産（償却資産）額"/>
        <xdr:cNvSpPr txBox="1"/>
      </xdr:nvSpPr>
      <xdr:spPr>
        <a:xfrm>
          <a:off x="8450795" y="1031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81532</xdr:rowOff>
    </xdr:from>
    <xdr:ext cx="534377" cy="259045"/>
    <xdr:sp macro="" textlink="">
      <xdr:nvSpPr>
        <xdr:cNvPr id="197" name="n_1mainValue【橋りょう・トンネル】&#10;一人当たり有形固定資産（償却資産）額"/>
        <xdr:cNvSpPr txBox="1"/>
      </xdr:nvSpPr>
      <xdr:spPr>
        <a:xfrm>
          <a:off x="9359411" y="1105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8" name="正方形/長方形 19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9" name="正方形/長方形 19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0" name="正方形/長方形 19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1" name="正方形/長方形 20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2" name="正方形/長方形 20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3" name="正方形/長方形 20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4" name="正方形/長方形 20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5" name="正方形/長方形 20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6" name="テキスト ボックス 20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7" name="直線コネクタ 20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8" name="テキスト ボックス 20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09" name="直線コネクタ 20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0" name="テキスト ボックス 20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1" name="直線コネクタ 21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2" name="テキスト ボックス 21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3" name="直線コネクタ 21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4" name="テキスト ボックス 21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5" name="直線コネクタ 21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6" name="テキスト ボックス 21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7" name="直線コネクタ 21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8" name="テキスト ボックス 21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9" name="直線コネクタ 21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0" name="テキスト ボックス 21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97155</xdr:rowOff>
    </xdr:from>
    <xdr:to>
      <xdr:col>24</xdr:col>
      <xdr:colOff>62865</xdr:colOff>
      <xdr:row>86</xdr:row>
      <xdr:rowOff>41911</xdr:rowOff>
    </xdr:to>
    <xdr:cxnSp macro="">
      <xdr:nvCxnSpPr>
        <xdr:cNvPr id="222" name="直線コネクタ 221"/>
        <xdr:cNvCxnSpPr/>
      </xdr:nvCxnSpPr>
      <xdr:spPr>
        <a:xfrm flipV="1">
          <a:off x="4634865" y="13470255"/>
          <a:ext cx="0" cy="1316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45738</xdr:rowOff>
    </xdr:from>
    <xdr:ext cx="405111" cy="259045"/>
    <xdr:sp macro="" textlink="">
      <xdr:nvSpPr>
        <xdr:cNvPr id="223" name="【公営住宅】&#10;有形固定資産減価償却率最小値テキスト"/>
        <xdr:cNvSpPr txBox="1"/>
      </xdr:nvSpPr>
      <xdr:spPr>
        <a:xfrm>
          <a:off x="4673600"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41911</xdr:rowOff>
    </xdr:from>
    <xdr:to>
      <xdr:col>24</xdr:col>
      <xdr:colOff>152400</xdr:colOff>
      <xdr:row>86</xdr:row>
      <xdr:rowOff>41911</xdr:rowOff>
    </xdr:to>
    <xdr:cxnSp macro="">
      <xdr:nvCxnSpPr>
        <xdr:cNvPr id="224" name="直線コネクタ 223"/>
        <xdr:cNvCxnSpPr/>
      </xdr:nvCxnSpPr>
      <xdr:spPr>
        <a:xfrm>
          <a:off x="4546600" y="1478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43832</xdr:rowOff>
    </xdr:from>
    <xdr:ext cx="405111" cy="259045"/>
    <xdr:sp macro="" textlink="">
      <xdr:nvSpPr>
        <xdr:cNvPr id="225" name="【公営住宅】&#10;有形固定資産減価償却率最大値テキスト"/>
        <xdr:cNvSpPr txBox="1"/>
      </xdr:nvSpPr>
      <xdr:spPr>
        <a:xfrm>
          <a:off x="4673600" y="1324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97155</xdr:rowOff>
    </xdr:from>
    <xdr:to>
      <xdr:col>24</xdr:col>
      <xdr:colOff>152400</xdr:colOff>
      <xdr:row>78</xdr:row>
      <xdr:rowOff>97155</xdr:rowOff>
    </xdr:to>
    <xdr:cxnSp macro="">
      <xdr:nvCxnSpPr>
        <xdr:cNvPr id="226" name="直線コネクタ 225"/>
        <xdr:cNvCxnSpPr/>
      </xdr:nvCxnSpPr>
      <xdr:spPr>
        <a:xfrm>
          <a:off x="4546600" y="1347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30497</xdr:rowOff>
    </xdr:from>
    <xdr:ext cx="405111" cy="259045"/>
    <xdr:sp macro="" textlink="">
      <xdr:nvSpPr>
        <xdr:cNvPr id="227" name="【公営住宅】&#10;有形固定資産減価償却率平均値テキスト"/>
        <xdr:cNvSpPr txBox="1"/>
      </xdr:nvSpPr>
      <xdr:spPr>
        <a:xfrm>
          <a:off x="4673600" y="1408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28" name="フローチャート: 判断 227"/>
        <xdr:cNvSpPr/>
      </xdr:nvSpPr>
      <xdr:spPr>
        <a:xfrm>
          <a:off x="45847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132080</xdr:rowOff>
    </xdr:from>
    <xdr:to>
      <xdr:col>20</xdr:col>
      <xdr:colOff>38100</xdr:colOff>
      <xdr:row>82</xdr:row>
      <xdr:rowOff>62230</xdr:rowOff>
    </xdr:to>
    <xdr:sp macro="" textlink="">
      <xdr:nvSpPr>
        <xdr:cNvPr id="229" name="フローチャート: 判断 228"/>
        <xdr:cNvSpPr/>
      </xdr:nvSpPr>
      <xdr:spPr>
        <a:xfrm>
          <a:off x="3746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114936</xdr:rowOff>
    </xdr:from>
    <xdr:to>
      <xdr:col>15</xdr:col>
      <xdr:colOff>101600</xdr:colOff>
      <xdr:row>82</xdr:row>
      <xdr:rowOff>45086</xdr:rowOff>
    </xdr:to>
    <xdr:sp macro="" textlink="">
      <xdr:nvSpPr>
        <xdr:cNvPr id="230" name="フローチャート: 判断 229"/>
        <xdr:cNvSpPr/>
      </xdr:nvSpPr>
      <xdr:spPr>
        <a:xfrm>
          <a:off x="2857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1" name="テキスト ボックス 23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2" name="テキスト ボックス 23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3" name="テキスト ボックス 23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4" name="テキスト ボックス 23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5" name="テキスト ボックス 23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133986</xdr:rowOff>
    </xdr:from>
    <xdr:to>
      <xdr:col>20</xdr:col>
      <xdr:colOff>38100</xdr:colOff>
      <xdr:row>81</xdr:row>
      <xdr:rowOff>64136</xdr:rowOff>
    </xdr:to>
    <xdr:sp macro="" textlink="">
      <xdr:nvSpPr>
        <xdr:cNvPr id="236" name="楕円 235"/>
        <xdr:cNvSpPr/>
      </xdr:nvSpPr>
      <xdr:spPr>
        <a:xfrm>
          <a:off x="3746500" y="1384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53357</xdr:rowOff>
    </xdr:from>
    <xdr:ext cx="405111" cy="259045"/>
    <xdr:sp macro="" textlink="">
      <xdr:nvSpPr>
        <xdr:cNvPr id="237" name="n_1aveValue【公営住宅】&#10;有形固定資産減価償却率"/>
        <xdr:cNvSpPr txBox="1"/>
      </xdr:nvSpPr>
      <xdr:spPr>
        <a:xfrm>
          <a:off x="3582044"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61613</xdr:rowOff>
    </xdr:from>
    <xdr:ext cx="405111" cy="259045"/>
    <xdr:sp macro="" textlink="">
      <xdr:nvSpPr>
        <xdr:cNvPr id="238" name="n_2aveValue【公営住宅】&#10;有形固定資産減価償却率"/>
        <xdr:cNvSpPr txBox="1"/>
      </xdr:nvSpPr>
      <xdr:spPr>
        <a:xfrm>
          <a:off x="2705744" y="1377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80663</xdr:rowOff>
    </xdr:from>
    <xdr:ext cx="405111" cy="259045"/>
    <xdr:sp macro="" textlink="">
      <xdr:nvSpPr>
        <xdr:cNvPr id="239" name="n_1mainValue【公営住宅】&#10;有形固定資産減価償却率"/>
        <xdr:cNvSpPr txBox="1"/>
      </xdr:nvSpPr>
      <xdr:spPr>
        <a:xfrm>
          <a:off x="3582044" y="1362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0" name="正方形/長方形 23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1" name="正方形/長方形 24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2" name="正方形/長方形 24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3" name="正方形/長方形 24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4" name="正方形/長方形 24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5" name="正方形/長方形 24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6" name="正方形/長方形 24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7" name="正方形/長方形 24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8" name="テキスト ボックス 24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9" name="直線コネクタ 24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50" name="直線コネクタ 24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1" name="テキスト ボックス 25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2" name="直線コネクタ 25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3" name="テキスト ボックス 25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4" name="直線コネクタ 25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5" name="テキスト ボックス 25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6" name="直線コネクタ 25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7" name="テキスト ボックス 25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8" name="直線コネクタ 25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59" name="テキスト ボックス 25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0" name="直線コネクタ 25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1" name="テキスト ボックス 26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118111</xdr:rowOff>
    </xdr:from>
    <xdr:to>
      <xdr:col>54</xdr:col>
      <xdr:colOff>189865</xdr:colOff>
      <xdr:row>86</xdr:row>
      <xdr:rowOff>45720</xdr:rowOff>
    </xdr:to>
    <xdr:cxnSp macro="">
      <xdr:nvCxnSpPr>
        <xdr:cNvPr id="263" name="直線コネクタ 262"/>
        <xdr:cNvCxnSpPr/>
      </xdr:nvCxnSpPr>
      <xdr:spPr>
        <a:xfrm flipV="1">
          <a:off x="10476865" y="13491211"/>
          <a:ext cx="0" cy="129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49547</xdr:rowOff>
    </xdr:from>
    <xdr:ext cx="469744" cy="259045"/>
    <xdr:sp macro="" textlink="">
      <xdr:nvSpPr>
        <xdr:cNvPr id="264" name="【公営住宅】&#10;一人当たり面積最小値テキスト"/>
        <xdr:cNvSpPr txBox="1"/>
      </xdr:nvSpPr>
      <xdr:spPr>
        <a:xfrm>
          <a:off x="10515600"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45720</xdr:rowOff>
    </xdr:from>
    <xdr:to>
      <xdr:col>55</xdr:col>
      <xdr:colOff>88900</xdr:colOff>
      <xdr:row>86</xdr:row>
      <xdr:rowOff>45720</xdr:rowOff>
    </xdr:to>
    <xdr:cxnSp macro="">
      <xdr:nvCxnSpPr>
        <xdr:cNvPr id="265" name="直線コネクタ 264"/>
        <xdr:cNvCxnSpPr/>
      </xdr:nvCxnSpPr>
      <xdr:spPr>
        <a:xfrm>
          <a:off x="10388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64788</xdr:rowOff>
    </xdr:from>
    <xdr:ext cx="469744" cy="259045"/>
    <xdr:sp macro="" textlink="">
      <xdr:nvSpPr>
        <xdr:cNvPr id="266" name="【公営住宅】&#10;一人当たり面積最大値テキスト"/>
        <xdr:cNvSpPr txBox="1"/>
      </xdr:nvSpPr>
      <xdr:spPr>
        <a:xfrm>
          <a:off x="10515600" y="1326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118111</xdr:rowOff>
    </xdr:from>
    <xdr:to>
      <xdr:col>55</xdr:col>
      <xdr:colOff>88900</xdr:colOff>
      <xdr:row>78</xdr:row>
      <xdr:rowOff>118111</xdr:rowOff>
    </xdr:to>
    <xdr:cxnSp macro="">
      <xdr:nvCxnSpPr>
        <xdr:cNvPr id="267" name="直線コネクタ 266"/>
        <xdr:cNvCxnSpPr/>
      </xdr:nvCxnSpPr>
      <xdr:spPr>
        <a:xfrm>
          <a:off x="10388600" y="1349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153940</xdr:rowOff>
    </xdr:from>
    <xdr:ext cx="469744" cy="259045"/>
    <xdr:sp macro="" textlink="">
      <xdr:nvSpPr>
        <xdr:cNvPr id="268" name="【公営住宅】&#10;一人当たり面積平均値テキスト"/>
        <xdr:cNvSpPr txBox="1"/>
      </xdr:nvSpPr>
      <xdr:spPr>
        <a:xfrm>
          <a:off x="10515600" y="142128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4063</xdr:rowOff>
    </xdr:from>
    <xdr:to>
      <xdr:col>55</xdr:col>
      <xdr:colOff>50800</xdr:colOff>
      <xdr:row>83</xdr:row>
      <xdr:rowOff>105663</xdr:rowOff>
    </xdr:to>
    <xdr:sp macro="" textlink="">
      <xdr:nvSpPr>
        <xdr:cNvPr id="269" name="フローチャート: 判断 268"/>
        <xdr:cNvSpPr/>
      </xdr:nvSpPr>
      <xdr:spPr>
        <a:xfrm>
          <a:off x="10426700" y="1423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156463</xdr:rowOff>
    </xdr:from>
    <xdr:to>
      <xdr:col>50</xdr:col>
      <xdr:colOff>165100</xdr:colOff>
      <xdr:row>83</xdr:row>
      <xdr:rowOff>86613</xdr:rowOff>
    </xdr:to>
    <xdr:sp macro="" textlink="">
      <xdr:nvSpPr>
        <xdr:cNvPr id="270" name="フローチャート: 判断 269"/>
        <xdr:cNvSpPr/>
      </xdr:nvSpPr>
      <xdr:spPr>
        <a:xfrm>
          <a:off x="9588500" y="1421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130556</xdr:rowOff>
    </xdr:from>
    <xdr:to>
      <xdr:col>46</xdr:col>
      <xdr:colOff>38100</xdr:colOff>
      <xdr:row>82</xdr:row>
      <xdr:rowOff>60706</xdr:rowOff>
    </xdr:to>
    <xdr:sp macro="" textlink="">
      <xdr:nvSpPr>
        <xdr:cNvPr id="271" name="フローチャート: 判断 270"/>
        <xdr:cNvSpPr/>
      </xdr:nvSpPr>
      <xdr:spPr>
        <a:xfrm>
          <a:off x="8699500" y="1401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2" name="テキスト ボックス 27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3" name="テキスト ボックス 27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4" name="テキスト ボックス 27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5" name="テキスト ボックス 27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6" name="テキスト ボックス 27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23876</xdr:rowOff>
    </xdr:from>
    <xdr:to>
      <xdr:col>50</xdr:col>
      <xdr:colOff>165100</xdr:colOff>
      <xdr:row>82</xdr:row>
      <xdr:rowOff>125476</xdr:rowOff>
    </xdr:to>
    <xdr:sp macro="" textlink="">
      <xdr:nvSpPr>
        <xdr:cNvPr id="277" name="楕円 276"/>
        <xdr:cNvSpPr/>
      </xdr:nvSpPr>
      <xdr:spPr>
        <a:xfrm>
          <a:off x="9588500" y="1408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77740</xdr:rowOff>
    </xdr:from>
    <xdr:ext cx="469744" cy="259045"/>
    <xdr:sp macro="" textlink="">
      <xdr:nvSpPr>
        <xdr:cNvPr id="278" name="n_1aveValue【公営住宅】&#10;一人当たり面積"/>
        <xdr:cNvSpPr txBox="1"/>
      </xdr:nvSpPr>
      <xdr:spPr>
        <a:xfrm>
          <a:off x="9391727" y="14308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77233</xdr:rowOff>
    </xdr:from>
    <xdr:ext cx="469744" cy="259045"/>
    <xdr:sp macro="" textlink="">
      <xdr:nvSpPr>
        <xdr:cNvPr id="279" name="n_2aveValue【公営住宅】&#10;一人当たり面積"/>
        <xdr:cNvSpPr txBox="1"/>
      </xdr:nvSpPr>
      <xdr:spPr>
        <a:xfrm>
          <a:off x="8515427" y="1379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142003</xdr:rowOff>
    </xdr:from>
    <xdr:ext cx="469744" cy="259045"/>
    <xdr:sp macro="" textlink="">
      <xdr:nvSpPr>
        <xdr:cNvPr id="280" name="n_1mainValue【公営住宅】&#10;一人当たり面積"/>
        <xdr:cNvSpPr txBox="1"/>
      </xdr:nvSpPr>
      <xdr:spPr>
        <a:xfrm>
          <a:off x="9391727" y="1385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5" name="テキスト ボックス 3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6" name="直線コネクタ 3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07" name="直線コネクタ 3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08" name="テキスト ボックス 307"/>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9" name="直線コネクタ 3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0" name="テキスト ボックス 3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1" name="直線コネクタ 3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2" name="テキスト ボックス 3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3" name="直線コネクタ 3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4" name="テキスト ボックス 3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5" name="直線コネクタ 3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6" name="テキスト ボックス 3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7" name="直線コネクタ 3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18" name="テキスト ボックス 317"/>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9" name="直線コネクタ 3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20" name="テキスト ボックス 31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41910</xdr:rowOff>
    </xdr:to>
    <xdr:cxnSp macro="">
      <xdr:nvCxnSpPr>
        <xdr:cNvPr id="322" name="直線コネクタ 321"/>
        <xdr:cNvCxnSpPr/>
      </xdr:nvCxnSpPr>
      <xdr:spPr>
        <a:xfrm flipV="1">
          <a:off x="16318864" y="5660572"/>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45737</xdr:rowOff>
    </xdr:from>
    <xdr:ext cx="405111" cy="259045"/>
    <xdr:sp macro="" textlink="">
      <xdr:nvSpPr>
        <xdr:cNvPr id="323" name="【認定こども園・幼稚園・保育所】&#10;有形固定資産減価償却率最小値テキスト"/>
        <xdr:cNvSpPr txBox="1"/>
      </xdr:nvSpPr>
      <xdr:spPr>
        <a:xfrm>
          <a:off x="16357600"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41910</xdr:rowOff>
    </xdr:from>
    <xdr:to>
      <xdr:col>86</xdr:col>
      <xdr:colOff>25400</xdr:colOff>
      <xdr:row>41</xdr:row>
      <xdr:rowOff>41910</xdr:rowOff>
    </xdr:to>
    <xdr:cxnSp macro="">
      <xdr:nvCxnSpPr>
        <xdr:cNvPr id="324" name="直線コネクタ 323"/>
        <xdr:cNvCxnSpPr/>
      </xdr:nvCxnSpPr>
      <xdr:spPr>
        <a:xfrm>
          <a:off x="16230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25"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26" name="直線コネクタ 325"/>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85470</xdr:rowOff>
    </xdr:from>
    <xdr:ext cx="405111" cy="259045"/>
    <xdr:sp macro="" textlink="">
      <xdr:nvSpPr>
        <xdr:cNvPr id="327" name="【認定こども園・幼稚園・保育所】&#10;有形固定資産減価償却率平均値テキスト"/>
        <xdr:cNvSpPr txBox="1"/>
      </xdr:nvSpPr>
      <xdr:spPr>
        <a:xfrm>
          <a:off x="16357600" y="642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107043</xdr:rowOff>
    </xdr:from>
    <xdr:to>
      <xdr:col>85</xdr:col>
      <xdr:colOff>177800</xdr:colOff>
      <xdr:row>38</xdr:row>
      <xdr:rowOff>37193</xdr:rowOff>
    </xdr:to>
    <xdr:sp macro="" textlink="">
      <xdr:nvSpPr>
        <xdr:cNvPr id="328" name="フローチャート: 判断 327"/>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329" name="フローチャート: 判断 328"/>
        <xdr:cNvSpPr/>
      </xdr:nvSpPr>
      <xdr:spPr>
        <a:xfrm>
          <a:off x="15430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31931</xdr:rowOff>
    </xdr:from>
    <xdr:to>
      <xdr:col>76</xdr:col>
      <xdr:colOff>165100</xdr:colOff>
      <xdr:row>37</xdr:row>
      <xdr:rowOff>133531</xdr:rowOff>
    </xdr:to>
    <xdr:sp macro="" textlink="">
      <xdr:nvSpPr>
        <xdr:cNvPr id="330" name="フローチャート: 判断 329"/>
        <xdr:cNvSpPr/>
      </xdr:nvSpPr>
      <xdr:spPr>
        <a:xfrm>
          <a:off x="14541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1" name="テキスト ボックス 3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2" name="テキスト ボックス 3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3" name="テキスト ボックス 3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4" name="テキスト ボックス 3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5" name="テキスト ボックス 3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154396</xdr:rowOff>
    </xdr:from>
    <xdr:to>
      <xdr:col>81</xdr:col>
      <xdr:colOff>101600</xdr:colOff>
      <xdr:row>37</xdr:row>
      <xdr:rowOff>84546</xdr:rowOff>
    </xdr:to>
    <xdr:sp macro="" textlink="">
      <xdr:nvSpPr>
        <xdr:cNvPr id="336" name="楕円 335"/>
        <xdr:cNvSpPr/>
      </xdr:nvSpPr>
      <xdr:spPr>
        <a:xfrm>
          <a:off x="15430500" y="632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103431</xdr:rowOff>
    </xdr:from>
    <xdr:ext cx="405111" cy="259045"/>
    <xdr:sp macro="" textlink="">
      <xdr:nvSpPr>
        <xdr:cNvPr id="337" name="n_1aveValue【認定こども園・幼稚園・保育所】&#10;有形固定資産減価償却率"/>
        <xdr:cNvSpPr txBox="1"/>
      </xdr:nvSpPr>
      <xdr:spPr>
        <a:xfrm>
          <a:off x="152660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150058</xdr:rowOff>
    </xdr:from>
    <xdr:ext cx="405111" cy="259045"/>
    <xdr:sp macro="" textlink="">
      <xdr:nvSpPr>
        <xdr:cNvPr id="338" name="n_2aveValue【認定こども園・幼稚園・保育所】&#10;有形固定資産減価償却率"/>
        <xdr:cNvSpPr txBox="1"/>
      </xdr:nvSpPr>
      <xdr:spPr>
        <a:xfrm>
          <a:off x="143897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101073</xdr:rowOff>
    </xdr:from>
    <xdr:ext cx="405111" cy="259045"/>
    <xdr:sp macro="" textlink="">
      <xdr:nvSpPr>
        <xdr:cNvPr id="339" name="n_1mainValue【認定こども園・幼稚園・保育所】&#10;有形固定資産減価償却率"/>
        <xdr:cNvSpPr txBox="1"/>
      </xdr:nvSpPr>
      <xdr:spPr>
        <a:xfrm>
          <a:off x="15266044" y="610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0" name="正方形/長方形 33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1" name="正方形/長方形 34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2" name="正方形/長方形 34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3" name="正方形/長方形 34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4" name="正方形/長方形 34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5" name="正方形/長方形 34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6" name="正方形/長方形 34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7" name="正方形/長方形 34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8" name="テキスト ボックス 34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9" name="直線コネクタ 34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50" name="直線コネクタ 34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51" name="テキスト ボックス 350"/>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52" name="直線コネクタ 35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53" name="テキスト ボックス 352"/>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54" name="直線コネクタ 35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55" name="テキスト ボックス 354"/>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56" name="直線コネクタ 35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57" name="テキスト ボックス 356"/>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58" name="直線コネクタ 35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59" name="テキスト ボックス 358"/>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60" name="直線コネクタ 35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61" name="テキスト ボックス 360"/>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2" name="直線コネクタ 36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63" name="テキスト ボックス 36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23949</xdr:rowOff>
    </xdr:from>
    <xdr:to>
      <xdr:col>116</xdr:col>
      <xdr:colOff>62864</xdr:colOff>
      <xdr:row>42</xdr:row>
      <xdr:rowOff>56606</xdr:rowOff>
    </xdr:to>
    <xdr:cxnSp macro="">
      <xdr:nvCxnSpPr>
        <xdr:cNvPr id="365" name="直線コネクタ 364"/>
        <xdr:cNvCxnSpPr/>
      </xdr:nvCxnSpPr>
      <xdr:spPr>
        <a:xfrm flipV="1">
          <a:off x="22160864" y="585324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60433</xdr:rowOff>
    </xdr:from>
    <xdr:ext cx="469744" cy="259045"/>
    <xdr:sp macro="" textlink="">
      <xdr:nvSpPr>
        <xdr:cNvPr id="366" name="【認定こども園・幼稚園・保育所】&#10;一人当たり面積最小値テキスト"/>
        <xdr:cNvSpPr txBox="1"/>
      </xdr:nvSpPr>
      <xdr:spPr>
        <a:xfrm>
          <a:off x="22199600" y="726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56606</xdr:rowOff>
    </xdr:from>
    <xdr:to>
      <xdr:col>116</xdr:col>
      <xdr:colOff>152400</xdr:colOff>
      <xdr:row>42</xdr:row>
      <xdr:rowOff>56606</xdr:rowOff>
    </xdr:to>
    <xdr:cxnSp macro="">
      <xdr:nvCxnSpPr>
        <xdr:cNvPr id="367" name="直線コネクタ 366"/>
        <xdr:cNvCxnSpPr/>
      </xdr:nvCxnSpPr>
      <xdr:spPr>
        <a:xfrm>
          <a:off x="22072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142076</xdr:rowOff>
    </xdr:from>
    <xdr:ext cx="469744" cy="259045"/>
    <xdr:sp macro="" textlink="">
      <xdr:nvSpPr>
        <xdr:cNvPr id="368" name="【認定こども園・幼稚園・保育所】&#10;一人当たり面積最大値テキスト"/>
        <xdr:cNvSpPr txBox="1"/>
      </xdr:nvSpPr>
      <xdr:spPr>
        <a:xfrm>
          <a:off x="22199600" y="562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23949</xdr:rowOff>
    </xdr:from>
    <xdr:to>
      <xdr:col>116</xdr:col>
      <xdr:colOff>152400</xdr:colOff>
      <xdr:row>34</xdr:row>
      <xdr:rowOff>23949</xdr:rowOff>
    </xdr:to>
    <xdr:cxnSp macro="">
      <xdr:nvCxnSpPr>
        <xdr:cNvPr id="369" name="直線コネクタ 368"/>
        <xdr:cNvCxnSpPr/>
      </xdr:nvCxnSpPr>
      <xdr:spPr>
        <a:xfrm>
          <a:off x="22072600" y="585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72407</xdr:rowOff>
    </xdr:from>
    <xdr:ext cx="469744" cy="259045"/>
    <xdr:sp macro="" textlink="">
      <xdr:nvSpPr>
        <xdr:cNvPr id="370" name="【認定こども園・幼稚園・保育所】&#10;一人当たり面積平均値テキスト"/>
        <xdr:cNvSpPr txBox="1"/>
      </xdr:nvSpPr>
      <xdr:spPr>
        <a:xfrm>
          <a:off x="22199600" y="658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371" name="フローチャート: 判断 370"/>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142966</xdr:rowOff>
    </xdr:from>
    <xdr:to>
      <xdr:col>112</xdr:col>
      <xdr:colOff>38100</xdr:colOff>
      <xdr:row>39</xdr:row>
      <xdr:rowOff>73116</xdr:rowOff>
    </xdr:to>
    <xdr:sp macro="" textlink="">
      <xdr:nvSpPr>
        <xdr:cNvPr id="372" name="フローチャート: 判断 371"/>
        <xdr:cNvSpPr/>
      </xdr:nvSpPr>
      <xdr:spPr>
        <a:xfrm>
          <a:off x="21272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123372</xdr:rowOff>
    </xdr:from>
    <xdr:to>
      <xdr:col>107</xdr:col>
      <xdr:colOff>101600</xdr:colOff>
      <xdr:row>39</xdr:row>
      <xdr:rowOff>53522</xdr:rowOff>
    </xdr:to>
    <xdr:sp macro="" textlink="">
      <xdr:nvSpPr>
        <xdr:cNvPr id="373" name="フローチャート: 判断 372"/>
        <xdr:cNvSpPr/>
      </xdr:nvSpPr>
      <xdr:spPr>
        <a:xfrm>
          <a:off x="20383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4" name="テキスト ボックス 37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5" name="テキスト ボックス 37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6" name="テキスト ボックス 37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7" name="テキスト ボックス 37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8" name="テキスト ボックス 37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30299</xdr:rowOff>
    </xdr:from>
    <xdr:to>
      <xdr:col>112</xdr:col>
      <xdr:colOff>38100</xdr:colOff>
      <xdr:row>37</xdr:row>
      <xdr:rowOff>131899</xdr:rowOff>
    </xdr:to>
    <xdr:sp macro="" textlink="">
      <xdr:nvSpPr>
        <xdr:cNvPr id="379" name="楕円 378"/>
        <xdr:cNvSpPr/>
      </xdr:nvSpPr>
      <xdr:spPr>
        <a:xfrm>
          <a:off x="21272500" y="637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39</xdr:row>
      <xdr:rowOff>64243</xdr:rowOff>
    </xdr:from>
    <xdr:ext cx="469744" cy="259045"/>
    <xdr:sp macro="" textlink="">
      <xdr:nvSpPr>
        <xdr:cNvPr id="380" name="n_1aveValue【認定こども園・幼稚園・保育所】&#10;一人当たり面積"/>
        <xdr:cNvSpPr txBox="1"/>
      </xdr:nvSpPr>
      <xdr:spPr>
        <a:xfrm>
          <a:off x="21075727" y="675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70049</xdr:rowOff>
    </xdr:from>
    <xdr:ext cx="469744" cy="259045"/>
    <xdr:sp macro="" textlink="">
      <xdr:nvSpPr>
        <xdr:cNvPr id="381" name="n_2aveValue【認定こども園・幼稚園・保育所】&#10;一人当たり面積"/>
        <xdr:cNvSpPr txBox="1"/>
      </xdr:nvSpPr>
      <xdr:spPr>
        <a:xfrm>
          <a:off x="20199427" y="641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148426</xdr:rowOff>
    </xdr:from>
    <xdr:ext cx="469744" cy="259045"/>
    <xdr:sp macro="" textlink="">
      <xdr:nvSpPr>
        <xdr:cNvPr id="382" name="n_1mainValue【認定こども園・幼稚園・保育所】&#10;一人当たり面積"/>
        <xdr:cNvSpPr txBox="1"/>
      </xdr:nvSpPr>
      <xdr:spPr>
        <a:xfrm>
          <a:off x="21075727" y="6149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3" name="正方形/長方形 38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4" name="正方形/長方形 38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5" name="正方形/長方形 38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6" name="正方形/長方形 38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7" name="正方形/長方形 38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8" name="正方形/長方形 38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9" name="正方形/長方形 38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0" name="正方形/長方形 38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1" name="テキスト ボックス 39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2" name="直線コネクタ 39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93" name="テキスト ボックス 39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94" name="直線コネクタ 39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395" name="テキスト ボックス 394"/>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96" name="直線コネクタ 39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97" name="テキスト ボックス 39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98" name="直線コネクタ 39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99" name="テキスト ボックス 39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00" name="直線コネクタ 39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01" name="テキスト ボックス 40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02" name="直線コネクタ 40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03" name="テキスト ボックス 40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04" name="直線コネクタ 40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05" name="テキスト ボックス 404"/>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6" name="直線コネクタ 40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07" name="テキスト ボックス 40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146957</xdr:rowOff>
    </xdr:from>
    <xdr:to>
      <xdr:col>85</xdr:col>
      <xdr:colOff>126364</xdr:colOff>
      <xdr:row>64</xdr:row>
      <xdr:rowOff>26126</xdr:rowOff>
    </xdr:to>
    <xdr:cxnSp macro="">
      <xdr:nvCxnSpPr>
        <xdr:cNvPr id="409" name="直線コネクタ 408"/>
        <xdr:cNvCxnSpPr/>
      </xdr:nvCxnSpPr>
      <xdr:spPr>
        <a:xfrm flipV="1">
          <a:off x="16318864" y="9405257"/>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29953</xdr:rowOff>
    </xdr:from>
    <xdr:ext cx="405111" cy="259045"/>
    <xdr:sp macro="" textlink="">
      <xdr:nvSpPr>
        <xdr:cNvPr id="410" name="【学校施設】&#10;有形固定資産減価償却率最小値テキスト"/>
        <xdr:cNvSpPr txBox="1"/>
      </xdr:nvSpPr>
      <xdr:spPr>
        <a:xfrm>
          <a:off x="16357600" y="11002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26126</xdr:rowOff>
    </xdr:from>
    <xdr:to>
      <xdr:col>86</xdr:col>
      <xdr:colOff>25400</xdr:colOff>
      <xdr:row>64</xdr:row>
      <xdr:rowOff>26126</xdr:rowOff>
    </xdr:to>
    <xdr:cxnSp macro="">
      <xdr:nvCxnSpPr>
        <xdr:cNvPr id="411" name="直線コネクタ 410"/>
        <xdr:cNvCxnSpPr/>
      </xdr:nvCxnSpPr>
      <xdr:spPr>
        <a:xfrm>
          <a:off x="16230600" y="1099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93634</xdr:rowOff>
    </xdr:from>
    <xdr:ext cx="405111" cy="259045"/>
    <xdr:sp macro="" textlink="">
      <xdr:nvSpPr>
        <xdr:cNvPr id="412" name="【学校施設】&#10;有形固定資産減価償却率最大値テキスト"/>
        <xdr:cNvSpPr txBox="1"/>
      </xdr:nvSpPr>
      <xdr:spPr>
        <a:xfrm>
          <a:off x="16357600" y="9180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146957</xdr:rowOff>
    </xdr:from>
    <xdr:to>
      <xdr:col>86</xdr:col>
      <xdr:colOff>25400</xdr:colOff>
      <xdr:row>54</xdr:row>
      <xdr:rowOff>146957</xdr:rowOff>
    </xdr:to>
    <xdr:cxnSp macro="">
      <xdr:nvCxnSpPr>
        <xdr:cNvPr id="413" name="直線コネクタ 412"/>
        <xdr:cNvCxnSpPr/>
      </xdr:nvCxnSpPr>
      <xdr:spPr>
        <a:xfrm>
          <a:off x="16230600" y="940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7637</xdr:rowOff>
    </xdr:from>
    <xdr:ext cx="405111" cy="259045"/>
    <xdr:sp macro="" textlink="">
      <xdr:nvSpPr>
        <xdr:cNvPr id="414" name="【学校施設】&#10;有形固定資産減価償却率平均値テキスト"/>
        <xdr:cNvSpPr txBox="1"/>
      </xdr:nvSpPr>
      <xdr:spPr>
        <a:xfrm>
          <a:off x="16357600" y="1012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415" name="フローチャート: 判断 414"/>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135346</xdr:rowOff>
    </xdr:from>
    <xdr:to>
      <xdr:col>81</xdr:col>
      <xdr:colOff>101600</xdr:colOff>
      <xdr:row>59</xdr:row>
      <xdr:rowOff>65496</xdr:rowOff>
    </xdr:to>
    <xdr:sp macro="" textlink="">
      <xdr:nvSpPr>
        <xdr:cNvPr id="416" name="フローチャート: 判断 415"/>
        <xdr:cNvSpPr/>
      </xdr:nvSpPr>
      <xdr:spPr>
        <a:xfrm>
          <a:off x="154305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417" name="フローチャート: 判断 416"/>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8" name="テキスト ボックス 41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9" name="テキスト ボックス 41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0" name="テキスト ボックス 41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1" name="テキスト ボックス 42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2" name="テキスト ボックス 42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71665</xdr:rowOff>
    </xdr:from>
    <xdr:to>
      <xdr:col>81</xdr:col>
      <xdr:colOff>101600</xdr:colOff>
      <xdr:row>58</xdr:row>
      <xdr:rowOff>1815</xdr:rowOff>
    </xdr:to>
    <xdr:sp macro="" textlink="">
      <xdr:nvSpPr>
        <xdr:cNvPr id="423" name="楕円 422"/>
        <xdr:cNvSpPr/>
      </xdr:nvSpPr>
      <xdr:spPr>
        <a:xfrm>
          <a:off x="15430500" y="984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56623</xdr:rowOff>
    </xdr:from>
    <xdr:ext cx="405111" cy="259045"/>
    <xdr:sp macro="" textlink="">
      <xdr:nvSpPr>
        <xdr:cNvPr id="424" name="n_1aveValue【学校施設】&#10;有形固定資産減価償却率"/>
        <xdr:cNvSpPr txBox="1"/>
      </xdr:nvSpPr>
      <xdr:spPr>
        <a:xfrm>
          <a:off x="15266044" y="10172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425" name="n_2aveValue【学校施設】&#10;有形固定資産減価償却率"/>
        <xdr:cNvSpPr txBox="1"/>
      </xdr:nvSpPr>
      <xdr:spPr>
        <a:xfrm>
          <a:off x="14389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18342</xdr:rowOff>
    </xdr:from>
    <xdr:ext cx="405111" cy="259045"/>
    <xdr:sp macro="" textlink="">
      <xdr:nvSpPr>
        <xdr:cNvPr id="426" name="n_1mainValue【学校施設】&#10;有形固定資産減価償却率"/>
        <xdr:cNvSpPr txBox="1"/>
      </xdr:nvSpPr>
      <xdr:spPr>
        <a:xfrm>
          <a:off x="15266044" y="9619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7" name="正方形/長方形 42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8" name="正方形/長方形 42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9" name="正方形/長方形 42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0" name="正方形/長方形 42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1" name="正方形/長方形 43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2" name="正方形/長方形 43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3" name="正方形/長方形 43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4" name="正方形/長方形 43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5" name="テキスト ボックス 43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6" name="直線コネクタ 43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37" name="テキスト ボックス 43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38" name="直線コネクタ 43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39" name="テキスト ボックス 43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40" name="直線コネクタ 43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41" name="テキスト ボックス 44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42" name="直線コネクタ 44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43" name="テキスト ボックス 44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44" name="直線コネクタ 44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45" name="テキスト ボックス 44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6" name="直線コネクタ 44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7" name="テキスト ボックス 44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115671</xdr:rowOff>
    </xdr:from>
    <xdr:to>
      <xdr:col>116</xdr:col>
      <xdr:colOff>62864</xdr:colOff>
      <xdr:row>63</xdr:row>
      <xdr:rowOff>36119</xdr:rowOff>
    </xdr:to>
    <xdr:cxnSp macro="">
      <xdr:nvCxnSpPr>
        <xdr:cNvPr id="449" name="直線コネクタ 448"/>
        <xdr:cNvCxnSpPr/>
      </xdr:nvCxnSpPr>
      <xdr:spPr>
        <a:xfrm flipV="1">
          <a:off x="22160864" y="9888321"/>
          <a:ext cx="0" cy="949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39946</xdr:rowOff>
    </xdr:from>
    <xdr:ext cx="469744" cy="259045"/>
    <xdr:sp macro="" textlink="">
      <xdr:nvSpPr>
        <xdr:cNvPr id="450" name="【学校施設】&#10;一人当たり面積最小値テキスト"/>
        <xdr:cNvSpPr txBox="1"/>
      </xdr:nvSpPr>
      <xdr:spPr>
        <a:xfrm>
          <a:off x="22199600" y="10841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36119</xdr:rowOff>
    </xdr:from>
    <xdr:to>
      <xdr:col>116</xdr:col>
      <xdr:colOff>152400</xdr:colOff>
      <xdr:row>63</xdr:row>
      <xdr:rowOff>36119</xdr:rowOff>
    </xdr:to>
    <xdr:cxnSp macro="">
      <xdr:nvCxnSpPr>
        <xdr:cNvPr id="451" name="直線コネクタ 450"/>
        <xdr:cNvCxnSpPr/>
      </xdr:nvCxnSpPr>
      <xdr:spPr>
        <a:xfrm>
          <a:off x="22072600" y="10837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62348</xdr:rowOff>
    </xdr:from>
    <xdr:ext cx="469744" cy="259045"/>
    <xdr:sp macro="" textlink="">
      <xdr:nvSpPr>
        <xdr:cNvPr id="452" name="【学校施設】&#10;一人当たり面積最大値テキスト"/>
        <xdr:cNvSpPr txBox="1"/>
      </xdr:nvSpPr>
      <xdr:spPr>
        <a:xfrm>
          <a:off x="22199600" y="9663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115671</xdr:rowOff>
    </xdr:from>
    <xdr:to>
      <xdr:col>116</xdr:col>
      <xdr:colOff>152400</xdr:colOff>
      <xdr:row>57</xdr:row>
      <xdr:rowOff>115671</xdr:rowOff>
    </xdr:to>
    <xdr:cxnSp macro="">
      <xdr:nvCxnSpPr>
        <xdr:cNvPr id="453" name="直線コネクタ 452"/>
        <xdr:cNvCxnSpPr/>
      </xdr:nvCxnSpPr>
      <xdr:spPr>
        <a:xfrm>
          <a:off x="22072600" y="988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19067</xdr:rowOff>
    </xdr:from>
    <xdr:ext cx="469744" cy="259045"/>
    <xdr:sp macro="" textlink="">
      <xdr:nvSpPr>
        <xdr:cNvPr id="454" name="【学校施設】&#10;一人当たり面積平均値テキスト"/>
        <xdr:cNvSpPr txBox="1"/>
      </xdr:nvSpPr>
      <xdr:spPr>
        <a:xfrm>
          <a:off x="22199600" y="1047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40640</xdr:rowOff>
    </xdr:from>
    <xdr:to>
      <xdr:col>116</xdr:col>
      <xdr:colOff>114300</xdr:colOff>
      <xdr:row>61</xdr:row>
      <xdr:rowOff>142240</xdr:rowOff>
    </xdr:to>
    <xdr:sp macro="" textlink="">
      <xdr:nvSpPr>
        <xdr:cNvPr id="455" name="フローチャート: 判断 454"/>
        <xdr:cNvSpPr/>
      </xdr:nvSpPr>
      <xdr:spPr>
        <a:xfrm>
          <a:off x="221107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48413</xdr:rowOff>
    </xdr:from>
    <xdr:to>
      <xdr:col>112</xdr:col>
      <xdr:colOff>38100</xdr:colOff>
      <xdr:row>61</xdr:row>
      <xdr:rowOff>150013</xdr:rowOff>
    </xdr:to>
    <xdr:sp macro="" textlink="">
      <xdr:nvSpPr>
        <xdr:cNvPr id="456" name="フローチャート: 判断 455"/>
        <xdr:cNvSpPr/>
      </xdr:nvSpPr>
      <xdr:spPr>
        <a:xfrm>
          <a:off x="21272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39268</xdr:rowOff>
    </xdr:from>
    <xdr:to>
      <xdr:col>107</xdr:col>
      <xdr:colOff>101600</xdr:colOff>
      <xdr:row>61</xdr:row>
      <xdr:rowOff>140868</xdr:rowOff>
    </xdr:to>
    <xdr:sp macro="" textlink="">
      <xdr:nvSpPr>
        <xdr:cNvPr id="457" name="フローチャート: 判断 456"/>
        <xdr:cNvSpPr/>
      </xdr:nvSpPr>
      <xdr:spPr>
        <a:xfrm>
          <a:off x="2038350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8" name="テキスト ボックス 45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9" name="テキスト ボックス 45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0" name="テキスト ボックス 45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1" name="テキスト ボックス 46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2" name="テキスト ボックス 46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159512</xdr:rowOff>
    </xdr:from>
    <xdr:to>
      <xdr:col>112</xdr:col>
      <xdr:colOff>38100</xdr:colOff>
      <xdr:row>61</xdr:row>
      <xdr:rowOff>89662</xdr:rowOff>
    </xdr:to>
    <xdr:sp macro="" textlink="">
      <xdr:nvSpPr>
        <xdr:cNvPr id="463" name="楕円 462"/>
        <xdr:cNvSpPr/>
      </xdr:nvSpPr>
      <xdr:spPr>
        <a:xfrm>
          <a:off x="21272500" y="1044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141140</xdr:rowOff>
    </xdr:from>
    <xdr:ext cx="469744" cy="259045"/>
    <xdr:sp macro="" textlink="">
      <xdr:nvSpPr>
        <xdr:cNvPr id="464" name="n_1aveValue【学校施設】&#10;一人当たり面積"/>
        <xdr:cNvSpPr txBox="1"/>
      </xdr:nvSpPr>
      <xdr:spPr>
        <a:xfrm>
          <a:off x="21075727" y="1059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157395</xdr:rowOff>
    </xdr:from>
    <xdr:ext cx="469744" cy="259045"/>
    <xdr:sp macro="" textlink="">
      <xdr:nvSpPr>
        <xdr:cNvPr id="465" name="n_2aveValue【学校施設】&#10;一人当たり面積"/>
        <xdr:cNvSpPr txBox="1"/>
      </xdr:nvSpPr>
      <xdr:spPr>
        <a:xfrm>
          <a:off x="20199427" y="1027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106189</xdr:rowOff>
    </xdr:from>
    <xdr:ext cx="469744" cy="259045"/>
    <xdr:sp macro="" textlink="">
      <xdr:nvSpPr>
        <xdr:cNvPr id="466" name="n_1mainValue【学校施設】&#10;一人当たり面積"/>
        <xdr:cNvSpPr txBox="1"/>
      </xdr:nvSpPr>
      <xdr:spPr>
        <a:xfrm>
          <a:off x="21075727" y="1022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7" name="正方形/長方形 46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8" name="正方形/長方形 46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9" name="正方形/長方形 46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0" name="正方形/長方形 46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1" name="正方形/長方形 47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2" name="正方形/長方形 47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3" name="正方形/長方形 47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4" name="正方形/長方形 47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75" name="正方形/長方形 4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6" name="正方形/長方形 47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7" name="正方形/長方形 47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8" name="正方形/長方形 47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9" name="正方形/長方形 47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0" name="正方形/長方形 47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1" name="正方形/長方形 48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2" name="正方形/長方形 48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83" name="正方形/長方形 48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84" name="正方形/長方形 48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5" name="正方形/長方形 48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6" name="正方形/長方形 48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7" name="正方形/長方形 48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8" name="正方形/長方形 48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9" name="正方形/長方形 48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90" name="正方形/長方形 489"/>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491" name="正方形/長方形 4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92" name="正方形/長方形 4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93" name="正方形/長方形 4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94" name="正方形/長方形 4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95" name="正方形/長方形 4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96" name="正方形/長方形 4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97" name="正方形/長方形 4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98" name="正方形/長方形 497"/>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499" name="正方形/長方形 49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00" name="正方形/長方形 49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01" name="テキスト ボックス 50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類似団体と比較して有形固定資産減価償却率が高くなっている施設は、公営住宅、学校施設であり、低くなっている施設は道路、橋りょう・トンネルである。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有形固定資産減価償却率が高くなっている公営住宅、学校施設において有形固定資産減価償却率は高いものの計画的に大規模改修や修繕を行っており使用のうえでの問題はなく、道路や橋りょう・トンネルにおいても同様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兵庫県朝来市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31,053
30,784
403.06
21,861,564
21,215,678
568,931
12,911,964
26,822,528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33.8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20683</xdr:rowOff>
    </xdr:to>
    <xdr:cxnSp macro="">
      <xdr:nvCxnSpPr>
        <xdr:cNvPr id="57" name="直線コネクタ 56"/>
        <xdr:cNvCxnSpPr/>
      </xdr:nvCxnSpPr>
      <xdr:spPr>
        <a:xfrm flipV="1">
          <a:off x="4634865" y="5676900"/>
          <a:ext cx="0" cy="1544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24510</xdr:rowOff>
    </xdr:from>
    <xdr:ext cx="340478" cy="259045"/>
    <xdr:sp macro="" textlink="">
      <xdr:nvSpPr>
        <xdr:cNvPr id="58" name="【図書館】&#10;有形固定資産減価償却率最小値テキスト"/>
        <xdr:cNvSpPr txBox="1"/>
      </xdr:nvSpPr>
      <xdr:spPr>
        <a:xfrm>
          <a:off x="4673600" y="72254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20683</xdr:rowOff>
    </xdr:from>
    <xdr:to>
      <xdr:col>24</xdr:col>
      <xdr:colOff>152400</xdr:colOff>
      <xdr:row>42</xdr:row>
      <xdr:rowOff>20683</xdr:rowOff>
    </xdr:to>
    <xdr:cxnSp macro="">
      <xdr:nvCxnSpPr>
        <xdr:cNvPr id="59" name="直線コネクタ 58"/>
        <xdr:cNvCxnSpPr/>
      </xdr:nvCxnSpPr>
      <xdr:spPr>
        <a:xfrm>
          <a:off x="4546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405111" cy="259045"/>
    <xdr:sp macro="" textlink="">
      <xdr:nvSpPr>
        <xdr:cNvPr id="60" name="【図書館】&#10;有形固定資産減価償却率最大値テキスト"/>
        <xdr:cNvSpPr txBox="1"/>
      </xdr:nvSpPr>
      <xdr:spPr>
        <a:xfrm>
          <a:off x="46736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1" name="直線コネクタ 60"/>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147518</xdr:rowOff>
    </xdr:from>
    <xdr:ext cx="405111" cy="259045"/>
    <xdr:sp macro="" textlink="">
      <xdr:nvSpPr>
        <xdr:cNvPr id="62" name="【図書館】&#10;有形固定資産減価償却率平均値テキスト"/>
        <xdr:cNvSpPr txBox="1"/>
      </xdr:nvSpPr>
      <xdr:spPr>
        <a:xfrm>
          <a:off x="4673600" y="64911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169091</xdr:rowOff>
    </xdr:from>
    <xdr:to>
      <xdr:col>24</xdr:col>
      <xdr:colOff>114300</xdr:colOff>
      <xdr:row>38</xdr:row>
      <xdr:rowOff>99241</xdr:rowOff>
    </xdr:to>
    <xdr:sp macro="" textlink="">
      <xdr:nvSpPr>
        <xdr:cNvPr id="63" name="フローチャート: 判断 62"/>
        <xdr:cNvSpPr/>
      </xdr:nvSpPr>
      <xdr:spPr>
        <a:xfrm>
          <a:off x="45847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132097</xdr:rowOff>
    </xdr:from>
    <xdr:ext cx="405111" cy="259045"/>
    <xdr:sp macro="" textlink="">
      <xdr:nvSpPr>
        <xdr:cNvPr id="65" name="n_1aveValue【図書館】&#10;有形固定資産減価償却率"/>
        <xdr:cNvSpPr txBox="1"/>
      </xdr:nvSpPr>
      <xdr:spPr>
        <a:xfrm>
          <a:off x="35820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92347</xdr:rowOff>
    </xdr:from>
    <xdr:to>
      <xdr:col>15</xdr:col>
      <xdr:colOff>101600</xdr:colOff>
      <xdr:row>39</xdr:row>
      <xdr:rowOff>22497</xdr:rowOff>
    </xdr:to>
    <xdr:sp macro="" textlink="">
      <xdr:nvSpPr>
        <xdr:cNvPr id="66" name="フローチャート: 判断 65"/>
        <xdr:cNvSpPr/>
      </xdr:nvSpPr>
      <xdr:spPr>
        <a:xfrm>
          <a:off x="2857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39024</xdr:rowOff>
    </xdr:from>
    <xdr:ext cx="405111" cy="259045"/>
    <xdr:sp macro="" textlink="">
      <xdr:nvSpPr>
        <xdr:cNvPr id="67" name="n_2aveValue【図書館】&#10;有形固定資産減価償却率"/>
        <xdr:cNvSpPr txBox="1"/>
      </xdr:nvSpPr>
      <xdr:spPr>
        <a:xfrm>
          <a:off x="2705744" y="638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123372</xdr:rowOff>
    </xdr:from>
    <xdr:to>
      <xdr:col>20</xdr:col>
      <xdr:colOff>38100</xdr:colOff>
      <xdr:row>39</xdr:row>
      <xdr:rowOff>53522</xdr:rowOff>
    </xdr:to>
    <xdr:sp macro="" textlink="">
      <xdr:nvSpPr>
        <xdr:cNvPr id="73" name="楕円 72"/>
        <xdr:cNvSpPr/>
      </xdr:nvSpPr>
      <xdr:spPr>
        <a:xfrm>
          <a:off x="3746500" y="663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44649</xdr:rowOff>
    </xdr:from>
    <xdr:ext cx="405111" cy="259045"/>
    <xdr:sp macro="" textlink="">
      <xdr:nvSpPr>
        <xdr:cNvPr id="74" name="n_1mainValue【図書館】&#10;有形固定資産減価償却率"/>
        <xdr:cNvSpPr txBox="1"/>
      </xdr:nvSpPr>
      <xdr:spPr>
        <a:xfrm>
          <a:off x="35820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5" name="直線コネクタ 8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6" name="テキスト ボックス 85"/>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7" name="直線コネクタ 8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88" name="テキスト ボックス 87"/>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9" name="直線コネクタ 8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0" name="テキスト ボックス 89"/>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1" name="直線コネクタ 9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2" name="テキスト ボックス 91"/>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3" name="直線コネクタ 9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4" name="テキスト ボックス 93"/>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5" name="直線コネクタ 9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6" name="テキスト ボックス 95"/>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8" name="テキスト ボックス 9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130628</xdr:rowOff>
    </xdr:from>
    <xdr:to>
      <xdr:col>54</xdr:col>
      <xdr:colOff>189865</xdr:colOff>
      <xdr:row>41</xdr:row>
      <xdr:rowOff>122465</xdr:rowOff>
    </xdr:to>
    <xdr:cxnSp macro="">
      <xdr:nvCxnSpPr>
        <xdr:cNvPr id="100" name="直線コネクタ 99"/>
        <xdr:cNvCxnSpPr/>
      </xdr:nvCxnSpPr>
      <xdr:spPr>
        <a:xfrm flipV="1">
          <a:off x="10476865" y="56170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126292</xdr:rowOff>
    </xdr:from>
    <xdr:ext cx="469744" cy="259045"/>
    <xdr:sp macro="" textlink="">
      <xdr:nvSpPr>
        <xdr:cNvPr id="101" name="【図書館】&#10;一人当たり面積最小値テキスト"/>
        <xdr:cNvSpPr txBox="1"/>
      </xdr:nvSpPr>
      <xdr:spPr>
        <a:xfrm>
          <a:off x="10515600" y="715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122465</xdr:rowOff>
    </xdr:from>
    <xdr:to>
      <xdr:col>55</xdr:col>
      <xdr:colOff>88900</xdr:colOff>
      <xdr:row>41</xdr:row>
      <xdr:rowOff>122465</xdr:rowOff>
    </xdr:to>
    <xdr:cxnSp macro="">
      <xdr:nvCxnSpPr>
        <xdr:cNvPr id="102" name="直線コネクタ 101"/>
        <xdr:cNvCxnSpPr/>
      </xdr:nvCxnSpPr>
      <xdr:spPr>
        <a:xfrm>
          <a:off x="10388600" y="715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77305</xdr:rowOff>
    </xdr:from>
    <xdr:ext cx="469744" cy="259045"/>
    <xdr:sp macro="" textlink="">
      <xdr:nvSpPr>
        <xdr:cNvPr id="103" name="【図書館】&#10;一人当たり面積最大値テキスト"/>
        <xdr:cNvSpPr txBox="1"/>
      </xdr:nvSpPr>
      <xdr:spPr>
        <a:xfrm>
          <a:off x="10515600" y="539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130628</xdr:rowOff>
    </xdr:from>
    <xdr:to>
      <xdr:col>55</xdr:col>
      <xdr:colOff>88900</xdr:colOff>
      <xdr:row>32</xdr:row>
      <xdr:rowOff>130628</xdr:rowOff>
    </xdr:to>
    <xdr:cxnSp macro="">
      <xdr:nvCxnSpPr>
        <xdr:cNvPr id="104" name="直線コネクタ 103"/>
        <xdr:cNvCxnSpPr/>
      </xdr:nvCxnSpPr>
      <xdr:spPr>
        <a:xfrm>
          <a:off x="10388600" y="561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74584</xdr:rowOff>
    </xdr:from>
    <xdr:ext cx="469744" cy="259045"/>
    <xdr:sp macro="" textlink="">
      <xdr:nvSpPr>
        <xdr:cNvPr id="105" name="【図書館】&#10;一人当たり面積平均値テキスト"/>
        <xdr:cNvSpPr txBox="1"/>
      </xdr:nvSpPr>
      <xdr:spPr>
        <a:xfrm>
          <a:off x="10515600" y="6589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96157</xdr:rowOff>
    </xdr:from>
    <xdr:to>
      <xdr:col>55</xdr:col>
      <xdr:colOff>50800</xdr:colOff>
      <xdr:row>39</xdr:row>
      <xdr:rowOff>26307</xdr:rowOff>
    </xdr:to>
    <xdr:sp macro="" textlink="">
      <xdr:nvSpPr>
        <xdr:cNvPr id="106" name="フローチャート: 判断 105"/>
        <xdr:cNvSpPr/>
      </xdr:nvSpPr>
      <xdr:spPr>
        <a:xfrm>
          <a:off x="104267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07" name="フローチャート: 判断 106"/>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10177</xdr:rowOff>
    </xdr:from>
    <xdr:ext cx="469744" cy="259045"/>
    <xdr:sp macro="" textlink="">
      <xdr:nvSpPr>
        <xdr:cNvPr id="108"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147864</xdr:rowOff>
    </xdr:from>
    <xdr:to>
      <xdr:col>46</xdr:col>
      <xdr:colOff>38100</xdr:colOff>
      <xdr:row>38</xdr:row>
      <xdr:rowOff>78014</xdr:rowOff>
    </xdr:to>
    <xdr:sp macro="" textlink="">
      <xdr:nvSpPr>
        <xdr:cNvPr id="109" name="フローチャート: 判断 108"/>
        <xdr:cNvSpPr/>
      </xdr:nvSpPr>
      <xdr:spPr>
        <a:xfrm>
          <a:off x="8699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36</xdr:row>
      <xdr:rowOff>94541</xdr:rowOff>
    </xdr:from>
    <xdr:ext cx="469744" cy="259045"/>
    <xdr:sp macro="" textlink="">
      <xdr:nvSpPr>
        <xdr:cNvPr id="110" name="n_2aveValue【図書館】&#10;一人当たり面積"/>
        <xdr:cNvSpPr txBox="1"/>
      </xdr:nvSpPr>
      <xdr:spPr>
        <a:xfrm>
          <a:off x="8515427" y="626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128815</xdr:rowOff>
    </xdr:from>
    <xdr:to>
      <xdr:col>50</xdr:col>
      <xdr:colOff>165100</xdr:colOff>
      <xdr:row>39</xdr:row>
      <xdr:rowOff>58965</xdr:rowOff>
    </xdr:to>
    <xdr:sp macro="" textlink="">
      <xdr:nvSpPr>
        <xdr:cNvPr id="116" name="楕円 115"/>
        <xdr:cNvSpPr/>
      </xdr:nvSpPr>
      <xdr:spPr>
        <a:xfrm>
          <a:off x="9588500" y="664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39</xdr:row>
      <xdr:rowOff>50092</xdr:rowOff>
    </xdr:from>
    <xdr:ext cx="469744" cy="259045"/>
    <xdr:sp macro="" textlink="">
      <xdr:nvSpPr>
        <xdr:cNvPr id="117" name="n_1mainValue【図書館】&#10;一人当たり面積"/>
        <xdr:cNvSpPr txBox="1"/>
      </xdr:nvSpPr>
      <xdr:spPr>
        <a:xfrm>
          <a:off x="9391727" y="673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28" name="テキスト ボックス 12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29" name="直線コネクタ 12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0" name="テキスト ボックス 12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1" name="直線コネクタ 13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2" name="テキスト ボックス 13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3" name="直線コネクタ 13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4" name="テキスト ボックス 13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5" name="直線コネクタ 13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36" name="テキスト ボックス 135"/>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63</xdr:row>
      <xdr:rowOff>116586</xdr:rowOff>
    </xdr:to>
    <xdr:cxnSp macro="">
      <xdr:nvCxnSpPr>
        <xdr:cNvPr id="140" name="直線コネクタ 139"/>
        <xdr:cNvCxnSpPr/>
      </xdr:nvCxnSpPr>
      <xdr:spPr>
        <a:xfrm flipV="1">
          <a:off x="4634865" y="960120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120413</xdr:rowOff>
    </xdr:from>
    <xdr:ext cx="405111" cy="259045"/>
    <xdr:sp macro="" textlink="">
      <xdr:nvSpPr>
        <xdr:cNvPr id="141" name="【体育館・プール】&#10;有形固定資産減価償却率最小値テキスト"/>
        <xdr:cNvSpPr txBox="1"/>
      </xdr:nvSpPr>
      <xdr:spPr>
        <a:xfrm>
          <a:off x="4673600" y="1092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116586</xdr:rowOff>
    </xdr:from>
    <xdr:to>
      <xdr:col>24</xdr:col>
      <xdr:colOff>152400</xdr:colOff>
      <xdr:row>63</xdr:row>
      <xdr:rowOff>116586</xdr:rowOff>
    </xdr:to>
    <xdr:cxnSp macro="">
      <xdr:nvCxnSpPr>
        <xdr:cNvPr id="142" name="直線コネクタ 141"/>
        <xdr:cNvCxnSpPr/>
      </xdr:nvCxnSpPr>
      <xdr:spPr>
        <a:xfrm>
          <a:off x="4546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143" name="【体育館・プール】&#10;有形固定資産減価償却率最大値テキスト"/>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44" name="直線コネクタ 143"/>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5351</xdr:rowOff>
    </xdr:from>
    <xdr:ext cx="405111" cy="259045"/>
    <xdr:sp macro="" textlink="">
      <xdr:nvSpPr>
        <xdr:cNvPr id="145" name="【体育館・プール】&#10;有形固定資産減価償却率平均値テキスト"/>
        <xdr:cNvSpPr txBox="1"/>
      </xdr:nvSpPr>
      <xdr:spPr>
        <a:xfrm>
          <a:off x="4673600" y="10463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26924</xdr:rowOff>
    </xdr:from>
    <xdr:to>
      <xdr:col>24</xdr:col>
      <xdr:colOff>114300</xdr:colOff>
      <xdr:row>61</xdr:row>
      <xdr:rowOff>128524</xdr:rowOff>
    </xdr:to>
    <xdr:sp macro="" textlink="">
      <xdr:nvSpPr>
        <xdr:cNvPr id="146" name="フローチャート: 判断 145"/>
        <xdr:cNvSpPr/>
      </xdr:nvSpPr>
      <xdr:spPr>
        <a:xfrm>
          <a:off x="45847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22352</xdr:rowOff>
    </xdr:from>
    <xdr:to>
      <xdr:col>20</xdr:col>
      <xdr:colOff>38100</xdr:colOff>
      <xdr:row>61</xdr:row>
      <xdr:rowOff>123952</xdr:rowOff>
    </xdr:to>
    <xdr:sp macro="" textlink="">
      <xdr:nvSpPr>
        <xdr:cNvPr id="147" name="フローチャート: 判断 146"/>
        <xdr:cNvSpPr/>
      </xdr:nvSpPr>
      <xdr:spPr>
        <a:xfrm>
          <a:off x="3746500" y="104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61</xdr:row>
      <xdr:rowOff>115079</xdr:rowOff>
    </xdr:from>
    <xdr:ext cx="405111" cy="259045"/>
    <xdr:sp macro="" textlink="">
      <xdr:nvSpPr>
        <xdr:cNvPr id="148" name="n_1aveValue【体育館・プール】&#10;有形固定資産減価償却率"/>
        <xdr:cNvSpPr txBox="1"/>
      </xdr:nvSpPr>
      <xdr:spPr>
        <a:xfrm>
          <a:off x="3582044" y="1057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61</xdr:row>
      <xdr:rowOff>4064</xdr:rowOff>
    </xdr:from>
    <xdr:to>
      <xdr:col>15</xdr:col>
      <xdr:colOff>101600</xdr:colOff>
      <xdr:row>61</xdr:row>
      <xdr:rowOff>105664</xdr:rowOff>
    </xdr:to>
    <xdr:sp macro="" textlink="">
      <xdr:nvSpPr>
        <xdr:cNvPr id="149" name="フローチャート: 判断 148"/>
        <xdr:cNvSpPr/>
      </xdr:nvSpPr>
      <xdr:spPr>
        <a:xfrm>
          <a:off x="28575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122191</xdr:rowOff>
    </xdr:from>
    <xdr:ext cx="405111" cy="259045"/>
    <xdr:sp macro="" textlink="">
      <xdr:nvSpPr>
        <xdr:cNvPr id="150" name="n_2aveValue【体育館・プール】&#10;有形固定資産減価償却率"/>
        <xdr:cNvSpPr txBox="1"/>
      </xdr:nvSpPr>
      <xdr:spPr>
        <a:xfrm>
          <a:off x="2705744" y="10237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152654</xdr:rowOff>
    </xdr:from>
    <xdr:to>
      <xdr:col>20</xdr:col>
      <xdr:colOff>38100</xdr:colOff>
      <xdr:row>58</xdr:row>
      <xdr:rowOff>82804</xdr:rowOff>
    </xdr:to>
    <xdr:sp macro="" textlink="">
      <xdr:nvSpPr>
        <xdr:cNvPr id="156" name="楕円 155"/>
        <xdr:cNvSpPr/>
      </xdr:nvSpPr>
      <xdr:spPr>
        <a:xfrm>
          <a:off x="3746500" y="992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56</xdr:row>
      <xdr:rowOff>99331</xdr:rowOff>
    </xdr:from>
    <xdr:ext cx="405111" cy="259045"/>
    <xdr:sp macro="" textlink="">
      <xdr:nvSpPr>
        <xdr:cNvPr id="157" name="n_1mainValue【体育館・プール】&#10;有形固定資産減価償却率"/>
        <xdr:cNvSpPr txBox="1"/>
      </xdr:nvSpPr>
      <xdr:spPr>
        <a:xfrm>
          <a:off x="3582044" y="9700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9" name="正方形/長方形 15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0" name="正方形/長方形 15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1" name="正方形/長方形 16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2" name="正方形/長方形 16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3" name="正方形/長方形 16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4" name="正方形/長方形 16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5" name="正方形/長方形 16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6" name="テキスト ボックス 16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7" name="直線コネクタ 16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8" name="直線コネクタ 16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69" name="テキスト ボックス 16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0" name="直線コネクタ 16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1" name="テキスト ボックス 17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2" name="直線コネクタ 17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3" name="テキスト ボックス 17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4" name="直線コネクタ 17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5" name="テキスト ボックス 17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6" name="直線コネクタ 17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77" name="テキスト ボックス 17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8" name="直線コネクタ 17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9" name="テキスト ボックス 17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63</xdr:row>
      <xdr:rowOff>161290</xdr:rowOff>
    </xdr:to>
    <xdr:cxnSp macro="">
      <xdr:nvCxnSpPr>
        <xdr:cNvPr id="181" name="直線コネクタ 180"/>
        <xdr:cNvCxnSpPr/>
      </xdr:nvCxnSpPr>
      <xdr:spPr>
        <a:xfrm flipV="1">
          <a:off x="10476865" y="9665970"/>
          <a:ext cx="0" cy="1296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165117</xdr:rowOff>
    </xdr:from>
    <xdr:ext cx="469744" cy="259045"/>
    <xdr:sp macro="" textlink="">
      <xdr:nvSpPr>
        <xdr:cNvPr id="182" name="【体育館・プール】&#10;一人当たり面積最小値テキスト"/>
        <xdr:cNvSpPr txBox="1"/>
      </xdr:nvSpPr>
      <xdr:spPr>
        <a:xfrm>
          <a:off x="10515600" y="10966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161290</xdr:rowOff>
    </xdr:from>
    <xdr:to>
      <xdr:col>55</xdr:col>
      <xdr:colOff>88900</xdr:colOff>
      <xdr:row>63</xdr:row>
      <xdr:rowOff>161290</xdr:rowOff>
    </xdr:to>
    <xdr:cxnSp macro="">
      <xdr:nvCxnSpPr>
        <xdr:cNvPr id="183" name="直線コネクタ 182"/>
        <xdr:cNvCxnSpPr/>
      </xdr:nvCxnSpPr>
      <xdr:spPr>
        <a:xfrm>
          <a:off x="10388600" y="1096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184" name="【体育館・プール】&#10;一人当たり面積最大値テキスト"/>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185" name="直線コネクタ 184"/>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167657</xdr:rowOff>
    </xdr:from>
    <xdr:ext cx="469744" cy="259045"/>
    <xdr:sp macro="" textlink="">
      <xdr:nvSpPr>
        <xdr:cNvPr id="186" name="【体育館・プール】&#10;一人当たり面積平均値テキスト"/>
        <xdr:cNvSpPr txBox="1"/>
      </xdr:nvSpPr>
      <xdr:spPr>
        <a:xfrm>
          <a:off x="10515600" y="1062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187" name="フローチャート: 判断 186"/>
        <xdr:cNvSpPr/>
      </xdr:nvSpPr>
      <xdr:spPr>
        <a:xfrm>
          <a:off x="10426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157480</xdr:rowOff>
    </xdr:from>
    <xdr:to>
      <xdr:col>50</xdr:col>
      <xdr:colOff>165100</xdr:colOff>
      <xdr:row>62</xdr:row>
      <xdr:rowOff>87630</xdr:rowOff>
    </xdr:to>
    <xdr:sp macro="" textlink="">
      <xdr:nvSpPr>
        <xdr:cNvPr id="188" name="フローチャート: 判断 187"/>
        <xdr:cNvSpPr/>
      </xdr:nvSpPr>
      <xdr:spPr>
        <a:xfrm>
          <a:off x="9588500" y="106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78757</xdr:rowOff>
    </xdr:from>
    <xdr:ext cx="469744" cy="259045"/>
    <xdr:sp macro="" textlink="">
      <xdr:nvSpPr>
        <xdr:cNvPr id="189" name="n_1aveValue【体育館・プール】&#10;一人当たり面積"/>
        <xdr:cNvSpPr txBox="1"/>
      </xdr:nvSpPr>
      <xdr:spPr>
        <a:xfrm>
          <a:off x="9391727" y="1070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149860</xdr:rowOff>
    </xdr:from>
    <xdr:to>
      <xdr:col>46</xdr:col>
      <xdr:colOff>38100</xdr:colOff>
      <xdr:row>62</xdr:row>
      <xdr:rowOff>80010</xdr:rowOff>
    </xdr:to>
    <xdr:sp macro="" textlink="">
      <xdr:nvSpPr>
        <xdr:cNvPr id="190" name="フローチャート: 判断 189"/>
        <xdr:cNvSpPr/>
      </xdr:nvSpPr>
      <xdr:spPr>
        <a:xfrm>
          <a:off x="8699500" y="106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96537</xdr:rowOff>
    </xdr:from>
    <xdr:ext cx="469744" cy="259045"/>
    <xdr:sp macro="" textlink="">
      <xdr:nvSpPr>
        <xdr:cNvPr id="191" name="n_2aveValue【体育館・プール】&#10;一人当たり面積"/>
        <xdr:cNvSpPr txBox="1"/>
      </xdr:nvSpPr>
      <xdr:spPr>
        <a:xfrm>
          <a:off x="8515427" y="1038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2" name="テキスト ボックス 19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3" name="テキスト ボックス 19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4" name="テキスト ボックス 19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5" name="テキスト ボックス 19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6" name="テキスト ボックス 19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45720</xdr:rowOff>
    </xdr:from>
    <xdr:to>
      <xdr:col>50</xdr:col>
      <xdr:colOff>165100</xdr:colOff>
      <xdr:row>61</xdr:row>
      <xdr:rowOff>147320</xdr:rowOff>
    </xdr:to>
    <xdr:sp macro="" textlink="">
      <xdr:nvSpPr>
        <xdr:cNvPr id="197" name="楕円 196"/>
        <xdr:cNvSpPr/>
      </xdr:nvSpPr>
      <xdr:spPr>
        <a:xfrm>
          <a:off x="9588500" y="1050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163847</xdr:rowOff>
    </xdr:from>
    <xdr:ext cx="469744" cy="259045"/>
    <xdr:sp macro="" textlink="">
      <xdr:nvSpPr>
        <xdr:cNvPr id="198" name="n_1mainValue【体育館・プール】&#10;一人当たり面積"/>
        <xdr:cNvSpPr txBox="1"/>
      </xdr:nvSpPr>
      <xdr:spPr>
        <a:xfrm>
          <a:off x="9391727" y="1027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9" name="正方形/長方形 19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0" name="正方形/長方形 19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1" name="正方形/長方形 20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2" name="正方形/長方形 20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3" name="正方形/長方形 20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4" name="正方形/長方形 20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5" name="正方形/長方形 20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6" name="正方形/長方形 20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7" name="テキスト ボックス 20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8" name="直線コネクタ 20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9" name="テキスト ボックス 20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0" name="直線コネクタ 20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1" name="テキスト ボックス 21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2" name="直線コネクタ 21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3" name="テキスト ボックス 21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4" name="直線コネクタ 21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5" name="テキスト ボックス 21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6" name="直線コネクタ 21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7" name="テキスト ボックス 21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8" name="直線コネクタ 21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9" name="テキスト ボックス 21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0" name="直線コネクタ 21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1" name="テキスト ボックス 22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86</xdr:row>
      <xdr:rowOff>85725</xdr:rowOff>
    </xdr:to>
    <xdr:cxnSp macro="">
      <xdr:nvCxnSpPr>
        <xdr:cNvPr id="223" name="直線コネクタ 222"/>
        <xdr:cNvCxnSpPr/>
      </xdr:nvCxnSpPr>
      <xdr:spPr>
        <a:xfrm flipV="1">
          <a:off x="4634865" y="13354050"/>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89552</xdr:rowOff>
    </xdr:from>
    <xdr:ext cx="405111" cy="259045"/>
    <xdr:sp macro="" textlink="">
      <xdr:nvSpPr>
        <xdr:cNvPr id="224" name="【福祉施設】&#10;有形固定資産減価償却率最小値テキスト"/>
        <xdr:cNvSpPr txBox="1"/>
      </xdr:nvSpPr>
      <xdr:spPr>
        <a:xfrm>
          <a:off x="4673600" y="1483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85725</xdr:rowOff>
    </xdr:from>
    <xdr:to>
      <xdr:col>24</xdr:col>
      <xdr:colOff>152400</xdr:colOff>
      <xdr:row>86</xdr:row>
      <xdr:rowOff>85725</xdr:rowOff>
    </xdr:to>
    <xdr:cxnSp macro="">
      <xdr:nvCxnSpPr>
        <xdr:cNvPr id="225" name="直線コネクタ 224"/>
        <xdr:cNvCxnSpPr/>
      </xdr:nvCxnSpPr>
      <xdr:spPr>
        <a:xfrm>
          <a:off x="4546600" y="1483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26" name="【福祉施設】&#10;有形固定資産減価償却率最大値テキスト"/>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27" name="直線コネクタ 226"/>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16</xdr:rowOff>
    </xdr:from>
    <xdr:ext cx="405111" cy="259045"/>
    <xdr:sp macro="" textlink="">
      <xdr:nvSpPr>
        <xdr:cNvPr id="228" name="【福祉施設】&#10;有形固定資産減価償却率平均値テキスト"/>
        <xdr:cNvSpPr txBox="1"/>
      </xdr:nvSpPr>
      <xdr:spPr>
        <a:xfrm>
          <a:off x="4673600" y="14230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21589</xdr:rowOff>
    </xdr:from>
    <xdr:to>
      <xdr:col>24</xdr:col>
      <xdr:colOff>114300</xdr:colOff>
      <xdr:row>83</xdr:row>
      <xdr:rowOff>123189</xdr:rowOff>
    </xdr:to>
    <xdr:sp macro="" textlink="">
      <xdr:nvSpPr>
        <xdr:cNvPr id="229" name="フローチャート: 判断 228"/>
        <xdr:cNvSpPr/>
      </xdr:nvSpPr>
      <xdr:spPr>
        <a:xfrm>
          <a:off x="45847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145414</xdr:rowOff>
    </xdr:from>
    <xdr:to>
      <xdr:col>20</xdr:col>
      <xdr:colOff>38100</xdr:colOff>
      <xdr:row>83</xdr:row>
      <xdr:rowOff>75564</xdr:rowOff>
    </xdr:to>
    <xdr:sp macro="" textlink="">
      <xdr:nvSpPr>
        <xdr:cNvPr id="230" name="フローチャート: 判断 229"/>
        <xdr:cNvSpPr/>
      </xdr:nvSpPr>
      <xdr:spPr>
        <a:xfrm>
          <a:off x="3746500" y="1420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66691</xdr:rowOff>
    </xdr:from>
    <xdr:ext cx="405111" cy="259045"/>
    <xdr:sp macro="" textlink="">
      <xdr:nvSpPr>
        <xdr:cNvPr id="231" name="n_1aveValue【福祉施設】&#10;有形固定資産減価償却率"/>
        <xdr:cNvSpPr txBox="1"/>
      </xdr:nvSpPr>
      <xdr:spPr>
        <a:xfrm>
          <a:off x="3582044" y="1429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147320</xdr:rowOff>
    </xdr:from>
    <xdr:to>
      <xdr:col>15</xdr:col>
      <xdr:colOff>101600</xdr:colOff>
      <xdr:row>83</xdr:row>
      <xdr:rowOff>77470</xdr:rowOff>
    </xdr:to>
    <xdr:sp macro="" textlink="">
      <xdr:nvSpPr>
        <xdr:cNvPr id="232" name="フローチャート: 判断 231"/>
        <xdr:cNvSpPr/>
      </xdr:nvSpPr>
      <xdr:spPr>
        <a:xfrm>
          <a:off x="2857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93997</xdr:rowOff>
    </xdr:from>
    <xdr:ext cx="405111" cy="259045"/>
    <xdr:sp macro="" textlink="">
      <xdr:nvSpPr>
        <xdr:cNvPr id="233" name="n_2aveValue【福祉施設】&#10;有形固定資産減価償却率"/>
        <xdr:cNvSpPr txBox="1"/>
      </xdr:nvSpPr>
      <xdr:spPr>
        <a:xfrm>
          <a:off x="2705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34" name="テキスト ボックス 23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5" name="テキスト ボックス 23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6" name="テキスト ボックス 23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7" name="テキスト ボックス 23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8" name="テキスト ボックス 23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101600</xdr:rowOff>
    </xdr:from>
    <xdr:to>
      <xdr:col>20</xdr:col>
      <xdr:colOff>38100</xdr:colOff>
      <xdr:row>83</xdr:row>
      <xdr:rowOff>31750</xdr:rowOff>
    </xdr:to>
    <xdr:sp macro="" textlink="">
      <xdr:nvSpPr>
        <xdr:cNvPr id="239" name="楕円 238"/>
        <xdr:cNvSpPr/>
      </xdr:nvSpPr>
      <xdr:spPr>
        <a:xfrm>
          <a:off x="3746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48277</xdr:rowOff>
    </xdr:from>
    <xdr:ext cx="405111" cy="259045"/>
    <xdr:sp macro="" textlink="">
      <xdr:nvSpPr>
        <xdr:cNvPr id="240" name="n_1mainValue【福祉施設】&#10;有形固定資産減価償却率"/>
        <xdr:cNvSpPr txBox="1"/>
      </xdr:nvSpPr>
      <xdr:spPr>
        <a:xfrm>
          <a:off x="35820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1" name="正方形/長方形 24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2" name="正方形/長方形 24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3" name="正方形/長方形 24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4" name="正方形/長方形 24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5" name="正方形/長方形 24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6" name="正方形/長方形 24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7" name="正方形/長方形 24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8" name="正方形/長方形 24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9" name="テキスト ボックス 24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0" name="直線コネクタ 24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51" name="直線コネクタ 250"/>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52" name="テキスト ボックス 251"/>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3" name="直線コネクタ 25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4" name="テキスト ボックス 25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55" name="直線コネクタ 254"/>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56" name="テキスト ボックス 255"/>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7" name="直線コネクタ 25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58" name="テキスト ボックス 25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5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39243</xdr:rowOff>
    </xdr:from>
    <xdr:to>
      <xdr:col>54</xdr:col>
      <xdr:colOff>189865</xdr:colOff>
      <xdr:row>85</xdr:row>
      <xdr:rowOff>93535</xdr:rowOff>
    </xdr:to>
    <xdr:cxnSp macro="">
      <xdr:nvCxnSpPr>
        <xdr:cNvPr id="260" name="直線コネクタ 259"/>
        <xdr:cNvCxnSpPr/>
      </xdr:nvCxnSpPr>
      <xdr:spPr>
        <a:xfrm flipV="1">
          <a:off x="10476865" y="13412343"/>
          <a:ext cx="0" cy="1254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261" name="【福祉施設】&#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262" name="直線コネクタ 261"/>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157370</xdr:rowOff>
    </xdr:from>
    <xdr:ext cx="469744" cy="259045"/>
    <xdr:sp macro="" textlink="">
      <xdr:nvSpPr>
        <xdr:cNvPr id="263" name="【福祉施設】&#10;一人当たり面積最大値テキスト"/>
        <xdr:cNvSpPr txBox="1"/>
      </xdr:nvSpPr>
      <xdr:spPr>
        <a:xfrm>
          <a:off x="10515600" y="1318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39243</xdr:rowOff>
    </xdr:from>
    <xdr:to>
      <xdr:col>55</xdr:col>
      <xdr:colOff>88900</xdr:colOff>
      <xdr:row>78</xdr:row>
      <xdr:rowOff>39243</xdr:rowOff>
    </xdr:to>
    <xdr:cxnSp macro="">
      <xdr:nvCxnSpPr>
        <xdr:cNvPr id="264" name="直線コネクタ 263"/>
        <xdr:cNvCxnSpPr/>
      </xdr:nvCxnSpPr>
      <xdr:spPr>
        <a:xfrm>
          <a:off x="10388600" y="1341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106315</xdr:rowOff>
    </xdr:from>
    <xdr:ext cx="469744" cy="259045"/>
    <xdr:sp macro="" textlink="">
      <xdr:nvSpPr>
        <xdr:cNvPr id="265" name="【福祉施設】&#10;一人当たり面積平均値テキスト"/>
        <xdr:cNvSpPr txBox="1"/>
      </xdr:nvSpPr>
      <xdr:spPr>
        <a:xfrm>
          <a:off x="10515600" y="14508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127888</xdr:rowOff>
    </xdr:from>
    <xdr:to>
      <xdr:col>55</xdr:col>
      <xdr:colOff>50800</xdr:colOff>
      <xdr:row>85</xdr:row>
      <xdr:rowOff>58038</xdr:rowOff>
    </xdr:to>
    <xdr:sp macro="" textlink="">
      <xdr:nvSpPr>
        <xdr:cNvPr id="266" name="フローチャート: 判断 265"/>
        <xdr:cNvSpPr/>
      </xdr:nvSpPr>
      <xdr:spPr>
        <a:xfrm>
          <a:off x="10426700" y="1452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122174</xdr:rowOff>
    </xdr:from>
    <xdr:to>
      <xdr:col>50</xdr:col>
      <xdr:colOff>165100</xdr:colOff>
      <xdr:row>85</xdr:row>
      <xdr:rowOff>52324</xdr:rowOff>
    </xdr:to>
    <xdr:sp macro="" textlink="">
      <xdr:nvSpPr>
        <xdr:cNvPr id="267" name="フローチャート: 判断 266"/>
        <xdr:cNvSpPr/>
      </xdr:nvSpPr>
      <xdr:spPr>
        <a:xfrm>
          <a:off x="95885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43451</xdr:rowOff>
    </xdr:from>
    <xdr:ext cx="469744" cy="259045"/>
    <xdr:sp macro="" textlink="">
      <xdr:nvSpPr>
        <xdr:cNvPr id="268" name="n_1aveValue【福祉施設】&#10;一人当たり面積"/>
        <xdr:cNvSpPr txBox="1"/>
      </xdr:nvSpPr>
      <xdr:spPr>
        <a:xfrm>
          <a:off x="9391727" y="1461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126175</xdr:rowOff>
    </xdr:from>
    <xdr:to>
      <xdr:col>46</xdr:col>
      <xdr:colOff>38100</xdr:colOff>
      <xdr:row>85</xdr:row>
      <xdr:rowOff>56325</xdr:rowOff>
    </xdr:to>
    <xdr:sp macro="" textlink="">
      <xdr:nvSpPr>
        <xdr:cNvPr id="269" name="フローチャート: 判断 268"/>
        <xdr:cNvSpPr/>
      </xdr:nvSpPr>
      <xdr:spPr>
        <a:xfrm>
          <a:off x="8699500" y="1452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72852</xdr:rowOff>
    </xdr:from>
    <xdr:ext cx="469744" cy="259045"/>
    <xdr:sp macro="" textlink="">
      <xdr:nvSpPr>
        <xdr:cNvPr id="270" name="n_2aveValue【福祉施設】&#10;一人当たり面積"/>
        <xdr:cNvSpPr txBox="1"/>
      </xdr:nvSpPr>
      <xdr:spPr>
        <a:xfrm>
          <a:off x="8515427" y="1430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71" name="テキスト ボックス 27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2" name="テキスト ボックス 27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3" name="テキスト ボックス 27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4" name="テキスト ボックス 27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5" name="テキスト ボックス 27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23304</xdr:rowOff>
    </xdr:from>
    <xdr:to>
      <xdr:col>50</xdr:col>
      <xdr:colOff>165100</xdr:colOff>
      <xdr:row>84</xdr:row>
      <xdr:rowOff>124904</xdr:rowOff>
    </xdr:to>
    <xdr:sp macro="" textlink="">
      <xdr:nvSpPr>
        <xdr:cNvPr id="276" name="楕円 275"/>
        <xdr:cNvSpPr/>
      </xdr:nvSpPr>
      <xdr:spPr>
        <a:xfrm>
          <a:off x="9588500" y="1442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141431</xdr:rowOff>
    </xdr:from>
    <xdr:ext cx="469744" cy="259045"/>
    <xdr:sp macro="" textlink="">
      <xdr:nvSpPr>
        <xdr:cNvPr id="277" name="n_1mainValue【福祉施設】&#10;一人当たり面積"/>
        <xdr:cNvSpPr txBox="1"/>
      </xdr:nvSpPr>
      <xdr:spPr>
        <a:xfrm>
          <a:off x="9391727" y="1420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6" name="テキスト ボックス 2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7" name="直線コネクタ 2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88" name="直線コネクタ 28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89" name="テキスト ボックス 288"/>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0" name="直線コネクタ 28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1" name="テキスト ボックス 29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2" name="直線コネクタ 29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3" name="テキスト ボックス 29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4" name="直線コネクタ 29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5" name="テキスト ボックス 29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6" name="直線コネクタ 29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7" name="テキスト ボックス 29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8" name="直線コネクタ 29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99" name="テキスト ボックス 298"/>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0" name="直線コネクタ 2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01" name="テキスト ボックス 30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xdr:rowOff>
    </xdr:from>
    <xdr:to>
      <xdr:col>24</xdr:col>
      <xdr:colOff>62865</xdr:colOff>
      <xdr:row>109</xdr:row>
      <xdr:rowOff>30480</xdr:rowOff>
    </xdr:to>
    <xdr:cxnSp macro="">
      <xdr:nvCxnSpPr>
        <xdr:cNvPr id="303" name="直線コネクタ 302"/>
        <xdr:cNvCxnSpPr/>
      </xdr:nvCxnSpPr>
      <xdr:spPr>
        <a:xfrm flipV="1">
          <a:off x="4634865" y="17159151"/>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34307</xdr:rowOff>
    </xdr:from>
    <xdr:ext cx="340478" cy="259045"/>
    <xdr:sp macro="" textlink="">
      <xdr:nvSpPr>
        <xdr:cNvPr id="304" name="【市民会館】&#10;有形固定資産減価償却率最小値テキスト"/>
        <xdr:cNvSpPr txBox="1"/>
      </xdr:nvSpPr>
      <xdr:spPr>
        <a:xfrm>
          <a:off x="4673600" y="187223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30480</xdr:rowOff>
    </xdr:from>
    <xdr:to>
      <xdr:col>24</xdr:col>
      <xdr:colOff>152400</xdr:colOff>
      <xdr:row>109</xdr:row>
      <xdr:rowOff>30480</xdr:rowOff>
    </xdr:to>
    <xdr:cxnSp macro="">
      <xdr:nvCxnSpPr>
        <xdr:cNvPr id="305" name="直線コネクタ 304"/>
        <xdr:cNvCxnSpPr/>
      </xdr:nvCxnSpPr>
      <xdr:spPr>
        <a:xfrm>
          <a:off x="4546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132278</xdr:rowOff>
    </xdr:from>
    <xdr:ext cx="405111" cy="259045"/>
    <xdr:sp macro="" textlink="">
      <xdr:nvSpPr>
        <xdr:cNvPr id="306" name="【市民会館】&#10;有形固定資産減価償却率最大値テキスト"/>
        <xdr:cNvSpPr txBox="1"/>
      </xdr:nvSpPr>
      <xdr:spPr>
        <a:xfrm>
          <a:off x="4673600" y="1693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xdr:rowOff>
    </xdr:from>
    <xdr:to>
      <xdr:col>24</xdr:col>
      <xdr:colOff>152400</xdr:colOff>
      <xdr:row>100</xdr:row>
      <xdr:rowOff>14151</xdr:rowOff>
    </xdr:to>
    <xdr:cxnSp macro="">
      <xdr:nvCxnSpPr>
        <xdr:cNvPr id="307" name="直線コネクタ 306"/>
        <xdr:cNvCxnSpPr/>
      </xdr:nvCxnSpPr>
      <xdr:spPr>
        <a:xfrm>
          <a:off x="4546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103432</xdr:rowOff>
    </xdr:from>
    <xdr:ext cx="405111" cy="259045"/>
    <xdr:sp macro="" textlink="">
      <xdr:nvSpPr>
        <xdr:cNvPr id="308" name="【市民会館】&#10;有形固定資産減価償却率平均値テキスト"/>
        <xdr:cNvSpPr txBox="1"/>
      </xdr:nvSpPr>
      <xdr:spPr>
        <a:xfrm>
          <a:off x="4673600" y="17762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125005</xdr:rowOff>
    </xdr:from>
    <xdr:to>
      <xdr:col>24</xdr:col>
      <xdr:colOff>114300</xdr:colOff>
      <xdr:row>104</xdr:row>
      <xdr:rowOff>55155</xdr:rowOff>
    </xdr:to>
    <xdr:sp macro="" textlink="">
      <xdr:nvSpPr>
        <xdr:cNvPr id="309" name="フローチャート: 判断 308"/>
        <xdr:cNvSpPr/>
      </xdr:nvSpPr>
      <xdr:spPr>
        <a:xfrm>
          <a:off x="4584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156029</xdr:rowOff>
    </xdr:from>
    <xdr:to>
      <xdr:col>20</xdr:col>
      <xdr:colOff>38100</xdr:colOff>
      <xdr:row>104</xdr:row>
      <xdr:rowOff>86179</xdr:rowOff>
    </xdr:to>
    <xdr:sp macro="" textlink="">
      <xdr:nvSpPr>
        <xdr:cNvPr id="310" name="フローチャート: 判断 309"/>
        <xdr:cNvSpPr/>
      </xdr:nvSpPr>
      <xdr:spPr>
        <a:xfrm>
          <a:off x="37465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102706</xdr:rowOff>
    </xdr:from>
    <xdr:ext cx="405111" cy="259045"/>
    <xdr:sp macro="" textlink="">
      <xdr:nvSpPr>
        <xdr:cNvPr id="311" name="n_1aveValue【市民会館】&#10;有形固定資産減価償却率"/>
        <xdr:cNvSpPr txBox="1"/>
      </xdr:nvSpPr>
      <xdr:spPr>
        <a:xfrm>
          <a:off x="3582044" y="17590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25400</xdr:rowOff>
    </xdr:from>
    <xdr:to>
      <xdr:col>15</xdr:col>
      <xdr:colOff>101600</xdr:colOff>
      <xdr:row>104</xdr:row>
      <xdr:rowOff>127000</xdr:rowOff>
    </xdr:to>
    <xdr:sp macro="" textlink="">
      <xdr:nvSpPr>
        <xdr:cNvPr id="312" name="フローチャート: 判断 311"/>
        <xdr:cNvSpPr/>
      </xdr:nvSpPr>
      <xdr:spPr>
        <a:xfrm>
          <a:off x="2857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143527</xdr:rowOff>
    </xdr:from>
    <xdr:ext cx="405111" cy="259045"/>
    <xdr:sp macro="" textlink="">
      <xdr:nvSpPr>
        <xdr:cNvPr id="313" name="n_2aveValue【市民会館】&#10;有形固定資産減価償却率"/>
        <xdr:cNvSpPr txBox="1"/>
      </xdr:nvSpPr>
      <xdr:spPr>
        <a:xfrm>
          <a:off x="2705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14" name="テキスト ボックス 31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5" name="テキスト ボックス 31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6" name="テキスト ボックス 31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7" name="テキスト ボックス 31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8" name="テキスト ボックス 31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167458</xdr:rowOff>
    </xdr:from>
    <xdr:to>
      <xdr:col>20</xdr:col>
      <xdr:colOff>38100</xdr:colOff>
      <xdr:row>104</xdr:row>
      <xdr:rowOff>97608</xdr:rowOff>
    </xdr:to>
    <xdr:sp macro="" textlink="">
      <xdr:nvSpPr>
        <xdr:cNvPr id="319" name="楕円 318"/>
        <xdr:cNvSpPr/>
      </xdr:nvSpPr>
      <xdr:spPr>
        <a:xfrm>
          <a:off x="3746500" y="1782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88735</xdr:rowOff>
    </xdr:from>
    <xdr:ext cx="405111" cy="259045"/>
    <xdr:sp macro="" textlink="">
      <xdr:nvSpPr>
        <xdr:cNvPr id="320" name="n_1mainValue【市民会館】&#10;有形固定資産減価償却率"/>
        <xdr:cNvSpPr txBox="1"/>
      </xdr:nvSpPr>
      <xdr:spPr>
        <a:xfrm>
          <a:off x="3582044" y="17919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1" name="正方形/長方形 32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2" name="正方形/長方形 32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3" name="正方形/長方形 32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4" name="正方形/長方形 32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5" name="正方形/長方形 32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6" name="正方形/長方形 32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7" name="正方形/長方形 32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8" name="正方形/長方形 32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9" name="テキスト ボックス 32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0" name="直線コネクタ 32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31" name="直線コネクタ 33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32" name="テキスト ボックス 33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33" name="直線コネクタ 33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34" name="テキスト ボックス 33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35" name="直線コネクタ 33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36" name="テキスト ボックス 33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37" name="直線コネクタ 33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38" name="テキスト ボックス 33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39" name="直線コネクタ 33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40" name="テキスト ボックス 33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1" name="直線コネクタ 34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2" name="テキスト ボックス 34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80011</xdr:rowOff>
    </xdr:from>
    <xdr:to>
      <xdr:col>54</xdr:col>
      <xdr:colOff>189865</xdr:colOff>
      <xdr:row>108</xdr:row>
      <xdr:rowOff>95250</xdr:rowOff>
    </xdr:to>
    <xdr:cxnSp macro="">
      <xdr:nvCxnSpPr>
        <xdr:cNvPr id="344" name="直線コネクタ 343"/>
        <xdr:cNvCxnSpPr/>
      </xdr:nvCxnSpPr>
      <xdr:spPr>
        <a:xfrm flipV="1">
          <a:off x="10476865" y="17053561"/>
          <a:ext cx="0" cy="1558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345" name="【市民会館】&#10;一人当たり面積最小値テキスト"/>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346" name="直線コネクタ 345"/>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26688</xdr:rowOff>
    </xdr:from>
    <xdr:ext cx="469744" cy="259045"/>
    <xdr:sp macro="" textlink="">
      <xdr:nvSpPr>
        <xdr:cNvPr id="347" name="【市民会館】&#10;一人当たり面積最大値テキスト"/>
        <xdr:cNvSpPr txBox="1"/>
      </xdr:nvSpPr>
      <xdr:spPr>
        <a:xfrm>
          <a:off x="10515600" y="1682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80011</xdr:rowOff>
    </xdr:from>
    <xdr:to>
      <xdr:col>55</xdr:col>
      <xdr:colOff>88900</xdr:colOff>
      <xdr:row>99</xdr:row>
      <xdr:rowOff>80011</xdr:rowOff>
    </xdr:to>
    <xdr:cxnSp macro="">
      <xdr:nvCxnSpPr>
        <xdr:cNvPr id="348" name="直線コネクタ 347"/>
        <xdr:cNvCxnSpPr/>
      </xdr:nvCxnSpPr>
      <xdr:spPr>
        <a:xfrm>
          <a:off x="10388600" y="1705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49547</xdr:rowOff>
    </xdr:from>
    <xdr:ext cx="469744" cy="259045"/>
    <xdr:sp macro="" textlink="">
      <xdr:nvSpPr>
        <xdr:cNvPr id="349" name="【市民会館】&#10;一人当たり面積平均値テキスト"/>
        <xdr:cNvSpPr txBox="1"/>
      </xdr:nvSpPr>
      <xdr:spPr>
        <a:xfrm>
          <a:off x="10515600" y="18051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71120</xdr:rowOff>
    </xdr:from>
    <xdr:to>
      <xdr:col>55</xdr:col>
      <xdr:colOff>50800</xdr:colOff>
      <xdr:row>106</xdr:row>
      <xdr:rowOff>1270</xdr:rowOff>
    </xdr:to>
    <xdr:sp macro="" textlink="">
      <xdr:nvSpPr>
        <xdr:cNvPr id="350" name="フローチャート: 判断 349"/>
        <xdr:cNvSpPr/>
      </xdr:nvSpPr>
      <xdr:spPr>
        <a:xfrm>
          <a:off x="10426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109220</xdr:rowOff>
    </xdr:from>
    <xdr:to>
      <xdr:col>50</xdr:col>
      <xdr:colOff>165100</xdr:colOff>
      <xdr:row>105</xdr:row>
      <xdr:rowOff>39370</xdr:rowOff>
    </xdr:to>
    <xdr:sp macro="" textlink="">
      <xdr:nvSpPr>
        <xdr:cNvPr id="351" name="フローチャート: 判断 350"/>
        <xdr:cNvSpPr/>
      </xdr:nvSpPr>
      <xdr:spPr>
        <a:xfrm>
          <a:off x="9588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30497</xdr:rowOff>
    </xdr:from>
    <xdr:ext cx="469744" cy="259045"/>
    <xdr:sp macro="" textlink="">
      <xdr:nvSpPr>
        <xdr:cNvPr id="352" name="n_1aveValue【市民会館】&#10;一人当たり面積"/>
        <xdr:cNvSpPr txBox="1"/>
      </xdr:nvSpPr>
      <xdr:spPr>
        <a:xfrm>
          <a:off x="9391727" y="1803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93980</xdr:rowOff>
    </xdr:from>
    <xdr:to>
      <xdr:col>46</xdr:col>
      <xdr:colOff>38100</xdr:colOff>
      <xdr:row>106</xdr:row>
      <xdr:rowOff>24130</xdr:rowOff>
    </xdr:to>
    <xdr:sp macro="" textlink="">
      <xdr:nvSpPr>
        <xdr:cNvPr id="353" name="フローチャート: 判断 352"/>
        <xdr:cNvSpPr/>
      </xdr:nvSpPr>
      <xdr:spPr>
        <a:xfrm>
          <a:off x="8699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40657</xdr:rowOff>
    </xdr:from>
    <xdr:ext cx="469744" cy="259045"/>
    <xdr:sp macro="" textlink="">
      <xdr:nvSpPr>
        <xdr:cNvPr id="354" name="n_2aveValue【市民会館】&#10;一人当たり面積"/>
        <xdr:cNvSpPr txBox="1"/>
      </xdr:nvSpPr>
      <xdr:spPr>
        <a:xfrm>
          <a:off x="8515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55" name="テキスト ボックス 35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6" name="テキスト ボックス 35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7" name="テキスト ボックス 35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8" name="テキスト ボックス 35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9" name="テキスト ボックス 35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2539</xdr:rowOff>
    </xdr:from>
    <xdr:to>
      <xdr:col>50</xdr:col>
      <xdr:colOff>165100</xdr:colOff>
      <xdr:row>103</xdr:row>
      <xdr:rowOff>104139</xdr:rowOff>
    </xdr:to>
    <xdr:sp macro="" textlink="">
      <xdr:nvSpPr>
        <xdr:cNvPr id="360" name="楕円 359"/>
        <xdr:cNvSpPr/>
      </xdr:nvSpPr>
      <xdr:spPr>
        <a:xfrm>
          <a:off x="9588500" y="176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101</xdr:row>
      <xdr:rowOff>120666</xdr:rowOff>
    </xdr:from>
    <xdr:ext cx="469744" cy="259045"/>
    <xdr:sp macro="" textlink="">
      <xdr:nvSpPr>
        <xdr:cNvPr id="361" name="n_1mainValue【市民会館】&#10;一人当たり面積"/>
        <xdr:cNvSpPr txBox="1"/>
      </xdr:nvSpPr>
      <xdr:spPr>
        <a:xfrm>
          <a:off x="9391727" y="1743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2" name="直線コネクタ 37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3" name="テキスト ボックス 37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4" name="直線コネクタ 37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5" name="テキスト ボックス 37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6" name="直線コネクタ 37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7" name="テキスト ボックス 37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8" name="直線コネクタ 37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9" name="テキスト ボックス 37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0" name="直線コネクタ 37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1" name="テキスト ボックス 38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2" name="直線コネクタ 38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3" name="テキスト ボックス 38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4" name="直線コネクタ 38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5" name="テキスト ボックス 38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5987</xdr:rowOff>
    </xdr:to>
    <xdr:cxnSp macro="">
      <xdr:nvCxnSpPr>
        <xdr:cNvPr id="387" name="直線コネクタ 386"/>
        <xdr:cNvCxnSpPr/>
      </xdr:nvCxnSpPr>
      <xdr:spPr>
        <a:xfrm flipV="1">
          <a:off x="16318864" y="581895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9814</xdr:rowOff>
    </xdr:from>
    <xdr:ext cx="340478" cy="259045"/>
    <xdr:sp macro="" textlink="">
      <xdr:nvSpPr>
        <xdr:cNvPr id="388" name="【一般廃棄物処理施設】&#10;有形固定資産減価償却率最小値テキスト"/>
        <xdr:cNvSpPr txBox="1"/>
      </xdr:nvSpPr>
      <xdr:spPr>
        <a:xfrm>
          <a:off x="16357600" y="72107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5987</xdr:rowOff>
    </xdr:from>
    <xdr:to>
      <xdr:col>86</xdr:col>
      <xdr:colOff>25400</xdr:colOff>
      <xdr:row>42</xdr:row>
      <xdr:rowOff>5987</xdr:rowOff>
    </xdr:to>
    <xdr:cxnSp macro="">
      <xdr:nvCxnSpPr>
        <xdr:cNvPr id="389" name="直線コネクタ 388"/>
        <xdr:cNvCxnSpPr/>
      </xdr:nvCxnSpPr>
      <xdr:spPr>
        <a:xfrm>
          <a:off x="16230600" y="7206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405111" cy="259045"/>
    <xdr:sp macro="" textlink="">
      <xdr:nvSpPr>
        <xdr:cNvPr id="390" name="【一般廃棄物処理施設】&#10;有形固定資産減価償却率最大値テキスト"/>
        <xdr:cNvSpPr txBox="1"/>
      </xdr:nvSpPr>
      <xdr:spPr>
        <a:xfrm>
          <a:off x="16357600" y="5594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391" name="直線コネクタ 390"/>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8726</xdr:rowOff>
    </xdr:from>
    <xdr:ext cx="405111" cy="259045"/>
    <xdr:sp macro="" textlink="">
      <xdr:nvSpPr>
        <xdr:cNvPr id="392" name="【一般廃棄物処理施設】&#10;有形固定資産減価償却率平均値テキスト"/>
        <xdr:cNvSpPr txBox="1"/>
      </xdr:nvSpPr>
      <xdr:spPr>
        <a:xfrm>
          <a:off x="16357600" y="635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30299</xdr:rowOff>
    </xdr:from>
    <xdr:to>
      <xdr:col>85</xdr:col>
      <xdr:colOff>177800</xdr:colOff>
      <xdr:row>37</xdr:row>
      <xdr:rowOff>131899</xdr:rowOff>
    </xdr:to>
    <xdr:sp macro="" textlink="">
      <xdr:nvSpPr>
        <xdr:cNvPr id="393" name="フローチャート: 判断 392"/>
        <xdr:cNvSpPr/>
      </xdr:nvSpPr>
      <xdr:spPr>
        <a:xfrm>
          <a:off x="162687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87449</xdr:rowOff>
    </xdr:from>
    <xdr:to>
      <xdr:col>81</xdr:col>
      <xdr:colOff>101600</xdr:colOff>
      <xdr:row>38</xdr:row>
      <xdr:rowOff>17599</xdr:rowOff>
    </xdr:to>
    <xdr:sp macro="" textlink="">
      <xdr:nvSpPr>
        <xdr:cNvPr id="394" name="フローチャート: 判断 393"/>
        <xdr:cNvSpPr/>
      </xdr:nvSpPr>
      <xdr:spPr>
        <a:xfrm>
          <a:off x="15430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8726</xdr:rowOff>
    </xdr:from>
    <xdr:ext cx="405111" cy="259045"/>
    <xdr:sp macro="" textlink="">
      <xdr:nvSpPr>
        <xdr:cNvPr id="395" name="n_1aveValue【一般廃棄物処理施設】&#10;有形固定資産減価償却率"/>
        <xdr:cNvSpPr txBox="1"/>
      </xdr:nvSpPr>
      <xdr:spPr>
        <a:xfrm>
          <a:off x="15266044" y="652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22134</xdr:rowOff>
    </xdr:from>
    <xdr:to>
      <xdr:col>76</xdr:col>
      <xdr:colOff>165100</xdr:colOff>
      <xdr:row>37</xdr:row>
      <xdr:rowOff>123734</xdr:rowOff>
    </xdr:to>
    <xdr:sp macro="" textlink="">
      <xdr:nvSpPr>
        <xdr:cNvPr id="396" name="フローチャート: 判断 395"/>
        <xdr:cNvSpPr/>
      </xdr:nvSpPr>
      <xdr:spPr>
        <a:xfrm>
          <a:off x="14541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140261</xdr:rowOff>
    </xdr:from>
    <xdr:ext cx="405111" cy="259045"/>
    <xdr:sp macro="" textlink="">
      <xdr:nvSpPr>
        <xdr:cNvPr id="397" name="n_2aveValue【一般廃棄物処理施設】&#10;有形固定資産減価償却率"/>
        <xdr:cNvSpPr txBox="1"/>
      </xdr:nvSpPr>
      <xdr:spPr>
        <a:xfrm>
          <a:off x="143897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98" name="テキスト ボックス 39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9" name="テキスト ボックス 39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0" name="テキスト ボックス 39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1" name="テキスト ボックス 40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2" name="テキスト ボックス 40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12337</xdr:rowOff>
    </xdr:from>
    <xdr:to>
      <xdr:col>81</xdr:col>
      <xdr:colOff>101600</xdr:colOff>
      <xdr:row>37</xdr:row>
      <xdr:rowOff>113937</xdr:rowOff>
    </xdr:to>
    <xdr:sp macro="" textlink="">
      <xdr:nvSpPr>
        <xdr:cNvPr id="403" name="楕円 402"/>
        <xdr:cNvSpPr/>
      </xdr:nvSpPr>
      <xdr:spPr>
        <a:xfrm>
          <a:off x="15430500" y="635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130464</xdr:rowOff>
    </xdr:from>
    <xdr:ext cx="405111" cy="259045"/>
    <xdr:sp macro="" textlink="">
      <xdr:nvSpPr>
        <xdr:cNvPr id="404" name="n_1mainValue【一般廃棄物処理施設】&#10;有形固定資産減価償却率"/>
        <xdr:cNvSpPr txBox="1"/>
      </xdr:nvSpPr>
      <xdr:spPr>
        <a:xfrm>
          <a:off x="15266044" y="613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5" name="正方形/長方形 40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6" name="正方形/長方形 40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7" name="正方形/長方形 40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8" name="正方形/長方形 40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9" name="正方形/長方形 40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0" name="正方形/長方形 40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1" name="正方形/長方形 41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2" name="正方形/長方形 41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3" name="テキスト ボックス 41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4" name="直線コネクタ 41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15" name="直線コネクタ 414"/>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16" name="テキスト ボックス 415"/>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17" name="直線コネクタ 416"/>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18" name="テキスト ボックス 417"/>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19" name="直線コネクタ 418"/>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20" name="テキスト ボックス 419"/>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21" name="直線コネクタ 420"/>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22" name="テキスト ボックス 421"/>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23" name="直線コネクタ 422"/>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24" name="テキスト ボックス 423"/>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25" name="直線コネクタ 424"/>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26" name="テキスト ボックス 425"/>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7" name="直線コネクタ 42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28" name="テキスト ボックス 42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157931</xdr:rowOff>
    </xdr:from>
    <xdr:to>
      <xdr:col>116</xdr:col>
      <xdr:colOff>62864</xdr:colOff>
      <xdr:row>42</xdr:row>
      <xdr:rowOff>91987</xdr:rowOff>
    </xdr:to>
    <xdr:cxnSp macro="">
      <xdr:nvCxnSpPr>
        <xdr:cNvPr id="430" name="直線コネクタ 429"/>
        <xdr:cNvCxnSpPr/>
      </xdr:nvCxnSpPr>
      <xdr:spPr>
        <a:xfrm flipV="1">
          <a:off x="22160864" y="5815781"/>
          <a:ext cx="0" cy="147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95814</xdr:rowOff>
    </xdr:from>
    <xdr:ext cx="378565" cy="259045"/>
    <xdr:sp macro="" textlink="">
      <xdr:nvSpPr>
        <xdr:cNvPr id="431" name="【一般廃棄物処理施設】&#10;一人当たり有形固定資産（償却資産）額最小値テキスト"/>
        <xdr:cNvSpPr txBox="1"/>
      </xdr:nvSpPr>
      <xdr:spPr>
        <a:xfrm>
          <a:off x="22199600" y="7296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91987</xdr:rowOff>
    </xdr:from>
    <xdr:to>
      <xdr:col>116</xdr:col>
      <xdr:colOff>152400</xdr:colOff>
      <xdr:row>42</xdr:row>
      <xdr:rowOff>91987</xdr:rowOff>
    </xdr:to>
    <xdr:cxnSp macro="">
      <xdr:nvCxnSpPr>
        <xdr:cNvPr id="432" name="直線コネクタ 431"/>
        <xdr:cNvCxnSpPr/>
      </xdr:nvCxnSpPr>
      <xdr:spPr>
        <a:xfrm>
          <a:off x="22072600" y="7292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104608</xdr:rowOff>
    </xdr:from>
    <xdr:ext cx="599010" cy="259045"/>
    <xdr:sp macro="" textlink="">
      <xdr:nvSpPr>
        <xdr:cNvPr id="433" name="【一般廃棄物処理施設】&#10;一人当たり有形固定資産（償却資産）額最大値テキスト"/>
        <xdr:cNvSpPr txBox="1"/>
      </xdr:nvSpPr>
      <xdr:spPr>
        <a:xfrm>
          <a:off x="22199600" y="559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157931</xdr:rowOff>
    </xdr:from>
    <xdr:to>
      <xdr:col>116</xdr:col>
      <xdr:colOff>152400</xdr:colOff>
      <xdr:row>33</xdr:row>
      <xdr:rowOff>157931</xdr:rowOff>
    </xdr:to>
    <xdr:cxnSp macro="">
      <xdr:nvCxnSpPr>
        <xdr:cNvPr id="434" name="直線コネクタ 433"/>
        <xdr:cNvCxnSpPr/>
      </xdr:nvCxnSpPr>
      <xdr:spPr>
        <a:xfrm>
          <a:off x="22072600" y="581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102588</xdr:rowOff>
    </xdr:from>
    <xdr:ext cx="534377" cy="259045"/>
    <xdr:sp macro="" textlink="">
      <xdr:nvSpPr>
        <xdr:cNvPr id="435" name="【一般廃棄物処理施設】&#10;一人当たり有形固定資産（償却資産）額平均値テキスト"/>
        <xdr:cNvSpPr txBox="1"/>
      </xdr:nvSpPr>
      <xdr:spPr>
        <a:xfrm>
          <a:off x="22199600" y="6960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124161</xdr:rowOff>
    </xdr:from>
    <xdr:to>
      <xdr:col>116</xdr:col>
      <xdr:colOff>114300</xdr:colOff>
      <xdr:row>41</xdr:row>
      <xdr:rowOff>54311</xdr:rowOff>
    </xdr:to>
    <xdr:sp macro="" textlink="">
      <xdr:nvSpPr>
        <xdr:cNvPr id="436" name="フローチャート: 判断 435"/>
        <xdr:cNvSpPr/>
      </xdr:nvSpPr>
      <xdr:spPr>
        <a:xfrm>
          <a:off x="22110700" y="698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114119</xdr:rowOff>
    </xdr:from>
    <xdr:to>
      <xdr:col>112</xdr:col>
      <xdr:colOff>38100</xdr:colOff>
      <xdr:row>41</xdr:row>
      <xdr:rowOff>44269</xdr:rowOff>
    </xdr:to>
    <xdr:sp macro="" textlink="">
      <xdr:nvSpPr>
        <xdr:cNvPr id="437" name="フローチャート: 判断 436"/>
        <xdr:cNvSpPr/>
      </xdr:nvSpPr>
      <xdr:spPr>
        <a:xfrm>
          <a:off x="21272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41</xdr:row>
      <xdr:rowOff>35396</xdr:rowOff>
    </xdr:from>
    <xdr:ext cx="534377" cy="259045"/>
    <xdr:sp macro="" textlink="">
      <xdr:nvSpPr>
        <xdr:cNvPr id="438" name="n_1aveValue【一般廃棄物処理施設】&#10;一人当たり有形固定資産（償却資産）額"/>
        <xdr:cNvSpPr txBox="1"/>
      </xdr:nvSpPr>
      <xdr:spPr>
        <a:xfrm>
          <a:off x="21043411" y="706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167534</xdr:rowOff>
    </xdr:from>
    <xdr:to>
      <xdr:col>107</xdr:col>
      <xdr:colOff>101600</xdr:colOff>
      <xdr:row>41</xdr:row>
      <xdr:rowOff>97684</xdr:rowOff>
    </xdr:to>
    <xdr:sp macro="" textlink="">
      <xdr:nvSpPr>
        <xdr:cNvPr id="439" name="フローチャート: 判断 438"/>
        <xdr:cNvSpPr/>
      </xdr:nvSpPr>
      <xdr:spPr>
        <a:xfrm>
          <a:off x="20383500" y="702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39</xdr:row>
      <xdr:rowOff>114211</xdr:rowOff>
    </xdr:from>
    <xdr:ext cx="534377" cy="259045"/>
    <xdr:sp macro="" textlink="">
      <xdr:nvSpPr>
        <xdr:cNvPr id="440" name="n_2aveValue【一般廃棄物処理施設】&#10;一人当たり有形固定資産（償却資産）額"/>
        <xdr:cNvSpPr txBox="1"/>
      </xdr:nvSpPr>
      <xdr:spPr>
        <a:xfrm>
          <a:off x="20167111" y="680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41" name="テキスト ボックス 44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2" name="テキスト ボックス 44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3" name="テキスト ボックス 44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4" name="テキスト ボックス 44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5" name="テキスト ボックス 44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51852</xdr:rowOff>
    </xdr:from>
    <xdr:to>
      <xdr:col>112</xdr:col>
      <xdr:colOff>38100</xdr:colOff>
      <xdr:row>34</xdr:row>
      <xdr:rowOff>153452</xdr:rowOff>
    </xdr:to>
    <xdr:sp macro="" textlink="">
      <xdr:nvSpPr>
        <xdr:cNvPr id="446" name="楕円 445"/>
        <xdr:cNvSpPr/>
      </xdr:nvSpPr>
      <xdr:spPr>
        <a:xfrm>
          <a:off x="21272500" y="588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32</xdr:row>
      <xdr:rowOff>169979</xdr:rowOff>
    </xdr:from>
    <xdr:ext cx="599010" cy="259045"/>
    <xdr:sp macro="" textlink="">
      <xdr:nvSpPr>
        <xdr:cNvPr id="447" name="n_1mainValue【一般廃棄物処理施設】&#10;一人当たり有形固定資産（償却資産）額"/>
        <xdr:cNvSpPr txBox="1"/>
      </xdr:nvSpPr>
      <xdr:spPr>
        <a:xfrm>
          <a:off x="21011095" y="565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8" name="正方形/長方形 44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9" name="正方形/長方形 44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0" name="正方形/長方形 44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1" name="正方形/長方形 45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2" name="正方形/長方形 45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3" name="正方形/長方形 45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4" name="正方形/長方形 45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5" name="正方形/長方形 45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6" name="テキスト ボックス 45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7" name="直線コネクタ 45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58" name="直線コネクタ 45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59" name="テキスト ボックス 45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60" name="直線コネクタ 45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61" name="テキスト ボックス 46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62" name="直線コネクタ 46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3" name="テキスト ボックス 46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4" name="直線コネクタ 46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5" name="テキスト ボックス 46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6" name="直線コネクタ 46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7" name="テキスト ボックス 46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8" name="直線コネクタ 46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69" name="テキスト ボックス 46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0" name="直線コネクタ 46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1" name="テキスト ボックス 47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91440</xdr:rowOff>
    </xdr:from>
    <xdr:to>
      <xdr:col>85</xdr:col>
      <xdr:colOff>126364</xdr:colOff>
      <xdr:row>63</xdr:row>
      <xdr:rowOff>150223</xdr:rowOff>
    </xdr:to>
    <xdr:cxnSp macro="">
      <xdr:nvCxnSpPr>
        <xdr:cNvPr id="473" name="直線コネクタ 472"/>
        <xdr:cNvCxnSpPr/>
      </xdr:nvCxnSpPr>
      <xdr:spPr>
        <a:xfrm flipV="1">
          <a:off x="16318864" y="9692640"/>
          <a:ext cx="0" cy="1258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474" name="【保健センター・保健所】&#10;有形固定資産減価償却率最小値テキスト"/>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475" name="直線コネクタ 474"/>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38117</xdr:rowOff>
    </xdr:from>
    <xdr:ext cx="405111" cy="259045"/>
    <xdr:sp macro="" textlink="">
      <xdr:nvSpPr>
        <xdr:cNvPr id="476" name="【保健センター・保健所】&#10;有形固定資産減価償却率最大値テキスト"/>
        <xdr:cNvSpPr txBox="1"/>
      </xdr:nvSpPr>
      <xdr:spPr>
        <a:xfrm>
          <a:off x="16357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91440</xdr:rowOff>
    </xdr:from>
    <xdr:to>
      <xdr:col>86</xdr:col>
      <xdr:colOff>25400</xdr:colOff>
      <xdr:row>56</xdr:row>
      <xdr:rowOff>91440</xdr:rowOff>
    </xdr:to>
    <xdr:cxnSp macro="">
      <xdr:nvCxnSpPr>
        <xdr:cNvPr id="477" name="直線コネクタ 476"/>
        <xdr:cNvCxnSpPr/>
      </xdr:nvCxnSpPr>
      <xdr:spPr>
        <a:xfrm>
          <a:off x="16230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1105</xdr:rowOff>
    </xdr:from>
    <xdr:ext cx="405111" cy="259045"/>
    <xdr:sp macro="" textlink="">
      <xdr:nvSpPr>
        <xdr:cNvPr id="478" name="【保健センター・保健所】&#10;有形固定資産減価償却率平均値テキスト"/>
        <xdr:cNvSpPr txBox="1"/>
      </xdr:nvSpPr>
      <xdr:spPr>
        <a:xfrm>
          <a:off x="16357600" y="102881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479" name="フローチャート: 判断 478"/>
        <xdr:cNvSpPr/>
      </xdr:nvSpPr>
      <xdr:spPr>
        <a:xfrm>
          <a:off x="16268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7983</xdr:rowOff>
    </xdr:from>
    <xdr:to>
      <xdr:col>81</xdr:col>
      <xdr:colOff>101600</xdr:colOff>
      <xdr:row>60</xdr:row>
      <xdr:rowOff>109583</xdr:rowOff>
    </xdr:to>
    <xdr:sp macro="" textlink="">
      <xdr:nvSpPr>
        <xdr:cNvPr id="480" name="フローチャート: 判断 479"/>
        <xdr:cNvSpPr/>
      </xdr:nvSpPr>
      <xdr:spPr>
        <a:xfrm>
          <a:off x="15430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126110</xdr:rowOff>
    </xdr:from>
    <xdr:ext cx="405111" cy="259045"/>
    <xdr:sp macro="" textlink="">
      <xdr:nvSpPr>
        <xdr:cNvPr id="481" name="n_1aveValue【保健センター・保健所】&#10;有形固定資産減価償却率"/>
        <xdr:cNvSpPr txBox="1"/>
      </xdr:nvSpPr>
      <xdr:spPr>
        <a:xfrm>
          <a:off x="152660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163104</xdr:rowOff>
    </xdr:from>
    <xdr:to>
      <xdr:col>76</xdr:col>
      <xdr:colOff>165100</xdr:colOff>
      <xdr:row>60</xdr:row>
      <xdr:rowOff>93254</xdr:rowOff>
    </xdr:to>
    <xdr:sp macro="" textlink="">
      <xdr:nvSpPr>
        <xdr:cNvPr id="482" name="フローチャート: 判断 481"/>
        <xdr:cNvSpPr/>
      </xdr:nvSpPr>
      <xdr:spPr>
        <a:xfrm>
          <a:off x="14541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109781</xdr:rowOff>
    </xdr:from>
    <xdr:ext cx="405111" cy="259045"/>
    <xdr:sp macro="" textlink="">
      <xdr:nvSpPr>
        <xdr:cNvPr id="483" name="n_2aveValue【保健センター・保健所】&#10;有形固定資産減価償却率"/>
        <xdr:cNvSpPr txBox="1"/>
      </xdr:nvSpPr>
      <xdr:spPr>
        <a:xfrm>
          <a:off x="143897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84" name="テキスト ボックス 48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5" name="テキスト ボックス 48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6" name="テキスト ボックス 48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7" name="テキスト ボックス 48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8" name="テキスト ボックス 48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1451</xdr:rowOff>
    </xdr:from>
    <xdr:to>
      <xdr:col>81</xdr:col>
      <xdr:colOff>101600</xdr:colOff>
      <xdr:row>63</xdr:row>
      <xdr:rowOff>103051</xdr:rowOff>
    </xdr:to>
    <xdr:sp macro="" textlink="">
      <xdr:nvSpPr>
        <xdr:cNvPr id="489" name="楕円 488"/>
        <xdr:cNvSpPr/>
      </xdr:nvSpPr>
      <xdr:spPr>
        <a:xfrm>
          <a:off x="15430500" y="1080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63</xdr:row>
      <xdr:rowOff>94178</xdr:rowOff>
    </xdr:from>
    <xdr:ext cx="405111" cy="259045"/>
    <xdr:sp macro="" textlink="">
      <xdr:nvSpPr>
        <xdr:cNvPr id="490" name="n_1mainValue【保健センター・保健所】&#10;有形固定資産減価償却率"/>
        <xdr:cNvSpPr txBox="1"/>
      </xdr:nvSpPr>
      <xdr:spPr>
        <a:xfrm>
          <a:off x="15266044" y="10895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1" name="正方形/長方形 49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2" name="正方形/長方形 49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3" name="正方形/長方形 49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4" name="正方形/長方形 49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5" name="正方形/長方形 49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6" name="正方形/長方形 49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7" name="正方形/長方形 49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8" name="正方形/長方形 49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9" name="テキスト ボックス 49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0" name="直線コネクタ 49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01" name="直線コネクタ 50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02" name="テキスト ボックス 50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03" name="直線コネクタ 50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04" name="テキスト ボックス 50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5" name="直線コネクタ 50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06" name="テキスト ボックス 50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07" name="直線コネクタ 50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08" name="テキスト ボックス 50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9" name="直線コネクタ 50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0" name="テキスト ボックス 50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36576</xdr:rowOff>
    </xdr:from>
    <xdr:to>
      <xdr:col>116</xdr:col>
      <xdr:colOff>62864</xdr:colOff>
      <xdr:row>63</xdr:row>
      <xdr:rowOff>112014</xdr:rowOff>
    </xdr:to>
    <xdr:cxnSp macro="">
      <xdr:nvCxnSpPr>
        <xdr:cNvPr id="512" name="直線コネクタ 511"/>
        <xdr:cNvCxnSpPr/>
      </xdr:nvCxnSpPr>
      <xdr:spPr>
        <a:xfrm flipV="1">
          <a:off x="22160864" y="963777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115841</xdr:rowOff>
    </xdr:from>
    <xdr:ext cx="469744" cy="259045"/>
    <xdr:sp macro="" textlink="">
      <xdr:nvSpPr>
        <xdr:cNvPr id="513" name="【保健センター・保健所】&#10;一人当たり面積最小値テキスト"/>
        <xdr:cNvSpPr txBox="1"/>
      </xdr:nvSpPr>
      <xdr:spPr>
        <a:xfrm>
          <a:off x="22199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112014</xdr:rowOff>
    </xdr:from>
    <xdr:to>
      <xdr:col>116</xdr:col>
      <xdr:colOff>152400</xdr:colOff>
      <xdr:row>63</xdr:row>
      <xdr:rowOff>112014</xdr:rowOff>
    </xdr:to>
    <xdr:cxnSp macro="">
      <xdr:nvCxnSpPr>
        <xdr:cNvPr id="514" name="直線コネクタ 513"/>
        <xdr:cNvCxnSpPr/>
      </xdr:nvCxnSpPr>
      <xdr:spPr>
        <a:xfrm>
          <a:off x="22072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154703</xdr:rowOff>
    </xdr:from>
    <xdr:ext cx="469744" cy="259045"/>
    <xdr:sp macro="" textlink="">
      <xdr:nvSpPr>
        <xdr:cNvPr id="515" name="【保健センター・保健所】&#10;一人当たり面積最大値テキスト"/>
        <xdr:cNvSpPr txBox="1"/>
      </xdr:nvSpPr>
      <xdr:spPr>
        <a:xfrm>
          <a:off x="22199600" y="941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36576</xdr:rowOff>
    </xdr:from>
    <xdr:to>
      <xdr:col>116</xdr:col>
      <xdr:colOff>152400</xdr:colOff>
      <xdr:row>56</xdr:row>
      <xdr:rowOff>36576</xdr:rowOff>
    </xdr:to>
    <xdr:cxnSp macro="">
      <xdr:nvCxnSpPr>
        <xdr:cNvPr id="516" name="直線コネクタ 515"/>
        <xdr:cNvCxnSpPr/>
      </xdr:nvCxnSpPr>
      <xdr:spPr>
        <a:xfrm>
          <a:off x="22072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69359</xdr:rowOff>
    </xdr:from>
    <xdr:ext cx="469744" cy="259045"/>
    <xdr:sp macro="" textlink="">
      <xdr:nvSpPr>
        <xdr:cNvPr id="517" name="【保健センター・保健所】&#10;一人当たり面積平均値テキスト"/>
        <xdr:cNvSpPr txBox="1"/>
      </xdr:nvSpPr>
      <xdr:spPr>
        <a:xfrm>
          <a:off x="22199600" y="10699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90932</xdr:rowOff>
    </xdr:from>
    <xdr:to>
      <xdr:col>116</xdr:col>
      <xdr:colOff>114300</xdr:colOff>
      <xdr:row>63</xdr:row>
      <xdr:rowOff>21082</xdr:rowOff>
    </xdr:to>
    <xdr:sp macro="" textlink="">
      <xdr:nvSpPr>
        <xdr:cNvPr id="518" name="フローチャート: 判断 517"/>
        <xdr:cNvSpPr/>
      </xdr:nvSpPr>
      <xdr:spPr>
        <a:xfrm>
          <a:off x="22110700" y="1072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63500</xdr:rowOff>
    </xdr:from>
    <xdr:to>
      <xdr:col>112</xdr:col>
      <xdr:colOff>38100</xdr:colOff>
      <xdr:row>62</xdr:row>
      <xdr:rowOff>165100</xdr:rowOff>
    </xdr:to>
    <xdr:sp macro="" textlink="">
      <xdr:nvSpPr>
        <xdr:cNvPr id="519" name="フローチャート: 判断 518"/>
        <xdr:cNvSpPr/>
      </xdr:nvSpPr>
      <xdr:spPr>
        <a:xfrm>
          <a:off x="21272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156227</xdr:rowOff>
    </xdr:from>
    <xdr:ext cx="469744" cy="259045"/>
    <xdr:sp macro="" textlink="">
      <xdr:nvSpPr>
        <xdr:cNvPr id="520" name="n_1aveValue【保健センター・保健所】&#10;一人当たり面積"/>
        <xdr:cNvSpPr txBox="1"/>
      </xdr:nvSpPr>
      <xdr:spPr>
        <a:xfrm>
          <a:off x="210757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45212</xdr:rowOff>
    </xdr:from>
    <xdr:to>
      <xdr:col>107</xdr:col>
      <xdr:colOff>101600</xdr:colOff>
      <xdr:row>62</xdr:row>
      <xdr:rowOff>146812</xdr:rowOff>
    </xdr:to>
    <xdr:sp macro="" textlink="">
      <xdr:nvSpPr>
        <xdr:cNvPr id="521" name="フローチャート: 判断 520"/>
        <xdr:cNvSpPr/>
      </xdr:nvSpPr>
      <xdr:spPr>
        <a:xfrm>
          <a:off x="20383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163339</xdr:rowOff>
    </xdr:from>
    <xdr:ext cx="469744" cy="259045"/>
    <xdr:sp macro="" textlink="">
      <xdr:nvSpPr>
        <xdr:cNvPr id="522" name="n_2aveValue【保健センター・保健所】&#10;一人当たり面積"/>
        <xdr:cNvSpPr txBox="1"/>
      </xdr:nvSpPr>
      <xdr:spPr>
        <a:xfrm>
          <a:off x="201994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23" name="テキスト ボックス 52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4" name="テキスト ボックス 52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5" name="テキスト ボックス 52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6" name="テキスト ボックス 52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7" name="テキスト ボックス 52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36068</xdr:rowOff>
    </xdr:from>
    <xdr:to>
      <xdr:col>112</xdr:col>
      <xdr:colOff>38100</xdr:colOff>
      <xdr:row>62</xdr:row>
      <xdr:rowOff>137668</xdr:rowOff>
    </xdr:to>
    <xdr:sp macro="" textlink="">
      <xdr:nvSpPr>
        <xdr:cNvPr id="528" name="楕円 527"/>
        <xdr:cNvSpPr/>
      </xdr:nvSpPr>
      <xdr:spPr>
        <a:xfrm>
          <a:off x="21272500" y="1066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154195</xdr:rowOff>
    </xdr:from>
    <xdr:ext cx="469744" cy="259045"/>
    <xdr:sp macro="" textlink="">
      <xdr:nvSpPr>
        <xdr:cNvPr id="529" name="n_1mainValue【保健センター・保健所】&#10;一人当たり面積"/>
        <xdr:cNvSpPr txBox="1"/>
      </xdr:nvSpPr>
      <xdr:spPr>
        <a:xfrm>
          <a:off x="210757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0" name="正方形/長方形 52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1" name="正方形/長方形 53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2" name="正方形/長方形 53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3" name="正方形/長方形 53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4" name="正方形/長方形 53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5" name="正方形/長方形 53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6" name="正方形/長方形 53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7" name="正方形/長方形 53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8" name="テキスト ボックス 53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9" name="直線コネクタ 53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40" name="直線コネクタ 53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41" name="テキスト ボックス 54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2" name="直線コネクタ 54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3" name="テキスト ボックス 54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4" name="直線コネクタ 54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5" name="テキスト ボックス 54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6" name="直線コネクタ 54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7" name="テキスト ボックス 54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8" name="直線コネクタ 54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9" name="テキスト ボックス 54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50" name="直線コネクタ 54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51" name="テキスト ボックス 55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2" name="直線コネクタ 55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3" name="テキスト ボックス 55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25037</xdr:rowOff>
    </xdr:from>
    <xdr:to>
      <xdr:col>85</xdr:col>
      <xdr:colOff>126364</xdr:colOff>
      <xdr:row>86</xdr:row>
      <xdr:rowOff>42999</xdr:rowOff>
    </xdr:to>
    <xdr:cxnSp macro="">
      <xdr:nvCxnSpPr>
        <xdr:cNvPr id="555" name="直線コネクタ 554"/>
        <xdr:cNvCxnSpPr/>
      </xdr:nvCxnSpPr>
      <xdr:spPr>
        <a:xfrm flipV="1">
          <a:off x="16318864" y="13398137"/>
          <a:ext cx="0" cy="138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46826</xdr:rowOff>
    </xdr:from>
    <xdr:ext cx="340478" cy="259045"/>
    <xdr:sp macro="" textlink="">
      <xdr:nvSpPr>
        <xdr:cNvPr id="556" name="【消防施設】&#10;有形固定資産減価償却率最小値テキスト"/>
        <xdr:cNvSpPr txBox="1"/>
      </xdr:nvSpPr>
      <xdr:spPr>
        <a:xfrm>
          <a:off x="16357600" y="1479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42999</xdr:rowOff>
    </xdr:from>
    <xdr:to>
      <xdr:col>86</xdr:col>
      <xdr:colOff>25400</xdr:colOff>
      <xdr:row>86</xdr:row>
      <xdr:rowOff>42999</xdr:rowOff>
    </xdr:to>
    <xdr:cxnSp macro="">
      <xdr:nvCxnSpPr>
        <xdr:cNvPr id="557" name="直線コネクタ 556"/>
        <xdr:cNvCxnSpPr/>
      </xdr:nvCxnSpPr>
      <xdr:spPr>
        <a:xfrm>
          <a:off x="16230600" y="1478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143164</xdr:rowOff>
    </xdr:from>
    <xdr:ext cx="405111" cy="259045"/>
    <xdr:sp macro="" textlink="">
      <xdr:nvSpPr>
        <xdr:cNvPr id="558" name="【消防施設】&#10;有形固定資産減価償却率最大値テキスト"/>
        <xdr:cNvSpPr txBox="1"/>
      </xdr:nvSpPr>
      <xdr:spPr>
        <a:xfrm>
          <a:off x="16357600" y="1317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25037</xdr:rowOff>
    </xdr:from>
    <xdr:to>
      <xdr:col>86</xdr:col>
      <xdr:colOff>25400</xdr:colOff>
      <xdr:row>78</xdr:row>
      <xdr:rowOff>25037</xdr:rowOff>
    </xdr:to>
    <xdr:cxnSp macro="">
      <xdr:nvCxnSpPr>
        <xdr:cNvPr id="559" name="直線コネクタ 558"/>
        <xdr:cNvCxnSpPr/>
      </xdr:nvCxnSpPr>
      <xdr:spPr>
        <a:xfrm>
          <a:off x="16230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111051</xdr:rowOff>
    </xdr:from>
    <xdr:ext cx="405111" cy="259045"/>
    <xdr:sp macro="" textlink="">
      <xdr:nvSpPr>
        <xdr:cNvPr id="560" name="【消防施設】&#10;有形固定資産減価償却率平均値テキスト"/>
        <xdr:cNvSpPr txBox="1"/>
      </xdr:nvSpPr>
      <xdr:spPr>
        <a:xfrm>
          <a:off x="16357600" y="13998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132624</xdr:rowOff>
    </xdr:from>
    <xdr:to>
      <xdr:col>85</xdr:col>
      <xdr:colOff>177800</xdr:colOff>
      <xdr:row>82</xdr:row>
      <xdr:rowOff>62774</xdr:rowOff>
    </xdr:to>
    <xdr:sp macro="" textlink="">
      <xdr:nvSpPr>
        <xdr:cNvPr id="561" name="フローチャート: 判断 560"/>
        <xdr:cNvSpPr/>
      </xdr:nvSpPr>
      <xdr:spPr>
        <a:xfrm>
          <a:off x="16268700" y="1402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57513</xdr:rowOff>
    </xdr:from>
    <xdr:to>
      <xdr:col>81</xdr:col>
      <xdr:colOff>101600</xdr:colOff>
      <xdr:row>81</xdr:row>
      <xdr:rowOff>159113</xdr:rowOff>
    </xdr:to>
    <xdr:sp macro="" textlink="">
      <xdr:nvSpPr>
        <xdr:cNvPr id="562" name="フローチャート: 判断 561"/>
        <xdr:cNvSpPr/>
      </xdr:nvSpPr>
      <xdr:spPr>
        <a:xfrm>
          <a:off x="154305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150240</xdr:rowOff>
    </xdr:from>
    <xdr:ext cx="405111" cy="259045"/>
    <xdr:sp macro="" textlink="">
      <xdr:nvSpPr>
        <xdr:cNvPr id="563" name="n_1aveValue【消防施設】&#10;有形固定資産減価償却率"/>
        <xdr:cNvSpPr txBox="1"/>
      </xdr:nvSpPr>
      <xdr:spPr>
        <a:xfrm>
          <a:off x="15266044" y="1403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80373</xdr:rowOff>
    </xdr:from>
    <xdr:to>
      <xdr:col>76</xdr:col>
      <xdr:colOff>165100</xdr:colOff>
      <xdr:row>82</xdr:row>
      <xdr:rowOff>10523</xdr:rowOff>
    </xdr:to>
    <xdr:sp macro="" textlink="">
      <xdr:nvSpPr>
        <xdr:cNvPr id="564" name="フローチャート: 判断 563"/>
        <xdr:cNvSpPr/>
      </xdr:nvSpPr>
      <xdr:spPr>
        <a:xfrm>
          <a:off x="14541500" y="1396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27050</xdr:rowOff>
    </xdr:from>
    <xdr:ext cx="405111" cy="259045"/>
    <xdr:sp macro="" textlink="">
      <xdr:nvSpPr>
        <xdr:cNvPr id="565" name="n_2aveValue【消防施設】&#10;有形固定資産減価償却率"/>
        <xdr:cNvSpPr txBox="1"/>
      </xdr:nvSpPr>
      <xdr:spPr>
        <a:xfrm>
          <a:off x="14389744" y="1374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66" name="テキスト ボックス 56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7" name="テキスト ボックス 56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8" name="テキスト ボックス 56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9" name="テキスト ボックス 56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0" name="テキスト ボックス 56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90170</xdr:rowOff>
    </xdr:from>
    <xdr:to>
      <xdr:col>81</xdr:col>
      <xdr:colOff>101600</xdr:colOff>
      <xdr:row>81</xdr:row>
      <xdr:rowOff>20320</xdr:rowOff>
    </xdr:to>
    <xdr:sp macro="" textlink="">
      <xdr:nvSpPr>
        <xdr:cNvPr id="571" name="楕円 570"/>
        <xdr:cNvSpPr/>
      </xdr:nvSpPr>
      <xdr:spPr>
        <a:xfrm>
          <a:off x="154305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36847</xdr:rowOff>
    </xdr:from>
    <xdr:ext cx="405111" cy="259045"/>
    <xdr:sp macro="" textlink="">
      <xdr:nvSpPr>
        <xdr:cNvPr id="572" name="n_1mainValue【消防施設】&#10;有形固定資産減価償却率"/>
        <xdr:cNvSpPr txBox="1"/>
      </xdr:nvSpPr>
      <xdr:spPr>
        <a:xfrm>
          <a:off x="152660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3" name="正方形/長方形 5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4" name="正方形/長方形 5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5" name="正方形/長方形 5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6" name="正方形/長方形 5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7" name="正方形/長方形 5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8" name="正方形/長方形 5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9" name="正方形/長方形 5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0" name="正方形/長方形 57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1" name="テキスト ボックス 58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2" name="直線コネクタ 58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83" name="直線コネクタ 58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84" name="テキスト ボックス 58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85" name="直線コネクタ 58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86" name="テキスト ボックス 58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87" name="直線コネクタ 58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88" name="テキスト ボックス 58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89" name="直線コネクタ 58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0" name="テキスト ボックス 58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1" name="直線コネクタ 59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2" name="テキスト ボックス 59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19813</xdr:rowOff>
    </xdr:from>
    <xdr:to>
      <xdr:col>116</xdr:col>
      <xdr:colOff>62864</xdr:colOff>
      <xdr:row>86</xdr:row>
      <xdr:rowOff>24385</xdr:rowOff>
    </xdr:to>
    <xdr:cxnSp macro="">
      <xdr:nvCxnSpPr>
        <xdr:cNvPr id="594" name="直線コネクタ 593"/>
        <xdr:cNvCxnSpPr/>
      </xdr:nvCxnSpPr>
      <xdr:spPr>
        <a:xfrm flipV="1">
          <a:off x="22160864" y="13392913"/>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595"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596" name="直線コネクタ 595"/>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137940</xdr:rowOff>
    </xdr:from>
    <xdr:ext cx="469744" cy="259045"/>
    <xdr:sp macro="" textlink="">
      <xdr:nvSpPr>
        <xdr:cNvPr id="597" name="【消防施設】&#10;一人当たり面積最大値テキスト"/>
        <xdr:cNvSpPr txBox="1"/>
      </xdr:nvSpPr>
      <xdr:spPr>
        <a:xfrm>
          <a:off x="22199600" y="1316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19813</xdr:rowOff>
    </xdr:from>
    <xdr:to>
      <xdr:col>116</xdr:col>
      <xdr:colOff>152400</xdr:colOff>
      <xdr:row>78</xdr:row>
      <xdr:rowOff>19813</xdr:rowOff>
    </xdr:to>
    <xdr:cxnSp macro="">
      <xdr:nvCxnSpPr>
        <xdr:cNvPr id="598" name="直線コネクタ 597"/>
        <xdr:cNvCxnSpPr/>
      </xdr:nvCxnSpPr>
      <xdr:spPr>
        <a:xfrm>
          <a:off x="22072600" y="1339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4590</xdr:rowOff>
    </xdr:from>
    <xdr:ext cx="469744" cy="259045"/>
    <xdr:sp macro="" textlink="">
      <xdr:nvSpPr>
        <xdr:cNvPr id="599" name="【消防施設】&#10;一人当たり面積平均値テキスト"/>
        <xdr:cNvSpPr txBox="1"/>
      </xdr:nvSpPr>
      <xdr:spPr>
        <a:xfrm>
          <a:off x="22199600" y="14234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26163</xdr:rowOff>
    </xdr:from>
    <xdr:to>
      <xdr:col>116</xdr:col>
      <xdr:colOff>114300</xdr:colOff>
      <xdr:row>83</xdr:row>
      <xdr:rowOff>127763</xdr:rowOff>
    </xdr:to>
    <xdr:sp macro="" textlink="">
      <xdr:nvSpPr>
        <xdr:cNvPr id="600" name="フローチャート: 判断 599"/>
        <xdr:cNvSpPr/>
      </xdr:nvSpPr>
      <xdr:spPr>
        <a:xfrm>
          <a:off x="221107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21589</xdr:rowOff>
    </xdr:from>
    <xdr:to>
      <xdr:col>112</xdr:col>
      <xdr:colOff>38100</xdr:colOff>
      <xdr:row>83</xdr:row>
      <xdr:rowOff>123189</xdr:rowOff>
    </xdr:to>
    <xdr:sp macro="" textlink="">
      <xdr:nvSpPr>
        <xdr:cNvPr id="601" name="フローチャート: 判断 600"/>
        <xdr:cNvSpPr/>
      </xdr:nvSpPr>
      <xdr:spPr>
        <a:xfrm>
          <a:off x="21272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139716</xdr:rowOff>
    </xdr:from>
    <xdr:ext cx="469744" cy="259045"/>
    <xdr:sp macro="" textlink="">
      <xdr:nvSpPr>
        <xdr:cNvPr id="602" name="n_1aveValue【消防施設】&#10;一人当たり面積"/>
        <xdr:cNvSpPr txBox="1"/>
      </xdr:nvSpPr>
      <xdr:spPr>
        <a:xfrm>
          <a:off x="210757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154178</xdr:rowOff>
    </xdr:from>
    <xdr:to>
      <xdr:col>107</xdr:col>
      <xdr:colOff>101600</xdr:colOff>
      <xdr:row>84</xdr:row>
      <xdr:rowOff>84328</xdr:rowOff>
    </xdr:to>
    <xdr:sp macro="" textlink="">
      <xdr:nvSpPr>
        <xdr:cNvPr id="603" name="フローチャート: 判断 602"/>
        <xdr:cNvSpPr/>
      </xdr:nvSpPr>
      <xdr:spPr>
        <a:xfrm>
          <a:off x="20383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100855</xdr:rowOff>
    </xdr:from>
    <xdr:ext cx="469744" cy="259045"/>
    <xdr:sp macro="" textlink="">
      <xdr:nvSpPr>
        <xdr:cNvPr id="604" name="n_2aveValue【消防施設】&#10;一人当たり面積"/>
        <xdr:cNvSpPr txBox="1"/>
      </xdr:nvSpPr>
      <xdr:spPr>
        <a:xfrm>
          <a:off x="20199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05" name="テキスト ボックス 60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6" name="テキスト ボックス 60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7" name="テキスト ボックス 60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8" name="テキスト ボックス 60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9" name="テキスト ボックス 60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97028</xdr:rowOff>
    </xdr:from>
    <xdr:to>
      <xdr:col>112</xdr:col>
      <xdr:colOff>38100</xdr:colOff>
      <xdr:row>85</xdr:row>
      <xdr:rowOff>27178</xdr:rowOff>
    </xdr:to>
    <xdr:sp macro="" textlink="">
      <xdr:nvSpPr>
        <xdr:cNvPr id="610" name="楕円 609"/>
        <xdr:cNvSpPr/>
      </xdr:nvSpPr>
      <xdr:spPr>
        <a:xfrm>
          <a:off x="21272500" y="1449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18305</xdr:rowOff>
    </xdr:from>
    <xdr:ext cx="469744" cy="259045"/>
    <xdr:sp macro="" textlink="">
      <xdr:nvSpPr>
        <xdr:cNvPr id="611" name="n_1mainValue【消防施設】&#10;一人当たり面積"/>
        <xdr:cNvSpPr txBox="1"/>
      </xdr:nvSpPr>
      <xdr:spPr>
        <a:xfrm>
          <a:off x="21075727" y="1459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2" name="正方形/長方形 61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3" name="正方形/長方形 61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4" name="正方形/長方形 61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5" name="正方形/長方形 61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6" name="正方形/長方形 61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7" name="正方形/長方形 61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8" name="正方形/長方形 61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9" name="正方形/長方形 61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0" name="テキスト ボックス 61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1" name="直線コネクタ 62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2" name="直線コネクタ 62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23" name="テキスト ボックス 62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4" name="直線コネクタ 62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5" name="テキスト ボックス 62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6" name="直線コネクタ 62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7" name="テキスト ボックス 62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8" name="直線コネクタ 62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9" name="テキスト ボックス 62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0" name="直線コネクタ 62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1" name="テキスト ボックス 63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2" name="直線コネクタ 63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33" name="テキスト ボックス 63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4" name="直線コネクタ 63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5" name="テキスト ボックス 63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45176</xdr:rowOff>
    </xdr:from>
    <xdr:to>
      <xdr:col>85</xdr:col>
      <xdr:colOff>126364</xdr:colOff>
      <xdr:row>108</xdr:row>
      <xdr:rowOff>157843</xdr:rowOff>
    </xdr:to>
    <xdr:cxnSp macro="">
      <xdr:nvCxnSpPr>
        <xdr:cNvPr id="637" name="直線コネクタ 636"/>
        <xdr:cNvCxnSpPr/>
      </xdr:nvCxnSpPr>
      <xdr:spPr>
        <a:xfrm flipV="1">
          <a:off x="16318864" y="17190176"/>
          <a:ext cx="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161670</xdr:rowOff>
    </xdr:from>
    <xdr:ext cx="340478" cy="259045"/>
    <xdr:sp macro="" textlink="">
      <xdr:nvSpPr>
        <xdr:cNvPr id="638" name="【庁舎】&#10;有形固定資産減価償却率最小値テキスト"/>
        <xdr:cNvSpPr txBox="1"/>
      </xdr:nvSpPr>
      <xdr:spPr>
        <a:xfrm>
          <a:off x="16357600" y="186782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157843</xdr:rowOff>
    </xdr:from>
    <xdr:to>
      <xdr:col>86</xdr:col>
      <xdr:colOff>25400</xdr:colOff>
      <xdr:row>108</xdr:row>
      <xdr:rowOff>157843</xdr:rowOff>
    </xdr:to>
    <xdr:cxnSp macro="">
      <xdr:nvCxnSpPr>
        <xdr:cNvPr id="639" name="直線コネクタ 638"/>
        <xdr:cNvCxnSpPr/>
      </xdr:nvCxnSpPr>
      <xdr:spPr>
        <a:xfrm>
          <a:off x="16230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163303</xdr:rowOff>
    </xdr:from>
    <xdr:ext cx="405111" cy="259045"/>
    <xdr:sp macro="" textlink="">
      <xdr:nvSpPr>
        <xdr:cNvPr id="640" name="【庁舎】&#10;有形固定資産減価償却率最大値テキスト"/>
        <xdr:cNvSpPr txBox="1"/>
      </xdr:nvSpPr>
      <xdr:spPr>
        <a:xfrm>
          <a:off x="16357600" y="16965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45176</xdr:rowOff>
    </xdr:from>
    <xdr:to>
      <xdr:col>86</xdr:col>
      <xdr:colOff>25400</xdr:colOff>
      <xdr:row>100</xdr:row>
      <xdr:rowOff>45176</xdr:rowOff>
    </xdr:to>
    <xdr:cxnSp macro="">
      <xdr:nvCxnSpPr>
        <xdr:cNvPr id="641" name="直線コネクタ 640"/>
        <xdr:cNvCxnSpPr/>
      </xdr:nvCxnSpPr>
      <xdr:spPr>
        <a:xfrm>
          <a:off x="16230600" y="1719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75672</xdr:rowOff>
    </xdr:from>
    <xdr:ext cx="405111" cy="259045"/>
    <xdr:sp macro="" textlink="">
      <xdr:nvSpPr>
        <xdr:cNvPr id="642" name="【庁舎】&#10;有形固定資産減価償却率平均値テキスト"/>
        <xdr:cNvSpPr txBox="1"/>
      </xdr:nvSpPr>
      <xdr:spPr>
        <a:xfrm>
          <a:off x="16357600" y="17735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97245</xdr:rowOff>
    </xdr:from>
    <xdr:to>
      <xdr:col>85</xdr:col>
      <xdr:colOff>177800</xdr:colOff>
      <xdr:row>104</xdr:row>
      <xdr:rowOff>27395</xdr:rowOff>
    </xdr:to>
    <xdr:sp macro="" textlink="">
      <xdr:nvSpPr>
        <xdr:cNvPr id="643" name="フローチャート: 判断 642"/>
        <xdr:cNvSpPr/>
      </xdr:nvSpPr>
      <xdr:spPr>
        <a:xfrm>
          <a:off x="16268700" y="1775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10705</xdr:rowOff>
    </xdr:from>
    <xdr:to>
      <xdr:col>81</xdr:col>
      <xdr:colOff>101600</xdr:colOff>
      <xdr:row>103</xdr:row>
      <xdr:rowOff>112305</xdr:rowOff>
    </xdr:to>
    <xdr:sp macro="" textlink="">
      <xdr:nvSpPr>
        <xdr:cNvPr id="644" name="フローチャート: 判断 643"/>
        <xdr:cNvSpPr/>
      </xdr:nvSpPr>
      <xdr:spPr>
        <a:xfrm>
          <a:off x="15430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128832</xdr:rowOff>
    </xdr:from>
    <xdr:ext cx="405111" cy="259045"/>
    <xdr:sp macro="" textlink="">
      <xdr:nvSpPr>
        <xdr:cNvPr id="645" name="n_1aveValue【庁舎】&#10;有形固定資産減価償却率"/>
        <xdr:cNvSpPr txBox="1"/>
      </xdr:nvSpPr>
      <xdr:spPr>
        <a:xfrm>
          <a:off x="15266044" y="1744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67855</xdr:rowOff>
    </xdr:from>
    <xdr:to>
      <xdr:col>76</xdr:col>
      <xdr:colOff>165100</xdr:colOff>
      <xdr:row>103</xdr:row>
      <xdr:rowOff>169455</xdr:rowOff>
    </xdr:to>
    <xdr:sp macro="" textlink="">
      <xdr:nvSpPr>
        <xdr:cNvPr id="646" name="フローチャート: 判断 645"/>
        <xdr:cNvSpPr/>
      </xdr:nvSpPr>
      <xdr:spPr>
        <a:xfrm>
          <a:off x="14541500" y="1772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14532</xdr:rowOff>
    </xdr:from>
    <xdr:ext cx="405111" cy="259045"/>
    <xdr:sp macro="" textlink="">
      <xdr:nvSpPr>
        <xdr:cNvPr id="647" name="n_2aveValue【庁舎】&#10;有形固定資産減価償却率"/>
        <xdr:cNvSpPr txBox="1"/>
      </xdr:nvSpPr>
      <xdr:spPr>
        <a:xfrm>
          <a:off x="14389744" y="1750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48" name="テキスト ボックス 64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9" name="テキスト ボックス 64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0" name="テキスト ボックス 64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1" name="テキスト ボックス 65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2" name="テキスト ボックス 65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138068</xdr:rowOff>
    </xdr:from>
    <xdr:to>
      <xdr:col>81</xdr:col>
      <xdr:colOff>101600</xdr:colOff>
      <xdr:row>106</xdr:row>
      <xdr:rowOff>68218</xdr:rowOff>
    </xdr:to>
    <xdr:sp macro="" textlink="">
      <xdr:nvSpPr>
        <xdr:cNvPr id="653" name="楕円 652"/>
        <xdr:cNvSpPr/>
      </xdr:nvSpPr>
      <xdr:spPr>
        <a:xfrm>
          <a:off x="15430500" y="1814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106</xdr:row>
      <xdr:rowOff>59345</xdr:rowOff>
    </xdr:from>
    <xdr:ext cx="405111" cy="259045"/>
    <xdr:sp macro="" textlink="">
      <xdr:nvSpPr>
        <xdr:cNvPr id="654" name="n_1mainValue【庁舎】&#10;有形固定資産減価償却率"/>
        <xdr:cNvSpPr txBox="1"/>
      </xdr:nvSpPr>
      <xdr:spPr>
        <a:xfrm>
          <a:off x="15266044" y="1823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5" name="正方形/長方形 6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6" name="正方形/長方形 65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7" name="正方形/長方形 65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8" name="正方形/長方形 65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9" name="正方形/長方形 65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0" name="正方形/長方形 65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1" name="正方形/長方形 66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2" name="正方形/長方形 66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3" name="テキスト ボックス 66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4" name="直線コネクタ 66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65" name="直線コネクタ 66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66" name="テキスト ボックス 66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67" name="直線コネクタ 66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68" name="テキスト ボックス 66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69" name="直線コネクタ 66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70" name="テキスト ボックス 66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71" name="直線コネクタ 67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72" name="テキスト ボックス 67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3" name="直線コネクタ 67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4" name="テキスト ボックス 67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57913</xdr:rowOff>
    </xdr:from>
    <xdr:to>
      <xdr:col>116</xdr:col>
      <xdr:colOff>62864</xdr:colOff>
      <xdr:row>107</xdr:row>
      <xdr:rowOff>19050</xdr:rowOff>
    </xdr:to>
    <xdr:cxnSp macro="">
      <xdr:nvCxnSpPr>
        <xdr:cNvPr id="676" name="直線コネクタ 675"/>
        <xdr:cNvCxnSpPr/>
      </xdr:nvCxnSpPr>
      <xdr:spPr>
        <a:xfrm flipV="1">
          <a:off x="22160864" y="17202913"/>
          <a:ext cx="0" cy="116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22877</xdr:rowOff>
    </xdr:from>
    <xdr:ext cx="469744" cy="259045"/>
    <xdr:sp macro="" textlink="">
      <xdr:nvSpPr>
        <xdr:cNvPr id="677" name="【庁舎】&#10;一人当たり面積最小値テキスト"/>
        <xdr:cNvSpPr txBox="1"/>
      </xdr:nvSpPr>
      <xdr:spPr>
        <a:xfrm>
          <a:off x="22199600"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19050</xdr:rowOff>
    </xdr:from>
    <xdr:to>
      <xdr:col>116</xdr:col>
      <xdr:colOff>152400</xdr:colOff>
      <xdr:row>107</xdr:row>
      <xdr:rowOff>19050</xdr:rowOff>
    </xdr:to>
    <xdr:cxnSp macro="">
      <xdr:nvCxnSpPr>
        <xdr:cNvPr id="678" name="直線コネクタ 677"/>
        <xdr:cNvCxnSpPr/>
      </xdr:nvCxnSpPr>
      <xdr:spPr>
        <a:xfrm>
          <a:off x="22072600" y="183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4590</xdr:rowOff>
    </xdr:from>
    <xdr:ext cx="469744" cy="259045"/>
    <xdr:sp macro="" textlink="">
      <xdr:nvSpPr>
        <xdr:cNvPr id="679" name="【庁舎】&#10;一人当たり面積最大値テキスト"/>
        <xdr:cNvSpPr txBox="1"/>
      </xdr:nvSpPr>
      <xdr:spPr>
        <a:xfrm>
          <a:off x="22199600" y="1697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57913</xdr:rowOff>
    </xdr:from>
    <xdr:to>
      <xdr:col>116</xdr:col>
      <xdr:colOff>152400</xdr:colOff>
      <xdr:row>100</xdr:row>
      <xdr:rowOff>57913</xdr:rowOff>
    </xdr:to>
    <xdr:cxnSp macro="">
      <xdr:nvCxnSpPr>
        <xdr:cNvPr id="680" name="直線コネクタ 679"/>
        <xdr:cNvCxnSpPr/>
      </xdr:nvCxnSpPr>
      <xdr:spPr>
        <a:xfrm>
          <a:off x="22072600" y="1720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143273</xdr:rowOff>
    </xdr:from>
    <xdr:ext cx="469744" cy="259045"/>
    <xdr:sp macro="" textlink="">
      <xdr:nvSpPr>
        <xdr:cNvPr id="681" name="【庁舎】&#10;一人当たり面積平均値テキスト"/>
        <xdr:cNvSpPr txBox="1"/>
      </xdr:nvSpPr>
      <xdr:spPr>
        <a:xfrm>
          <a:off x="22199600" y="179740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164846</xdr:rowOff>
    </xdr:from>
    <xdr:to>
      <xdr:col>116</xdr:col>
      <xdr:colOff>114300</xdr:colOff>
      <xdr:row>105</xdr:row>
      <xdr:rowOff>94996</xdr:rowOff>
    </xdr:to>
    <xdr:sp macro="" textlink="">
      <xdr:nvSpPr>
        <xdr:cNvPr id="682" name="フローチャート: 判断 681"/>
        <xdr:cNvSpPr/>
      </xdr:nvSpPr>
      <xdr:spPr>
        <a:xfrm>
          <a:off x="22110700" y="1799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41402</xdr:rowOff>
    </xdr:from>
    <xdr:to>
      <xdr:col>112</xdr:col>
      <xdr:colOff>38100</xdr:colOff>
      <xdr:row>104</xdr:row>
      <xdr:rowOff>143002</xdr:rowOff>
    </xdr:to>
    <xdr:sp macro="" textlink="">
      <xdr:nvSpPr>
        <xdr:cNvPr id="683" name="フローチャート: 判断 682"/>
        <xdr:cNvSpPr/>
      </xdr:nvSpPr>
      <xdr:spPr>
        <a:xfrm>
          <a:off x="21272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134129</xdr:rowOff>
    </xdr:from>
    <xdr:ext cx="469744" cy="259045"/>
    <xdr:sp macro="" textlink="">
      <xdr:nvSpPr>
        <xdr:cNvPr id="684" name="n_1aveValue【庁舎】&#10;一人当たり面積"/>
        <xdr:cNvSpPr txBox="1"/>
      </xdr:nvSpPr>
      <xdr:spPr>
        <a:xfrm>
          <a:off x="21075727" y="1796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87122</xdr:rowOff>
    </xdr:from>
    <xdr:to>
      <xdr:col>107</xdr:col>
      <xdr:colOff>101600</xdr:colOff>
      <xdr:row>105</xdr:row>
      <xdr:rowOff>17272</xdr:rowOff>
    </xdr:to>
    <xdr:sp macro="" textlink="">
      <xdr:nvSpPr>
        <xdr:cNvPr id="685" name="フローチャート: 判断 684"/>
        <xdr:cNvSpPr/>
      </xdr:nvSpPr>
      <xdr:spPr>
        <a:xfrm>
          <a:off x="20383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103</xdr:row>
      <xdr:rowOff>33799</xdr:rowOff>
    </xdr:from>
    <xdr:ext cx="469744" cy="259045"/>
    <xdr:sp macro="" textlink="">
      <xdr:nvSpPr>
        <xdr:cNvPr id="686" name="n_2aveValue【庁舎】&#10;一人当たり面積"/>
        <xdr:cNvSpPr txBox="1"/>
      </xdr:nvSpPr>
      <xdr:spPr>
        <a:xfrm>
          <a:off x="20199427" y="1769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87" name="テキスト ボックス 68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8" name="テキスト ボックス 68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9" name="テキスト ボックス 68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0" name="テキスト ボックス 68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1" name="テキスト ボックス 69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50546</xdr:rowOff>
    </xdr:from>
    <xdr:to>
      <xdr:col>112</xdr:col>
      <xdr:colOff>38100</xdr:colOff>
      <xdr:row>103</xdr:row>
      <xdr:rowOff>152146</xdr:rowOff>
    </xdr:to>
    <xdr:sp macro="" textlink="">
      <xdr:nvSpPr>
        <xdr:cNvPr id="692" name="楕円 691"/>
        <xdr:cNvSpPr/>
      </xdr:nvSpPr>
      <xdr:spPr>
        <a:xfrm>
          <a:off x="21272500" y="1770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101</xdr:row>
      <xdr:rowOff>168673</xdr:rowOff>
    </xdr:from>
    <xdr:ext cx="469744" cy="259045"/>
    <xdr:sp macro="" textlink="">
      <xdr:nvSpPr>
        <xdr:cNvPr id="693" name="n_1mainValue【庁舎】&#10;一人当たり面積"/>
        <xdr:cNvSpPr txBox="1"/>
      </xdr:nvSpPr>
      <xdr:spPr>
        <a:xfrm>
          <a:off x="21075727" y="17485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4" name="正方形/長方形 69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5" name="正方形/長方形 69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6" name="テキスト ボックス 69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類似団体と比較して有形固定資産減価償却率が高くなっている施設は、体育館・プール、一般廃棄物処理施設、消防施設であり、低くなっている施設は、保健センター、庁舎、図書館である。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体育館・プールの有形固定資産減価償却率が特に高くなっているが、平成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年度に策定した公共施設等適正管理計画に基づき、老朽化した施設の集約化や大規模改修などを行うことで施設の長寿命化を図る。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兵庫県朝来市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31,053
30,784
403.06
21,861,564
21,215,678
568,931
12,911,964
26,822,528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33.8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法人関係税は若干上向きになっているが、地価の下落や大規模事業者の減価償却が進むに比例し固定資産税の減少が大きく</a:t>
          </a:r>
          <a:r>
            <a:rPr kumimoji="1" lang="ja-JP" altLang="ja-JP" sz="1300">
              <a:solidFill>
                <a:schemeClr val="dk1"/>
              </a:solidFill>
              <a:effectLst/>
              <a:latin typeface="+mn-lt"/>
              <a:ea typeface="+mn-ea"/>
              <a:cs typeface="+mn-cs"/>
            </a:rPr>
            <a:t>、昨年よりも０．０１ポイントの減となった。</a:t>
          </a:r>
          <a:endParaRPr lang="ja-JP" altLang="ja-JP" sz="1300">
            <a:effectLst/>
          </a:endParaRPr>
        </a:p>
        <a:p>
          <a:r>
            <a:rPr kumimoji="1" lang="ja-JP" altLang="ja-JP" sz="1300">
              <a:solidFill>
                <a:schemeClr val="dk1"/>
              </a:solidFill>
              <a:effectLst/>
              <a:latin typeface="+mn-lt"/>
              <a:ea typeface="+mn-ea"/>
              <a:cs typeface="+mn-cs"/>
            </a:rPr>
            <a:t>　このため、定員適正管理計画に基づいた職員数の管理や歳出の徹底的な見直しに努めるとともに、市税の徴収強化策として徴収専門員の配置や夜間徴収の実施により歳入を確保し、更なる財源の確保を図る。</a:t>
          </a:r>
          <a:endParaRPr lang="ja-JP" altLang="ja-JP" sz="13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166158</xdr:rowOff>
    </xdr:from>
    <xdr:to>
      <xdr:col>23</xdr:col>
      <xdr:colOff>133350</xdr:colOff>
      <xdr:row>43</xdr:row>
      <xdr:rowOff>14817</xdr:rowOff>
    </xdr:to>
    <xdr:cxnSp macro="">
      <xdr:nvCxnSpPr>
        <xdr:cNvPr id="69" name="直線コネクタ 68"/>
        <xdr:cNvCxnSpPr/>
      </xdr:nvCxnSpPr>
      <xdr:spPr>
        <a:xfrm>
          <a:off x="4114800" y="736705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132944</xdr:rowOff>
    </xdr:from>
    <xdr:ext cx="762000" cy="259045"/>
    <xdr:sp macro="" textlink="">
      <xdr:nvSpPr>
        <xdr:cNvPr id="70" name="財政力平均値テキスト"/>
        <xdr:cNvSpPr txBox="1"/>
      </xdr:nvSpPr>
      <xdr:spPr>
        <a:xfrm>
          <a:off x="5041900" y="681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166158</xdr:rowOff>
    </xdr:to>
    <xdr:cxnSp macro="">
      <xdr:nvCxnSpPr>
        <xdr:cNvPr id="72" name="直線コネクタ 71"/>
        <xdr:cNvCxnSpPr/>
      </xdr:nvCxnSpPr>
      <xdr:spPr>
        <a:xfrm>
          <a:off x="3225800" y="73469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76852</xdr:rowOff>
    </xdr:from>
    <xdr:ext cx="736600" cy="259045"/>
    <xdr:sp macro="" textlink="">
      <xdr:nvSpPr>
        <xdr:cNvPr id="74" name="テキスト ボックス 73"/>
        <xdr:cNvSpPr txBox="1"/>
      </xdr:nvSpPr>
      <xdr:spPr>
        <a:xfrm>
          <a:off x="3733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105833</xdr:rowOff>
    </xdr:from>
    <xdr:to>
      <xdr:col>15</xdr:col>
      <xdr:colOff>82550</xdr:colOff>
      <xdr:row>42</xdr:row>
      <xdr:rowOff>146050</xdr:rowOff>
    </xdr:to>
    <xdr:cxnSp macro="">
      <xdr:nvCxnSpPr>
        <xdr:cNvPr id="75" name="直線コネクタ 74"/>
        <xdr:cNvCxnSpPr/>
      </xdr:nvCxnSpPr>
      <xdr:spPr>
        <a:xfrm>
          <a:off x="2336800" y="73067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5292</xdr:rowOff>
    </xdr:from>
    <xdr:to>
      <xdr:col>15</xdr:col>
      <xdr:colOff>133350</xdr:colOff>
      <xdr:row>41</xdr:row>
      <xdr:rowOff>106892</xdr:rowOff>
    </xdr:to>
    <xdr:sp macro="" textlink="">
      <xdr:nvSpPr>
        <xdr:cNvPr id="76" name="フローチャート: 判断 75"/>
        <xdr:cNvSpPr/>
      </xdr:nvSpPr>
      <xdr:spPr>
        <a:xfrm>
          <a:off x="3175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117069</xdr:rowOff>
    </xdr:from>
    <xdr:ext cx="762000" cy="259045"/>
    <xdr:sp macro="" textlink="">
      <xdr:nvSpPr>
        <xdr:cNvPr id="77" name="テキスト ボックス 76"/>
        <xdr:cNvSpPr txBox="1"/>
      </xdr:nvSpPr>
      <xdr:spPr>
        <a:xfrm>
          <a:off x="2844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105833</xdr:rowOff>
    </xdr:from>
    <xdr:to>
      <xdr:col>11</xdr:col>
      <xdr:colOff>31750</xdr:colOff>
      <xdr:row>42</xdr:row>
      <xdr:rowOff>105833</xdr:rowOff>
    </xdr:to>
    <xdr:cxnSp macro="">
      <xdr:nvCxnSpPr>
        <xdr:cNvPr id="78" name="直線コネクタ 77"/>
        <xdr:cNvCxnSpPr/>
      </xdr:nvCxnSpPr>
      <xdr:spPr>
        <a:xfrm>
          <a:off x="1447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115358</xdr:rowOff>
    </xdr:from>
    <xdr:to>
      <xdr:col>11</xdr:col>
      <xdr:colOff>82550</xdr:colOff>
      <xdr:row>43</xdr:row>
      <xdr:rowOff>45508</xdr:rowOff>
    </xdr:to>
    <xdr:sp macro="" textlink="">
      <xdr:nvSpPr>
        <xdr:cNvPr id="79" name="フローチャート: 判断 78"/>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30285</xdr:rowOff>
    </xdr:from>
    <xdr:ext cx="762000" cy="259045"/>
    <xdr:sp macro="" textlink="">
      <xdr:nvSpPr>
        <xdr:cNvPr id="80" name="テキスト ボックス 79"/>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82" name="テキスト ボックス 81"/>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88" name="楕円 87"/>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107544</xdr:rowOff>
    </xdr:from>
    <xdr:ext cx="762000" cy="259045"/>
    <xdr:sp macro="" textlink="">
      <xdr:nvSpPr>
        <xdr:cNvPr id="89" name="財政力該当値テキスト"/>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115358</xdr:rowOff>
    </xdr:from>
    <xdr:to>
      <xdr:col>19</xdr:col>
      <xdr:colOff>184150</xdr:colOff>
      <xdr:row>43</xdr:row>
      <xdr:rowOff>45508</xdr:rowOff>
    </xdr:to>
    <xdr:sp macro="" textlink="">
      <xdr:nvSpPr>
        <xdr:cNvPr id="90" name="楕円 89"/>
        <xdr:cNvSpPr/>
      </xdr:nvSpPr>
      <xdr:spPr>
        <a:xfrm>
          <a:off x="4064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30285</xdr:rowOff>
    </xdr:from>
    <xdr:ext cx="736600" cy="259045"/>
    <xdr:sp macro="" textlink="">
      <xdr:nvSpPr>
        <xdr:cNvPr id="91" name="テキスト ボックス 90"/>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2" name="楕円 91"/>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93" name="テキスト ボックス 92"/>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55033</xdr:rowOff>
    </xdr:from>
    <xdr:to>
      <xdr:col>11</xdr:col>
      <xdr:colOff>82550</xdr:colOff>
      <xdr:row>42</xdr:row>
      <xdr:rowOff>156633</xdr:rowOff>
    </xdr:to>
    <xdr:sp macro="" textlink="">
      <xdr:nvSpPr>
        <xdr:cNvPr id="94" name="楕円 93"/>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95" name="テキスト ボックス 94"/>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96" name="楕円 95"/>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97" name="テキスト ボックス 96"/>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大規模事業に伴う公債費の増加や</a:t>
          </a:r>
          <a:r>
            <a:rPr kumimoji="1" lang="ja-JP" altLang="en-US" sz="1300">
              <a:solidFill>
                <a:schemeClr val="dk1"/>
              </a:solidFill>
              <a:effectLst/>
              <a:latin typeface="+mn-lt"/>
              <a:ea typeface="+mn-ea"/>
              <a:cs typeface="+mn-cs"/>
            </a:rPr>
            <a:t>補助費及び</a:t>
          </a:r>
          <a:r>
            <a:rPr kumimoji="1" lang="ja-JP" altLang="ja-JP" sz="1300">
              <a:solidFill>
                <a:schemeClr val="dk1"/>
              </a:solidFill>
              <a:effectLst/>
              <a:latin typeface="+mn-lt"/>
              <a:ea typeface="+mn-ea"/>
              <a:cs typeface="+mn-cs"/>
            </a:rPr>
            <a:t>扶助費の増加に伴い昨年度より</a:t>
          </a:r>
          <a:r>
            <a:rPr kumimoji="1" lang="ja-JP" altLang="en-US" sz="1300">
              <a:solidFill>
                <a:schemeClr val="dk1"/>
              </a:solidFill>
              <a:effectLst/>
              <a:latin typeface="+mn-lt"/>
              <a:ea typeface="+mn-ea"/>
              <a:cs typeface="+mn-cs"/>
            </a:rPr>
            <a:t>１．３</a:t>
          </a:r>
          <a:r>
            <a:rPr kumimoji="1" lang="ja-JP" altLang="ja-JP" sz="1300">
              <a:solidFill>
                <a:schemeClr val="dk1"/>
              </a:solidFill>
              <a:effectLst/>
              <a:latin typeface="+mn-lt"/>
              <a:ea typeface="+mn-ea"/>
              <a:cs typeface="+mn-cs"/>
            </a:rPr>
            <a:t>ポイント上昇したものの、類似団体平均を３．</a:t>
          </a:r>
          <a:r>
            <a:rPr kumimoji="1" lang="ja-JP" altLang="en-US" sz="1300">
              <a:solidFill>
                <a:schemeClr val="dk1"/>
              </a:solidFill>
              <a:effectLst/>
              <a:latin typeface="+mn-lt"/>
              <a:ea typeface="+mn-ea"/>
              <a:cs typeface="+mn-cs"/>
            </a:rPr>
            <a:t>０</a:t>
          </a:r>
          <a:r>
            <a:rPr kumimoji="1" lang="ja-JP" altLang="ja-JP" sz="1300">
              <a:solidFill>
                <a:schemeClr val="dk1"/>
              </a:solidFill>
              <a:effectLst/>
              <a:latin typeface="+mn-lt"/>
              <a:ea typeface="+mn-ea"/>
              <a:cs typeface="+mn-cs"/>
            </a:rPr>
            <a:t>ポイント下回っている。</a:t>
          </a:r>
          <a:endParaRPr lang="ja-JP" altLang="ja-JP" sz="1300">
            <a:effectLst/>
          </a:endParaRPr>
        </a:p>
        <a:p>
          <a:r>
            <a:rPr kumimoji="1" lang="ja-JP" altLang="ja-JP" sz="1300">
              <a:solidFill>
                <a:schemeClr val="dk1"/>
              </a:solidFill>
              <a:effectLst/>
              <a:latin typeface="+mn-lt"/>
              <a:ea typeface="+mn-ea"/>
              <a:cs typeface="+mn-cs"/>
            </a:rPr>
            <a:t>　また、</a:t>
          </a:r>
          <a:r>
            <a:rPr kumimoji="1" lang="ja-JP" altLang="en-US" sz="1300">
              <a:solidFill>
                <a:schemeClr val="dk1"/>
              </a:solidFill>
              <a:effectLst/>
              <a:latin typeface="+mn-lt"/>
              <a:ea typeface="+mn-ea"/>
              <a:cs typeface="+mn-cs"/>
            </a:rPr>
            <a:t>昨</a:t>
          </a:r>
          <a:r>
            <a:rPr kumimoji="1" lang="ja-JP" altLang="ja-JP" sz="1300">
              <a:solidFill>
                <a:schemeClr val="dk1"/>
              </a:solidFill>
              <a:effectLst/>
              <a:latin typeface="+mn-lt"/>
              <a:ea typeface="+mn-ea"/>
              <a:cs typeface="+mn-cs"/>
            </a:rPr>
            <a:t>年度より普通交付税合併算定替の段階的な縮減が始まっており、翌年度以降</a:t>
          </a:r>
          <a:r>
            <a:rPr kumimoji="1" lang="ja-JP" altLang="en-US" sz="1300">
              <a:solidFill>
                <a:schemeClr val="dk1"/>
              </a:solidFill>
              <a:effectLst/>
              <a:latin typeface="+mn-lt"/>
              <a:ea typeface="+mn-ea"/>
              <a:cs typeface="+mn-cs"/>
            </a:rPr>
            <a:t>はさらに</a:t>
          </a:r>
          <a:r>
            <a:rPr kumimoji="1" lang="ja-JP" altLang="ja-JP" sz="1300">
              <a:solidFill>
                <a:schemeClr val="dk1"/>
              </a:solidFill>
              <a:effectLst/>
              <a:latin typeface="+mn-lt"/>
              <a:ea typeface="+mn-ea"/>
              <a:cs typeface="+mn-cs"/>
            </a:rPr>
            <a:t>歳入減少が見込まれるため、行政改革の取り組みによる経常経費の削減に進め、経常収支比率の改善に努める。</a:t>
          </a:r>
          <a:endParaRPr lang="ja-JP" altLang="ja-JP" sz="13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146304</xdr:rowOff>
    </xdr:from>
    <xdr:to>
      <xdr:col>23</xdr:col>
      <xdr:colOff>133350</xdr:colOff>
      <xdr:row>65</xdr:row>
      <xdr:rowOff>65786</xdr:rowOff>
    </xdr:to>
    <xdr:cxnSp macro="">
      <xdr:nvCxnSpPr>
        <xdr:cNvPr id="125" name="直線コネクタ 124"/>
        <xdr:cNvCxnSpPr/>
      </xdr:nvCxnSpPr>
      <xdr:spPr>
        <a:xfrm flipV="1">
          <a:off x="4953000" y="10090404"/>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6" name="財政構造の弾力性最小値テキスト"/>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7" name="直線コネクタ 126"/>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61231</xdr:rowOff>
    </xdr:from>
    <xdr:ext cx="762000" cy="259045"/>
    <xdr:sp macro="" textlink="">
      <xdr:nvSpPr>
        <xdr:cNvPr id="128" name="財政構造の弾力性最大値テキスト"/>
        <xdr:cNvSpPr txBox="1"/>
      </xdr:nvSpPr>
      <xdr:spPr>
        <a:xfrm>
          <a:off x="5041900" y="9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146304</xdr:rowOff>
    </xdr:from>
    <xdr:to>
      <xdr:col>24</xdr:col>
      <xdr:colOff>12700</xdr:colOff>
      <xdr:row>58</xdr:row>
      <xdr:rowOff>146304</xdr:rowOff>
    </xdr:to>
    <xdr:cxnSp macro="">
      <xdr:nvCxnSpPr>
        <xdr:cNvPr id="129" name="直線コネクタ 128"/>
        <xdr:cNvCxnSpPr/>
      </xdr:nvCxnSpPr>
      <xdr:spPr>
        <a:xfrm>
          <a:off x="4864100" y="1009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146050</xdr:rowOff>
    </xdr:from>
    <xdr:to>
      <xdr:col>23</xdr:col>
      <xdr:colOff>133350</xdr:colOff>
      <xdr:row>61</xdr:row>
      <xdr:rowOff>37338</xdr:rowOff>
    </xdr:to>
    <xdr:cxnSp macro="">
      <xdr:nvCxnSpPr>
        <xdr:cNvPr id="130" name="直線コネクタ 129"/>
        <xdr:cNvCxnSpPr/>
      </xdr:nvCxnSpPr>
      <xdr:spPr>
        <a:xfrm>
          <a:off x="4114800" y="10433050"/>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103395</xdr:rowOff>
    </xdr:from>
    <xdr:ext cx="762000" cy="259045"/>
    <xdr:sp macro="" textlink="">
      <xdr:nvSpPr>
        <xdr:cNvPr id="131" name="財政構造の弾力性平均値テキスト"/>
        <xdr:cNvSpPr txBox="1"/>
      </xdr:nvSpPr>
      <xdr:spPr>
        <a:xfrm>
          <a:off x="5041900" y="10561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131318</xdr:rowOff>
    </xdr:from>
    <xdr:to>
      <xdr:col>23</xdr:col>
      <xdr:colOff>184150</xdr:colOff>
      <xdr:row>62</xdr:row>
      <xdr:rowOff>61468</xdr:rowOff>
    </xdr:to>
    <xdr:sp macro="" textlink="">
      <xdr:nvSpPr>
        <xdr:cNvPr id="132" name="フローチャート: 判断 131"/>
        <xdr:cNvSpPr/>
      </xdr:nvSpPr>
      <xdr:spPr>
        <a:xfrm>
          <a:off x="49022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167894</xdr:rowOff>
    </xdr:from>
    <xdr:to>
      <xdr:col>19</xdr:col>
      <xdr:colOff>133350</xdr:colOff>
      <xdr:row>60</xdr:row>
      <xdr:rowOff>146050</xdr:rowOff>
    </xdr:to>
    <xdr:cxnSp macro="">
      <xdr:nvCxnSpPr>
        <xdr:cNvPr id="133" name="直線コネクタ 132"/>
        <xdr:cNvCxnSpPr/>
      </xdr:nvCxnSpPr>
      <xdr:spPr>
        <a:xfrm>
          <a:off x="3225800" y="10283444"/>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87884</xdr:rowOff>
    </xdr:from>
    <xdr:to>
      <xdr:col>19</xdr:col>
      <xdr:colOff>184150</xdr:colOff>
      <xdr:row>62</xdr:row>
      <xdr:rowOff>18034</xdr:rowOff>
    </xdr:to>
    <xdr:sp macro="" textlink="">
      <xdr:nvSpPr>
        <xdr:cNvPr id="134" name="フローチャート: 判断 133"/>
        <xdr:cNvSpPr/>
      </xdr:nvSpPr>
      <xdr:spPr>
        <a:xfrm>
          <a:off x="4064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2811</xdr:rowOff>
    </xdr:from>
    <xdr:ext cx="736600" cy="259045"/>
    <xdr:sp macro="" textlink="">
      <xdr:nvSpPr>
        <xdr:cNvPr id="135" name="テキスト ボックス 134"/>
        <xdr:cNvSpPr txBox="1"/>
      </xdr:nvSpPr>
      <xdr:spPr>
        <a:xfrm>
          <a:off x="3733800" y="10632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167894</xdr:rowOff>
    </xdr:from>
    <xdr:to>
      <xdr:col>15</xdr:col>
      <xdr:colOff>82550</xdr:colOff>
      <xdr:row>60</xdr:row>
      <xdr:rowOff>20574</xdr:rowOff>
    </xdr:to>
    <xdr:cxnSp macro="">
      <xdr:nvCxnSpPr>
        <xdr:cNvPr id="136" name="直線コネクタ 135"/>
        <xdr:cNvCxnSpPr/>
      </xdr:nvCxnSpPr>
      <xdr:spPr>
        <a:xfrm flipV="1">
          <a:off x="2336800" y="1028344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133858</xdr:rowOff>
    </xdr:from>
    <xdr:to>
      <xdr:col>15</xdr:col>
      <xdr:colOff>133350</xdr:colOff>
      <xdr:row>61</xdr:row>
      <xdr:rowOff>64008</xdr:rowOff>
    </xdr:to>
    <xdr:sp macro="" textlink="">
      <xdr:nvSpPr>
        <xdr:cNvPr id="137" name="フローチャート: 判断 136"/>
        <xdr:cNvSpPr/>
      </xdr:nvSpPr>
      <xdr:spPr>
        <a:xfrm>
          <a:off x="3175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48785</xdr:rowOff>
    </xdr:from>
    <xdr:ext cx="762000" cy="259045"/>
    <xdr:sp macro="" textlink="">
      <xdr:nvSpPr>
        <xdr:cNvPr id="138" name="テキスト ボックス 137"/>
        <xdr:cNvSpPr txBox="1"/>
      </xdr:nvSpPr>
      <xdr:spPr>
        <a:xfrm>
          <a:off x="2844800" y="1050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20574</xdr:rowOff>
    </xdr:from>
    <xdr:to>
      <xdr:col>11</xdr:col>
      <xdr:colOff>31750</xdr:colOff>
      <xdr:row>60</xdr:row>
      <xdr:rowOff>88138</xdr:rowOff>
    </xdr:to>
    <xdr:cxnSp macro="">
      <xdr:nvCxnSpPr>
        <xdr:cNvPr id="139" name="直線コネクタ 138"/>
        <xdr:cNvCxnSpPr/>
      </xdr:nvCxnSpPr>
      <xdr:spPr>
        <a:xfrm flipV="1">
          <a:off x="1447800" y="1030757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49276</xdr:rowOff>
    </xdr:from>
    <xdr:to>
      <xdr:col>11</xdr:col>
      <xdr:colOff>82550</xdr:colOff>
      <xdr:row>61</xdr:row>
      <xdr:rowOff>150876</xdr:rowOff>
    </xdr:to>
    <xdr:sp macro="" textlink="">
      <xdr:nvSpPr>
        <xdr:cNvPr id="140" name="フローチャート: 判断 139"/>
        <xdr:cNvSpPr/>
      </xdr:nvSpPr>
      <xdr:spPr>
        <a:xfrm>
          <a:off x="2286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135653</xdr:rowOff>
    </xdr:from>
    <xdr:ext cx="762000" cy="259045"/>
    <xdr:sp macro="" textlink="">
      <xdr:nvSpPr>
        <xdr:cNvPr id="141" name="テキスト ボックス 140"/>
        <xdr:cNvSpPr txBox="1"/>
      </xdr:nvSpPr>
      <xdr:spPr>
        <a:xfrm>
          <a:off x="1955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153162</xdr:rowOff>
    </xdr:from>
    <xdr:to>
      <xdr:col>7</xdr:col>
      <xdr:colOff>31750</xdr:colOff>
      <xdr:row>61</xdr:row>
      <xdr:rowOff>83312</xdr:rowOff>
    </xdr:to>
    <xdr:sp macro="" textlink="">
      <xdr:nvSpPr>
        <xdr:cNvPr id="142" name="フローチャート: 判断 141"/>
        <xdr:cNvSpPr/>
      </xdr:nvSpPr>
      <xdr:spPr>
        <a:xfrm>
          <a:off x="1397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68089</xdr:rowOff>
    </xdr:from>
    <xdr:ext cx="762000" cy="259045"/>
    <xdr:sp macro="" textlink="">
      <xdr:nvSpPr>
        <xdr:cNvPr id="143" name="テキスト ボックス 142"/>
        <xdr:cNvSpPr txBox="1"/>
      </xdr:nvSpPr>
      <xdr:spPr>
        <a:xfrm>
          <a:off x="1066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157988</xdr:rowOff>
    </xdr:from>
    <xdr:to>
      <xdr:col>23</xdr:col>
      <xdr:colOff>184150</xdr:colOff>
      <xdr:row>61</xdr:row>
      <xdr:rowOff>88138</xdr:rowOff>
    </xdr:to>
    <xdr:sp macro="" textlink="">
      <xdr:nvSpPr>
        <xdr:cNvPr id="149" name="楕円 148"/>
        <xdr:cNvSpPr/>
      </xdr:nvSpPr>
      <xdr:spPr>
        <a:xfrm>
          <a:off x="4902200" y="104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3065</xdr:rowOff>
    </xdr:from>
    <xdr:ext cx="762000" cy="259045"/>
    <xdr:sp macro="" textlink="">
      <xdr:nvSpPr>
        <xdr:cNvPr id="150" name="財政構造の弾力性該当値テキスト"/>
        <xdr:cNvSpPr txBox="1"/>
      </xdr:nvSpPr>
      <xdr:spPr>
        <a:xfrm>
          <a:off x="5041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95250</xdr:rowOff>
    </xdr:from>
    <xdr:to>
      <xdr:col>19</xdr:col>
      <xdr:colOff>184150</xdr:colOff>
      <xdr:row>61</xdr:row>
      <xdr:rowOff>25400</xdr:rowOff>
    </xdr:to>
    <xdr:sp macro="" textlink="">
      <xdr:nvSpPr>
        <xdr:cNvPr id="151" name="楕円 150"/>
        <xdr:cNvSpPr/>
      </xdr:nvSpPr>
      <xdr:spPr>
        <a:xfrm>
          <a:off x="4064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35577</xdr:rowOff>
    </xdr:from>
    <xdr:ext cx="736600" cy="259045"/>
    <xdr:sp macro="" textlink="">
      <xdr:nvSpPr>
        <xdr:cNvPr id="152" name="テキスト ボックス 151"/>
        <xdr:cNvSpPr txBox="1"/>
      </xdr:nvSpPr>
      <xdr:spPr>
        <a:xfrm>
          <a:off x="3733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117094</xdr:rowOff>
    </xdr:from>
    <xdr:to>
      <xdr:col>15</xdr:col>
      <xdr:colOff>133350</xdr:colOff>
      <xdr:row>60</xdr:row>
      <xdr:rowOff>47244</xdr:rowOff>
    </xdr:to>
    <xdr:sp macro="" textlink="">
      <xdr:nvSpPr>
        <xdr:cNvPr id="153" name="楕円 152"/>
        <xdr:cNvSpPr/>
      </xdr:nvSpPr>
      <xdr:spPr>
        <a:xfrm>
          <a:off x="3175000" y="1023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57421</xdr:rowOff>
    </xdr:from>
    <xdr:ext cx="762000" cy="259045"/>
    <xdr:sp macro="" textlink="">
      <xdr:nvSpPr>
        <xdr:cNvPr id="154" name="テキスト ボックス 153"/>
        <xdr:cNvSpPr txBox="1"/>
      </xdr:nvSpPr>
      <xdr:spPr>
        <a:xfrm>
          <a:off x="2844800" y="1000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141224</xdr:rowOff>
    </xdr:from>
    <xdr:to>
      <xdr:col>11</xdr:col>
      <xdr:colOff>82550</xdr:colOff>
      <xdr:row>60</xdr:row>
      <xdr:rowOff>71374</xdr:rowOff>
    </xdr:to>
    <xdr:sp macro="" textlink="">
      <xdr:nvSpPr>
        <xdr:cNvPr id="155" name="楕円 154"/>
        <xdr:cNvSpPr/>
      </xdr:nvSpPr>
      <xdr:spPr>
        <a:xfrm>
          <a:off x="2286000" y="102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81551</xdr:rowOff>
    </xdr:from>
    <xdr:ext cx="762000" cy="259045"/>
    <xdr:sp macro="" textlink="">
      <xdr:nvSpPr>
        <xdr:cNvPr id="156" name="テキスト ボックス 155"/>
        <xdr:cNvSpPr txBox="1"/>
      </xdr:nvSpPr>
      <xdr:spPr>
        <a:xfrm>
          <a:off x="1955800" y="10025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37338</xdr:rowOff>
    </xdr:from>
    <xdr:to>
      <xdr:col>7</xdr:col>
      <xdr:colOff>31750</xdr:colOff>
      <xdr:row>60</xdr:row>
      <xdr:rowOff>138938</xdr:rowOff>
    </xdr:to>
    <xdr:sp macro="" textlink="">
      <xdr:nvSpPr>
        <xdr:cNvPr id="157" name="楕円 156"/>
        <xdr:cNvSpPr/>
      </xdr:nvSpPr>
      <xdr:spPr>
        <a:xfrm>
          <a:off x="1397000" y="1032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149115</xdr:rowOff>
    </xdr:from>
    <xdr:ext cx="762000" cy="259045"/>
    <xdr:sp macro="" textlink="">
      <xdr:nvSpPr>
        <xdr:cNvPr id="158" name="テキスト ボックス 157"/>
        <xdr:cNvSpPr txBox="1"/>
      </xdr:nvSpPr>
      <xdr:spPr>
        <a:xfrm>
          <a:off x="1066800" y="10093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[188,278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昨年度より若干減少したものの</a:t>
          </a:r>
          <a:r>
            <a:rPr kumimoji="1" lang="ja-JP" altLang="ja-JP" sz="1300">
              <a:solidFill>
                <a:schemeClr val="dk1"/>
              </a:solidFill>
              <a:effectLst/>
              <a:latin typeface="+mn-lt"/>
              <a:ea typeface="+mn-ea"/>
              <a:cs typeface="+mn-cs"/>
            </a:rPr>
            <a:t>類似団体との比較では、</a:t>
          </a:r>
          <a:r>
            <a:rPr kumimoji="1" lang="ja-JP" altLang="en-US" sz="1300">
              <a:solidFill>
                <a:schemeClr val="dk1"/>
              </a:solidFill>
              <a:effectLst/>
              <a:latin typeface="+mn-lt"/>
              <a:ea typeface="+mn-ea"/>
              <a:cs typeface="+mn-cs"/>
            </a:rPr>
            <a:t>依然</a:t>
          </a:r>
          <a:r>
            <a:rPr kumimoji="1" lang="ja-JP" altLang="ja-JP" sz="1300">
              <a:solidFill>
                <a:schemeClr val="dk1"/>
              </a:solidFill>
              <a:effectLst/>
              <a:latin typeface="+mn-lt"/>
              <a:ea typeface="+mn-ea"/>
              <a:cs typeface="+mn-cs"/>
            </a:rPr>
            <a:t>約５万円</a:t>
          </a:r>
          <a:r>
            <a:rPr kumimoji="1" lang="ja-JP" altLang="en-US" sz="1300">
              <a:solidFill>
                <a:schemeClr val="dk1"/>
              </a:solidFill>
              <a:effectLst/>
              <a:latin typeface="+mn-lt"/>
              <a:ea typeface="+mn-ea"/>
              <a:cs typeface="+mn-cs"/>
            </a:rPr>
            <a:t>ほど</a:t>
          </a:r>
          <a:r>
            <a:rPr kumimoji="1" lang="ja-JP" altLang="ja-JP" sz="1300">
              <a:solidFill>
                <a:schemeClr val="dk1"/>
              </a:solidFill>
              <a:effectLst/>
              <a:latin typeface="+mn-lt"/>
              <a:ea typeface="+mn-ea"/>
              <a:cs typeface="+mn-cs"/>
            </a:rPr>
            <a:t>高い状況となっている。</a:t>
          </a:r>
          <a:endParaRPr lang="ja-JP" altLang="ja-JP" sz="1300">
            <a:effectLst/>
          </a:endParaRPr>
        </a:p>
        <a:p>
          <a:r>
            <a:rPr kumimoji="1" lang="ja-JP" altLang="ja-JP" sz="1300">
              <a:solidFill>
                <a:schemeClr val="dk1"/>
              </a:solidFill>
              <a:effectLst/>
              <a:latin typeface="+mn-lt"/>
              <a:ea typeface="+mn-ea"/>
              <a:cs typeface="+mn-cs"/>
            </a:rPr>
            <a:t>　この大きな要因として、合併に伴い複数保有することとなった文化施設等の類似施設の再配置・統合等が進んでおらず、その維持管理経費が嵩んでいることが考えられる。</a:t>
          </a:r>
          <a:endParaRPr lang="ja-JP" altLang="ja-JP" sz="1300">
            <a:effectLst/>
          </a:endParaRPr>
        </a:p>
        <a:p>
          <a:r>
            <a:rPr kumimoji="1" lang="ja-JP" altLang="ja-JP" sz="1300">
              <a:solidFill>
                <a:schemeClr val="dk1"/>
              </a:solidFill>
              <a:effectLst/>
              <a:latin typeface="+mn-lt"/>
              <a:ea typeface="+mn-ea"/>
              <a:cs typeface="+mn-cs"/>
            </a:rPr>
            <a:t>　これらの対策として、公共施設総合管理計画のもと施設の再配置等の検討を行いつつ、維持管理費用の見直しなどにより経費の削減に努めたい。</a:t>
          </a:r>
          <a:endParaRPr lang="ja-JP" altLang="ja-JP" sz="13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71447</xdr:rowOff>
    </xdr:from>
    <xdr:to>
      <xdr:col>23</xdr:col>
      <xdr:colOff>133350</xdr:colOff>
      <xdr:row>89</xdr:row>
      <xdr:rowOff>99619</xdr:rowOff>
    </xdr:to>
    <xdr:cxnSp macro="">
      <xdr:nvCxnSpPr>
        <xdr:cNvPr id="188" name="直線コネクタ 187"/>
        <xdr:cNvCxnSpPr/>
      </xdr:nvCxnSpPr>
      <xdr:spPr>
        <a:xfrm flipV="1">
          <a:off x="4953000" y="13787447"/>
          <a:ext cx="0" cy="15712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71696</xdr:rowOff>
    </xdr:from>
    <xdr:ext cx="762000" cy="259045"/>
    <xdr:sp macro="" textlink="">
      <xdr:nvSpPr>
        <xdr:cNvPr id="189" name="人件費・物件費等の状況最小値テキスト"/>
        <xdr:cNvSpPr txBox="1"/>
      </xdr:nvSpPr>
      <xdr:spPr>
        <a:xfrm>
          <a:off x="5041900" y="1533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99619</xdr:rowOff>
    </xdr:from>
    <xdr:to>
      <xdr:col>24</xdr:col>
      <xdr:colOff>12700</xdr:colOff>
      <xdr:row>89</xdr:row>
      <xdr:rowOff>99619</xdr:rowOff>
    </xdr:to>
    <xdr:cxnSp macro="">
      <xdr:nvCxnSpPr>
        <xdr:cNvPr id="190" name="直線コネクタ 189"/>
        <xdr:cNvCxnSpPr/>
      </xdr:nvCxnSpPr>
      <xdr:spPr>
        <a:xfrm>
          <a:off x="4864100" y="15358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157824</xdr:rowOff>
    </xdr:from>
    <xdr:ext cx="762000" cy="259045"/>
    <xdr:sp macro="" textlink="">
      <xdr:nvSpPr>
        <xdr:cNvPr id="191" name="人件費・物件費等の状況最大値テキスト"/>
        <xdr:cNvSpPr txBox="1"/>
      </xdr:nvSpPr>
      <xdr:spPr>
        <a:xfrm>
          <a:off x="5041900" y="1353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71447</xdr:rowOff>
    </xdr:from>
    <xdr:to>
      <xdr:col>24</xdr:col>
      <xdr:colOff>12700</xdr:colOff>
      <xdr:row>80</xdr:row>
      <xdr:rowOff>71447</xdr:rowOff>
    </xdr:to>
    <xdr:cxnSp macro="">
      <xdr:nvCxnSpPr>
        <xdr:cNvPr id="192" name="直線コネクタ 191"/>
        <xdr:cNvCxnSpPr/>
      </xdr:nvCxnSpPr>
      <xdr:spPr>
        <a:xfrm>
          <a:off x="4864100" y="1378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96791</xdr:rowOff>
    </xdr:from>
    <xdr:to>
      <xdr:col>23</xdr:col>
      <xdr:colOff>133350</xdr:colOff>
      <xdr:row>82</xdr:row>
      <xdr:rowOff>103398</xdr:rowOff>
    </xdr:to>
    <xdr:cxnSp macro="">
      <xdr:nvCxnSpPr>
        <xdr:cNvPr id="193" name="直線コネクタ 192"/>
        <xdr:cNvCxnSpPr/>
      </xdr:nvCxnSpPr>
      <xdr:spPr>
        <a:xfrm flipV="1">
          <a:off x="4114800" y="14155691"/>
          <a:ext cx="838200" cy="6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47367</xdr:rowOff>
    </xdr:from>
    <xdr:ext cx="762000" cy="259045"/>
    <xdr:sp macro="" textlink="">
      <xdr:nvSpPr>
        <xdr:cNvPr id="194" name="人件費・物件費等の状況平均値テキスト"/>
        <xdr:cNvSpPr txBox="1"/>
      </xdr:nvSpPr>
      <xdr:spPr>
        <a:xfrm>
          <a:off x="5041900" y="13763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30840</xdr:rowOff>
    </xdr:from>
    <xdr:to>
      <xdr:col>23</xdr:col>
      <xdr:colOff>184150</xdr:colOff>
      <xdr:row>81</xdr:row>
      <xdr:rowOff>132440</xdr:rowOff>
    </xdr:to>
    <xdr:sp macro="" textlink="">
      <xdr:nvSpPr>
        <xdr:cNvPr id="195" name="フローチャート: 判断 194"/>
        <xdr:cNvSpPr/>
      </xdr:nvSpPr>
      <xdr:spPr>
        <a:xfrm>
          <a:off x="4902200" y="1391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95075</xdr:rowOff>
    </xdr:from>
    <xdr:to>
      <xdr:col>19</xdr:col>
      <xdr:colOff>133350</xdr:colOff>
      <xdr:row>82</xdr:row>
      <xdr:rowOff>103398</xdr:rowOff>
    </xdr:to>
    <xdr:cxnSp macro="">
      <xdr:nvCxnSpPr>
        <xdr:cNvPr id="196" name="直線コネクタ 195"/>
        <xdr:cNvCxnSpPr/>
      </xdr:nvCxnSpPr>
      <xdr:spPr>
        <a:xfrm>
          <a:off x="3225800" y="14153975"/>
          <a:ext cx="889000" cy="8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16281</xdr:rowOff>
    </xdr:from>
    <xdr:to>
      <xdr:col>19</xdr:col>
      <xdr:colOff>184150</xdr:colOff>
      <xdr:row>81</xdr:row>
      <xdr:rowOff>117881</xdr:rowOff>
    </xdr:to>
    <xdr:sp macro="" textlink="">
      <xdr:nvSpPr>
        <xdr:cNvPr id="197" name="フローチャート: 判断 196"/>
        <xdr:cNvSpPr/>
      </xdr:nvSpPr>
      <xdr:spPr>
        <a:xfrm>
          <a:off x="40640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128058</xdr:rowOff>
    </xdr:from>
    <xdr:ext cx="736600" cy="259045"/>
    <xdr:sp macro="" textlink="">
      <xdr:nvSpPr>
        <xdr:cNvPr id="198" name="テキスト ボックス 197"/>
        <xdr:cNvSpPr txBox="1"/>
      </xdr:nvSpPr>
      <xdr:spPr>
        <a:xfrm>
          <a:off x="3733800" y="13672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79084</xdr:rowOff>
    </xdr:from>
    <xdr:to>
      <xdr:col>15</xdr:col>
      <xdr:colOff>82550</xdr:colOff>
      <xdr:row>82</xdr:row>
      <xdr:rowOff>95075</xdr:rowOff>
    </xdr:to>
    <xdr:cxnSp macro="">
      <xdr:nvCxnSpPr>
        <xdr:cNvPr id="199" name="直線コネクタ 198"/>
        <xdr:cNvCxnSpPr/>
      </xdr:nvCxnSpPr>
      <xdr:spPr>
        <a:xfrm>
          <a:off x="2336800" y="14137984"/>
          <a:ext cx="889000" cy="15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30618</xdr:rowOff>
    </xdr:from>
    <xdr:to>
      <xdr:col>15</xdr:col>
      <xdr:colOff>133350</xdr:colOff>
      <xdr:row>81</xdr:row>
      <xdr:rowOff>132218</xdr:rowOff>
    </xdr:to>
    <xdr:sp macro="" textlink="">
      <xdr:nvSpPr>
        <xdr:cNvPr id="200" name="フローチャート: 判断 199"/>
        <xdr:cNvSpPr/>
      </xdr:nvSpPr>
      <xdr:spPr>
        <a:xfrm>
          <a:off x="31750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142395</xdr:rowOff>
    </xdr:from>
    <xdr:ext cx="762000" cy="259045"/>
    <xdr:sp macro="" textlink="">
      <xdr:nvSpPr>
        <xdr:cNvPr id="201" name="テキスト ボックス 200"/>
        <xdr:cNvSpPr txBox="1"/>
      </xdr:nvSpPr>
      <xdr:spPr>
        <a:xfrm>
          <a:off x="2844800" y="1368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69070</xdr:rowOff>
    </xdr:from>
    <xdr:to>
      <xdr:col>11</xdr:col>
      <xdr:colOff>31750</xdr:colOff>
      <xdr:row>82</xdr:row>
      <xdr:rowOff>79084</xdr:rowOff>
    </xdr:to>
    <xdr:cxnSp macro="">
      <xdr:nvCxnSpPr>
        <xdr:cNvPr id="202" name="直線コネクタ 201"/>
        <xdr:cNvCxnSpPr/>
      </xdr:nvCxnSpPr>
      <xdr:spPr>
        <a:xfrm>
          <a:off x="1447800" y="14127970"/>
          <a:ext cx="889000" cy="10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72183</xdr:rowOff>
    </xdr:from>
    <xdr:to>
      <xdr:col>11</xdr:col>
      <xdr:colOff>82550</xdr:colOff>
      <xdr:row>82</xdr:row>
      <xdr:rowOff>2333</xdr:rowOff>
    </xdr:to>
    <xdr:sp macro="" textlink="">
      <xdr:nvSpPr>
        <xdr:cNvPr id="203" name="フローチャート: 判断 202"/>
        <xdr:cNvSpPr/>
      </xdr:nvSpPr>
      <xdr:spPr>
        <a:xfrm>
          <a:off x="2286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12510</xdr:rowOff>
    </xdr:from>
    <xdr:ext cx="762000" cy="259045"/>
    <xdr:sp macro="" textlink="">
      <xdr:nvSpPr>
        <xdr:cNvPr id="204" name="テキスト ボックス 203"/>
        <xdr:cNvSpPr txBox="1"/>
      </xdr:nvSpPr>
      <xdr:spPr>
        <a:xfrm>
          <a:off x="1955800" y="13728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53232</xdr:rowOff>
    </xdr:from>
    <xdr:to>
      <xdr:col>7</xdr:col>
      <xdr:colOff>31750</xdr:colOff>
      <xdr:row>81</xdr:row>
      <xdr:rowOff>154832</xdr:rowOff>
    </xdr:to>
    <xdr:sp macro="" textlink="">
      <xdr:nvSpPr>
        <xdr:cNvPr id="205" name="フローチャート: 判断 204"/>
        <xdr:cNvSpPr/>
      </xdr:nvSpPr>
      <xdr:spPr>
        <a:xfrm>
          <a:off x="1397000" y="1394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165009</xdr:rowOff>
    </xdr:from>
    <xdr:ext cx="762000" cy="259045"/>
    <xdr:sp macro="" textlink="">
      <xdr:nvSpPr>
        <xdr:cNvPr id="206" name="テキスト ボックス 205"/>
        <xdr:cNvSpPr txBox="1"/>
      </xdr:nvSpPr>
      <xdr:spPr>
        <a:xfrm>
          <a:off x="1066800" y="13709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45991</xdr:rowOff>
    </xdr:from>
    <xdr:to>
      <xdr:col>23</xdr:col>
      <xdr:colOff>184150</xdr:colOff>
      <xdr:row>82</xdr:row>
      <xdr:rowOff>147591</xdr:rowOff>
    </xdr:to>
    <xdr:sp macro="" textlink="">
      <xdr:nvSpPr>
        <xdr:cNvPr id="212" name="楕円 211"/>
        <xdr:cNvSpPr/>
      </xdr:nvSpPr>
      <xdr:spPr>
        <a:xfrm>
          <a:off x="4902200" y="1410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18068</xdr:rowOff>
    </xdr:from>
    <xdr:ext cx="762000" cy="259045"/>
    <xdr:sp macro="" textlink="">
      <xdr:nvSpPr>
        <xdr:cNvPr id="213" name="人件費・物件費等の状況該当値テキスト"/>
        <xdr:cNvSpPr txBox="1"/>
      </xdr:nvSpPr>
      <xdr:spPr>
        <a:xfrm>
          <a:off x="5041900" y="14076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52598</xdr:rowOff>
    </xdr:from>
    <xdr:to>
      <xdr:col>19</xdr:col>
      <xdr:colOff>184150</xdr:colOff>
      <xdr:row>82</xdr:row>
      <xdr:rowOff>154198</xdr:rowOff>
    </xdr:to>
    <xdr:sp macro="" textlink="">
      <xdr:nvSpPr>
        <xdr:cNvPr id="214" name="楕円 213"/>
        <xdr:cNvSpPr/>
      </xdr:nvSpPr>
      <xdr:spPr>
        <a:xfrm>
          <a:off x="4064000" y="1411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138975</xdr:rowOff>
    </xdr:from>
    <xdr:ext cx="736600" cy="259045"/>
    <xdr:sp macro="" textlink="">
      <xdr:nvSpPr>
        <xdr:cNvPr id="215" name="テキスト ボックス 214"/>
        <xdr:cNvSpPr txBox="1"/>
      </xdr:nvSpPr>
      <xdr:spPr>
        <a:xfrm>
          <a:off x="3733800" y="141978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44275</xdr:rowOff>
    </xdr:from>
    <xdr:to>
      <xdr:col>15</xdr:col>
      <xdr:colOff>133350</xdr:colOff>
      <xdr:row>82</xdr:row>
      <xdr:rowOff>145875</xdr:rowOff>
    </xdr:to>
    <xdr:sp macro="" textlink="">
      <xdr:nvSpPr>
        <xdr:cNvPr id="216" name="楕円 215"/>
        <xdr:cNvSpPr/>
      </xdr:nvSpPr>
      <xdr:spPr>
        <a:xfrm>
          <a:off x="3175000" y="1410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130652</xdr:rowOff>
    </xdr:from>
    <xdr:ext cx="762000" cy="259045"/>
    <xdr:sp macro="" textlink="">
      <xdr:nvSpPr>
        <xdr:cNvPr id="217" name="テキスト ボックス 216"/>
        <xdr:cNvSpPr txBox="1"/>
      </xdr:nvSpPr>
      <xdr:spPr>
        <a:xfrm>
          <a:off x="2844800" y="14189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28284</xdr:rowOff>
    </xdr:from>
    <xdr:to>
      <xdr:col>11</xdr:col>
      <xdr:colOff>82550</xdr:colOff>
      <xdr:row>82</xdr:row>
      <xdr:rowOff>129884</xdr:rowOff>
    </xdr:to>
    <xdr:sp macro="" textlink="">
      <xdr:nvSpPr>
        <xdr:cNvPr id="218" name="楕円 217"/>
        <xdr:cNvSpPr/>
      </xdr:nvSpPr>
      <xdr:spPr>
        <a:xfrm>
          <a:off x="2286000" y="1408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114661</xdr:rowOff>
    </xdr:from>
    <xdr:ext cx="762000" cy="259045"/>
    <xdr:sp macro="" textlink="">
      <xdr:nvSpPr>
        <xdr:cNvPr id="219" name="テキスト ボックス 218"/>
        <xdr:cNvSpPr txBox="1"/>
      </xdr:nvSpPr>
      <xdr:spPr>
        <a:xfrm>
          <a:off x="1955800" y="1417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18270</xdr:rowOff>
    </xdr:from>
    <xdr:to>
      <xdr:col>7</xdr:col>
      <xdr:colOff>31750</xdr:colOff>
      <xdr:row>82</xdr:row>
      <xdr:rowOff>119870</xdr:rowOff>
    </xdr:to>
    <xdr:sp macro="" textlink="">
      <xdr:nvSpPr>
        <xdr:cNvPr id="220" name="楕円 219"/>
        <xdr:cNvSpPr/>
      </xdr:nvSpPr>
      <xdr:spPr>
        <a:xfrm>
          <a:off x="1397000" y="1407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104647</xdr:rowOff>
    </xdr:from>
    <xdr:ext cx="762000" cy="259045"/>
    <xdr:sp macro="" textlink="">
      <xdr:nvSpPr>
        <xdr:cNvPr id="221" name="テキスト ボックス 220"/>
        <xdr:cNvSpPr txBox="1"/>
      </xdr:nvSpPr>
      <xdr:spPr>
        <a:xfrm>
          <a:off x="1066800" y="14163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前年度</a:t>
          </a:r>
          <a:r>
            <a:rPr kumimoji="1" lang="ja-JP" altLang="en-US" sz="1300">
              <a:solidFill>
                <a:schemeClr val="dk1"/>
              </a:solidFill>
              <a:effectLst/>
              <a:latin typeface="+mn-lt"/>
              <a:ea typeface="+mn-ea"/>
              <a:cs typeface="+mn-cs"/>
            </a:rPr>
            <a:t>と変更はなく</a:t>
          </a:r>
          <a:r>
            <a:rPr kumimoji="1" lang="ja-JP" altLang="ja-JP" sz="1300">
              <a:solidFill>
                <a:schemeClr val="dk1"/>
              </a:solidFill>
              <a:effectLst/>
              <a:latin typeface="+mn-lt"/>
              <a:ea typeface="+mn-ea"/>
              <a:cs typeface="+mn-cs"/>
            </a:rPr>
            <a:t>、類似団体平均とほぼ同じ９７．５ポイント</a:t>
          </a:r>
          <a:r>
            <a:rPr kumimoji="1" lang="ja-JP" altLang="en-US" sz="1300">
              <a:solidFill>
                <a:schemeClr val="dk1"/>
              </a:solidFill>
              <a:effectLst/>
              <a:latin typeface="+mn-lt"/>
              <a:ea typeface="+mn-ea"/>
              <a:cs typeface="+mn-cs"/>
            </a:rPr>
            <a:t>であった</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今後職員構成の変動が大きくなることが予想されるため</a:t>
          </a:r>
          <a:r>
            <a:rPr kumimoji="1" lang="ja-JP" altLang="ja-JP" sz="1300">
              <a:solidFill>
                <a:schemeClr val="dk1"/>
              </a:solidFill>
              <a:effectLst/>
              <a:latin typeface="+mn-lt"/>
              <a:ea typeface="+mn-ea"/>
              <a:cs typeface="+mn-cs"/>
            </a:rPr>
            <a:t>、今後も一層の給与適正化に努め、住民に理解を得られる水準を維持していきたい。</a:t>
          </a:r>
          <a:endParaRPr lang="ja-JP" altLang="ja-JP" sz="13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47272</xdr:rowOff>
    </xdr:from>
    <xdr:to>
      <xdr:col>81</xdr:col>
      <xdr:colOff>44450</xdr:colOff>
      <xdr:row>90</xdr:row>
      <xdr:rowOff>45861</xdr:rowOff>
    </xdr:to>
    <xdr:cxnSp macro="">
      <xdr:nvCxnSpPr>
        <xdr:cNvPr id="250" name="直線コネクタ 249"/>
        <xdr:cNvCxnSpPr/>
      </xdr:nvCxnSpPr>
      <xdr:spPr>
        <a:xfrm flipV="1">
          <a:off x="17018000" y="13934722"/>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17938</xdr:rowOff>
    </xdr:from>
    <xdr:ext cx="762000" cy="259045"/>
    <xdr:sp macro="" textlink="">
      <xdr:nvSpPr>
        <xdr:cNvPr id="251" name="給与水準   （国との比較）最小値テキスト"/>
        <xdr:cNvSpPr txBox="1"/>
      </xdr:nvSpPr>
      <xdr:spPr>
        <a:xfrm>
          <a:off x="17106900" y="1544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45861</xdr:rowOff>
    </xdr:from>
    <xdr:to>
      <xdr:col>81</xdr:col>
      <xdr:colOff>133350</xdr:colOff>
      <xdr:row>90</xdr:row>
      <xdr:rowOff>45861</xdr:rowOff>
    </xdr:to>
    <xdr:cxnSp macro="">
      <xdr:nvCxnSpPr>
        <xdr:cNvPr id="252" name="直線コネクタ 251"/>
        <xdr:cNvCxnSpPr/>
      </xdr:nvCxnSpPr>
      <xdr:spPr>
        <a:xfrm>
          <a:off x="16929100" y="154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133649</xdr:rowOff>
    </xdr:from>
    <xdr:ext cx="762000" cy="259045"/>
    <xdr:sp macro="" textlink="">
      <xdr:nvSpPr>
        <xdr:cNvPr id="253" name="給与水準   （国との比較）最大値テキスト"/>
        <xdr:cNvSpPr txBox="1"/>
      </xdr:nvSpPr>
      <xdr:spPr>
        <a:xfrm>
          <a:off x="17106900" y="1367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47272</xdr:rowOff>
    </xdr:from>
    <xdr:to>
      <xdr:col>81</xdr:col>
      <xdr:colOff>133350</xdr:colOff>
      <xdr:row>81</xdr:row>
      <xdr:rowOff>47272</xdr:rowOff>
    </xdr:to>
    <xdr:cxnSp macro="">
      <xdr:nvCxnSpPr>
        <xdr:cNvPr id="254" name="直線コネクタ 253"/>
        <xdr:cNvCxnSpPr/>
      </xdr:nvCxnSpPr>
      <xdr:spPr>
        <a:xfrm>
          <a:off x="16929100" y="139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61384</xdr:rowOff>
    </xdr:from>
    <xdr:to>
      <xdr:col>81</xdr:col>
      <xdr:colOff>44450</xdr:colOff>
      <xdr:row>86</xdr:row>
      <xdr:rowOff>61384</xdr:rowOff>
    </xdr:to>
    <xdr:cxnSp macro="">
      <xdr:nvCxnSpPr>
        <xdr:cNvPr id="255" name="直線コネクタ 254"/>
        <xdr:cNvCxnSpPr/>
      </xdr:nvCxnSpPr>
      <xdr:spPr>
        <a:xfrm>
          <a:off x="16179800" y="148060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9472</xdr:rowOff>
    </xdr:from>
    <xdr:ext cx="762000" cy="259045"/>
    <xdr:sp macro="" textlink="">
      <xdr:nvSpPr>
        <xdr:cNvPr id="256" name="給与水準   （国との比較）平均値テキスト"/>
        <xdr:cNvSpPr txBox="1"/>
      </xdr:nvSpPr>
      <xdr:spPr>
        <a:xfrm>
          <a:off x="17106900" y="1475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57" name="フローチャート: 判断 256"/>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165805</xdr:rowOff>
    </xdr:from>
    <xdr:to>
      <xdr:col>77</xdr:col>
      <xdr:colOff>44450</xdr:colOff>
      <xdr:row>86</xdr:row>
      <xdr:rowOff>61384</xdr:rowOff>
    </xdr:to>
    <xdr:cxnSp macro="">
      <xdr:nvCxnSpPr>
        <xdr:cNvPr id="258" name="直線コネクタ 257"/>
        <xdr:cNvCxnSpPr/>
      </xdr:nvCxnSpPr>
      <xdr:spPr>
        <a:xfrm>
          <a:off x="15290800" y="14739055"/>
          <a:ext cx="889000" cy="6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9" name="フローチャート: 判断 258"/>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110366</xdr:rowOff>
    </xdr:from>
    <xdr:ext cx="736600" cy="259045"/>
    <xdr:sp macro="" textlink="">
      <xdr:nvSpPr>
        <xdr:cNvPr id="260" name="テキスト ボックス 259"/>
        <xdr:cNvSpPr txBox="1"/>
      </xdr:nvSpPr>
      <xdr:spPr>
        <a:xfrm>
          <a:off x="15798800" y="1485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112184</xdr:rowOff>
    </xdr:from>
    <xdr:to>
      <xdr:col>72</xdr:col>
      <xdr:colOff>203200</xdr:colOff>
      <xdr:row>85</xdr:row>
      <xdr:rowOff>165805</xdr:rowOff>
    </xdr:to>
    <xdr:cxnSp macro="">
      <xdr:nvCxnSpPr>
        <xdr:cNvPr id="261" name="直線コネクタ 260"/>
        <xdr:cNvCxnSpPr/>
      </xdr:nvCxnSpPr>
      <xdr:spPr>
        <a:xfrm>
          <a:off x="14401800" y="14685434"/>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115005</xdr:rowOff>
    </xdr:from>
    <xdr:to>
      <xdr:col>73</xdr:col>
      <xdr:colOff>44450</xdr:colOff>
      <xdr:row>86</xdr:row>
      <xdr:rowOff>45155</xdr:rowOff>
    </xdr:to>
    <xdr:sp macro="" textlink="">
      <xdr:nvSpPr>
        <xdr:cNvPr id="262" name="フローチャート: 判断 261"/>
        <xdr:cNvSpPr/>
      </xdr:nvSpPr>
      <xdr:spPr>
        <a:xfrm>
          <a:off x="15240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55332</xdr:rowOff>
    </xdr:from>
    <xdr:ext cx="762000" cy="259045"/>
    <xdr:sp macro="" textlink="">
      <xdr:nvSpPr>
        <xdr:cNvPr id="263" name="テキスト ボックス 262"/>
        <xdr:cNvSpPr txBox="1"/>
      </xdr:nvSpPr>
      <xdr:spPr>
        <a:xfrm>
          <a:off x="14909800" y="1445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112184</xdr:rowOff>
    </xdr:from>
    <xdr:to>
      <xdr:col>68</xdr:col>
      <xdr:colOff>152400</xdr:colOff>
      <xdr:row>86</xdr:row>
      <xdr:rowOff>7761</xdr:rowOff>
    </xdr:to>
    <xdr:cxnSp macro="">
      <xdr:nvCxnSpPr>
        <xdr:cNvPr id="264" name="直線コネクタ 263"/>
        <xdr:cNvCxnSpPr/>
      </xdr:nvCxnSpPr>
      <xdr:spPr>
        <a:xfrm flipV="1">
          <a:off x="13512800" y="14685434"/>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115005</xdr:rowOff>
    </xdr:from>
    <xdr:to>
      <xdr:col>68</xdr:col>
      <xdr:colOff>203200</xdr:colOff>
      <xdr:row>86</xdr:row>
      <xdr:rowOff>45155</xdr:rowOff>
    </xdr:to>
    <xdr:sp macro="" textlink="">
      <xdr:nvSpPr>
        <xdr:cNvPr id="265" name="フローチャート: 判断 264"/>
        <xdr:cNvSpPr/>
      </xdr:nvSpPr>
      <xdr:spPr>
        <a:xfrm>
          <a:off x="14351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29932</xdr:rowOff>
    </xdr:from>
    <xdr:ext cx="762000" cy="259045"/>
    <xdr:sp macro="" textlink="">
      <xdr:nvSpPr>
        <xdr:cNvPr id="266" name="テキスト ボックス 265"/>
        <xdr:cNvSpPr txBox="1"/>
      </xdr:nvSpPr>
      <xdr:spPr>
        <a:xfrm>
          <a:off x="14020800" y="1477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67" name="フローチャート: 判断 266"/>
        <xdr:cNvSpPr/>
      </xdr:nvSpPr>
      <xdr:spPr>
        <a:xfrm>
          <a:off x="13462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28522</xdr:rowOff>
    </xdr:from>
    <xdr:ext cx="762000" cy="259045"/>
    <xdr:sp macro="" textlink="">
      <xdr:nvSpPr>
        <xdr:cNvPr id="268" name="テキスト ボックス 267"/>
        <xdr:cNvSpPr txBox="1"/>
      </xdr:nvSpPr>
      <xdr:spPr>
        <a:xfrm>
          <a:off x="13131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74" name="楕円 273"/>
        <xdr:cNvSpPr/>
      </xdr:nvSpPr>
      <xdr:spPr>
        <a:xfrm>
          <a:off x="169672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27111</xdr:rowOff>
    </xdr:from>
    <xdr:ext cx="762000" cy="259045"/>
    <xdr:sp macro="" textlink="">
      <xdr:nvSpPr>
        <xdr:cNvPr id="275" name="給与水準   （国との比較）該当値テキスト"/>
        <xdr:cNvSpPr txBox="1"/>
      </xdr:nvSpPr>
      <xdr:spPr>
        <a:xfrm>
          <a:off x="171069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10584</xdr:rowOff>
    </xdr:from>
    <xdr:to>
      <xdr:col>77</xdr:col>
      <xdr:colOff>95250</xdr:colOff>
      <xdr:row>86</xdr:row>
      <xdr:rowOff>112184</xdr:rowOff>
    </xdr:to>
    <xdr:sp macro="" textlink="">
      <xdr:nvSpPr>
        <xdr:cNvPr id="276" name="楕円 275"/>
        <xdr:cNvSpPr/>
      </xdr:nvSpPr>
      <xdr:spPr>
        <a:xfrm>
          <a:off x="16129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122361</xdr:rowOff>
    </xdr:from>
    <xdr:ext cx="736600" cy="259045"/>
    <xdr:sp macro="" textlink="">
      <xdr:nvSpPr>
        <xdr:cNvPr id="277" name="テキスト ボックス 276"/>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115005</xdr:rowOff>
    </xdr:from>
    <xdr:to>
      <xdr:col>73</xdr:col>
      <xdr:colOff>44450</xdr:colOff>
      <xdr:row>86</xdr:row>
      <xdr:rowOff>45155</xdr:rowOff>
    </xdr:to>
    <xdr:sp macro="" textlink="">
      <xdr:nvSpPr>
        <xdr:cNvPr id="278" name="楕円 277"/>
        <xdr:cNvSpPr/>
      </xdr:nvSpPr>
      <xdr:spPr>
        <a:xfrm>
          <a:off x="152400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29932</xdr:rowOff>
    </xdr:from>
    <xdr:ext cx="762000" cy="259045"/>
    <xdr:sp macro="" textlink="">
      <xdr:nvSpPr>
        <xdr:cNvPr id="279" name="テキスト ボックス 278"/>
        <xdr:cNvSpPr txBox="1"/>
      </xdr:nvSpPr>
      <xdr:spPr>
        <a:xfrm>
          <a:off x="14909800" y="1477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61384</xdr:rowOff>
    </xdr:from>
    <xdr:to>
      <xdr:col>68</xdr:col>
      <xdr:colOff>203200</xdr:colOff>
      <xdr:row>85</xdr:row>
      <xdr:rowOff>162984</xdr:rowOff>
    </xdr:to>
    <xdr:sp macro="" textlink="">
      <xdr:nvSpPr>
        <xdr:cNvPr id="280" name="楕円 279"/>
        <xdr:cNvSpPr/>
      </xdr:nvSpPr>
      <xdr:spPr>
        <a:xfrm>
          <a:off x="14351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81" name="テキスト ボックス 280"/>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128411</xdr:rowOff>
    </xdr:from>
    <xdr:to>
      <xdr:col>64</xdr:col>
      <xdr:colOff>152400</xdr:colOff>
      <xdr:row>86</xdr:row>
      <xdr:rowOff>58561</xdr:rowOff>
    </xdr:to>
    <xdr:sp macro="" textlink="">
      <xdr:nvSpPr>
        <xdr:cNvPr id="282" name="楕円 281"/>
        <xdr:cNvSpPr/>
      </xdr:nvSpPr>
      <xdr:spPr>
        <a:xfrm>
          <a:off x="13462000" y="1470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43338</xdr:rowOff>
    </xdr:from>
    <xdr:ext cx="762000" cy="259045"/>
    <xdr:sp macro="" textlink="">
      <xdr:nvSpPr>
        <xdr:cNvPr id="283" name="テキスト ボックス 282"/>
        <xdr:cNvSpPr txBox="1"/>
      </xdr:nvSpPr>
      <xdr:spPr>
        <a:xfrm>
          <a:off x="13131800" y="1478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職員数自体</a:t>
          </a:r>
          <a:r>
            <a:rPr kumimoji="1" lang="ja-JP" altLang="en-US" sz="1300">
              <a:solidFill>
                <a:schemeClr val="dk1"/>
              </a:solidFill>
              <a:effectLst/>
              <a:latin typeface="+mn-lt"/>
              <a:ea typeface="+mn-ea"/>
              <a:cs typeface="+mn-cs"/>
            </a:rPr>
            <a:t>は前年度と変更はないも</a:t>
          </a:r>
          <a:r>
            <a:rPr kumimoji="1" lang="ja-JP" altLang="ja-JP" sz="1300">
              <a:solidFill>
                <a:schemeClr val="dk1"/>
              </a:solidFill>
              <a:effectLst/>
              <a:latin typeface="+mn-lt"/>
              <a:ea typeface="+mn-ea"/>
              <a:cs typeface="+mn-cs"/>
            </a:rPr>
            <a:t>のの、人口減少の影響を受け前年度に比べ０．</a:t>
          </a:r>
          <a:r>
            <a:rPr kumimoji="1" lang="ja-JP" altLang="en-US" sz="1300">
              <a:solidFill>
                <a:schemeClr val="dk1"/>
              </a:solidFill>
              <a:effectLst/>
              <a:latin typeface="+mn-lt"/>
              <a:ea typeface="+mn-ea"/>
              <a:cs typeface="+mn-cs"/>
            </a:rPr>
            <a:t>１３</a:t>
          </a:r>
          <a:r>
            <a:rPr kumimoji="1" lang="ja-JP" altLang="ja-JP" sz="1300">
              <a:solidFill>
                <a:schemeClr val="dk1"/>
              </a:solidFill>
              <a:effectLst/>
              <a:latin typeface="+mn-lt"/>
              <a:ea typeface="+mn-ea"/>
              <a:cs typeface="+mn-cs"/>
            </a:rPr>
            <a:t>人増加する形となった。</a:t>
          </a:r>
          <a:endParaRPr lang="ja-JP" altLang="ja-JP" sz="1300">
            <a:effectLst/>
          </a:endParaRPr>
        </a:p>
        <a:p>
          <a:r>
            <a:rPr kumimoji="1" lang="ja-JP" altLang="ja-JP" sz="1300">
              <a:solidFill>
                <a:schemeClr val="dk1"/>
              </a:solidFill>
              <a:effectLst/>
              <a:latin typeface="+mn-lt"/>
              <a:ea typeface="+mn-ea"/>
              <a:cs typeface="+mn-cs"/>
            </a:rPr>
            <a:t>　今後も組織や事務事業の見直し、定員適正化計画に基づいた職員採用など積極的な取り組みを行うなどして組織の適正な定員整理を行っていく。</a:t>
          </a:r>
          <a:endParaRPr lang="ja-JP" altLang="ja-JP" sz="13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94252</xdr:rowOff>
    </xdr:from>
    <xdr:to>
      <xdr:col>81</xdr:col>
      <xdr:colOff>44450</xdr:colOff>
      <xdr:row>67</xdr:row>
      <xdr:rowOff>52433</xdr:rowOff>
    </xdr:to>
    <xdr:cxnSp macro="">
      <xdr:nvCxnSpPr>
        <xdr:cNvPr id="315" name="直線コネクタ 314"/>
        <xdr:cNvCxnSpPr/>
      </xdr:nvCxnSpPr>
      <xdr:spPr>
        <a:xfrm flipV="1">
          <a:off x="17018000" y="10038352"/>
          <a:ext cx="0" cy="1501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24510</xdr:rowOff>
    </xdr:from>
    <xdr:ext cx="762000" cy="259045"/>
    <xdr:sp macro="" textlink="">
      <xdr:nvSpPr>
        <xdr:cNvPr id="316" name="定員管理の状況最小値テキスト"/>
        <xdr:cNvSpPr txBox="1"/>
      </xdr:nvSpPr>
      <xdr:spPr>
        <a:xfrm>
          <a:off x="17106900" y="1151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52433</xdr:rowOff>
    </xdr:from>
    <xdr:to>
      <xdr:col>81</xdr:col>
      <xdr:colOff>133350</xdr:colOff>
      <xdr:row>67</xdr:row>
      <xdr:rowOff>52433</xdr:rowOff>
    </xdr:to>
    <xdr:cxnSp macro="">
      <xdr:nvCxnSpPr>
        <xdr:cNvPr id="317" name="直線コネクタ 316"/>
        <xdr:cNvCxnSpPr/>
      </xdr:nvCxnSpPr>
      <xdr:spPr>
        <a:xfrm>
          <a:off x="16929100" y="1153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9179</xdr:rowOff>
    </xdr:from>
    <xdr:ext cx="762000" cy="259045"/>
    <xdr:sp macro="" textlink="">
      <xdr:nvSpPr>
        <xdr:cNvPr id="318" name="定員管理の状況最大値テキスト"/>
        <xdr:cNvSpPr txBox="1"/>
      </xdr:nvSpPr>
      <xdr:spPr>
        <a:xfrm>
          <a:off x="17106900" y="978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94252</xdr:rowOff>
    </xdr:from>
    <xdr:to>
      <xdr:col>81</xdr:col>
      <xdr:colOff>133350</xdr:colOff>
      <xdr:row>58</xdr:row>
      <xdr:rowOff>94252</xdr:rowOff>
    </xdr:to>
    <xdr:cxnSp macro="">
      <xdr:nvCxnSpPr>
        <xdr:cNvPr id="319" name="直線コネクタ 318"/>
        <xdr:cNvCxnSpPr/>
      </xdr:nvCxnSpPr>
      <xdr:spPr>
        <a:xfrm>
          <a:off x="16929100" y="100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84999</xdr:rowOff>
    </xdr:from>
    <xdr:to>
      <xdr:col>81</xdr:col>
      <xdr:colOff>44450</xdr:colOff>
      <xdr:row>63</xdr:row>
      <xdr:rowOff>107406</xdr:rowOff>
    </xdr:to>
    <xdr:cxnSp macro="">
      <xdr:nvCxnSpPr>
        <xdr:cNvPr id="320" name="直線コネクタ 319"/>
        <xdr:cNvCxnSpPr/>
      </xdr:nvCxnSpPr>
      <xdr:spPr>
        <a:xfrm>
          <a:off x="16179800" y="10886349"/>
          <a:ext cx="838200" cy="2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136814</xdr:rowOff>
    </xdr:from>
    <xdr:ext cx="762000" cy="259045"/>
    <xdr:sp macro="" textlink="">
      <xdr:nvSpPr>
        <xdr:cNvPr id="321" name="定員管理の状況平均値テキスト"/>
        <xdr:cNvSpPr txBox="1"/>
      </xdr:nvSpPr>
      <xdr:spPr>
        <a:xfrm>
          <a:off x="17106900" y="104238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120287</xdr:rowOff>
    </xdr:from>
    <xdr:to>
      <xdr:col>81</xdr:col>
      <xdr:colOff>95250</xdr:colOff>
      <xdr:row>62</xdr:row>
      <xdr:rowOff>50437</xdr:rowOff>
    </xdr:to>
    <xdr:sp macro="" textlink="">
      <xdr:nvSpPr>
        <xdr:cNvPr id="322" name="フローチャート: 判断 321"/>
        <xdr:cNvSpPr/>
      </xdr:nvSpPr>
      <xdr:spPr>
        <a:xfrm>
          <a:off x="169672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76381</xdr:rowOff>
    </xdr:from>
    <xdr:to>
      <xdr:col>77</xdr:col>
      <xdr:colOff>44450</xdr:colOff>
      <xdr:row>63</xdr:row>
      <xdr:rowOff>84999</xdr:rowOff>
    </xdr:to>
    <xdr:cxnSp macro="">
      <xdr:nvCxnSpPr>
        <xdr:cNvPr id="323" name="直線コネクタ 322"/>
        <xdr:cNvCxnSpPr/>
      </xdr:nvCxnSpPr>
      <xdr:spPr>
        <a:xfrm>
          <a:off x="15290800" y="10877731"/>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4" name="フローチャート: 判断 323"/>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58890</xdr:rowOff>
    </xdr:from>
    <xdr:ext cx="736600" cy="259045"/>
    <xdr:sp macro="" textlink="">
      <xdr:nvSpPr>
        <xdr:cNvPr id="325" name="テキスト ボックス 324"/>
        <xdr:cNvSpPr txBox="1"/>
      </xdr:nvSpPr>
      <xdr:spPr>
        <a:xfrm>
          <a:off x="15798800" y="10345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22951</xdr:rowOff>
    </xdr:from>
    <xdr:to>
      <xdr:col>72</xdr:col>
      <xdr:colOff>203200</xdr:colOff>
      <xdr:row>63</xdr:row>
      <xdr:rowOff>76381</xdr:rowOff>
    </xdr:to>
    <xdr:cxnSp macro="">
      <xdr:nvCxnSpPr>
        <xdr:cNvPr id="326" name="直線コネクタ 325"/>
        <xdr:cNvCxnSpPr/>
      </xdr:nvCxnSpPr>
      <xdr:spPr>
        <a:xfrm>
          <a:off x="14401800" y="10824301"/>
          <a:ext cx="889000" cy="5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149588</xdr:rowOff>
    </xdr:from>
    <xdr:to>
      <xdr:col>73</xdr:col>
      <xdr:colOff>44450</xdr:colOff>
      <xdr:row>62</xdr:row>
      <xdr:rowOff>79738</xdr:rowOff>
    </xdr:to>
    <xdr:sp macro="" textlink="">
      <xdr:nvSpPr>
        <xdr:cNvPr id="327" name="フローチャート: 判断 326"/>
        <xdr:cNvSpPr/>
      </xdr:nvSpPr>
      <xdr:spPr>
        <a:xfrm>
          <a:off x="15240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89915</xdr:rowOff>
    </xdr:from>
    <xdr:ext cx="762000" cy="259045"/>
    <xdr:sp macro="" textlink="">
      <xdr:nvSpPr>
        <xdr:cNvPr id="328" name="テキスト ボックス 327"/>
        <xdr:cNvSpPr txBox="1"/>
      </xdr:nvSpPr>
      <xdr:spPr>
        <a:xfrm>
          <a:off x="14909800" y="10376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22951</xdr:rowOff>
    </xdr:from>
    <xdr:to>
      <xdr:col>68</xdr:col>
      <xdr:colOff>152400</xdr:colOff>
      <xdr:row>63</xdr:row>
      <xdr:rowOff>52251</xdr:rowOff>
    </xdr:to>
    <xdr:cxnSp macro="">
      <xdr:nvCxnSpPr>
        <xdr:cNvPr id="329" name="直線コネクタ 328"/>
        <xdr:cNvCxnSpPr/>
      </xdr:nvCxnSpPr>
      <xdr:spPr>
        <a:xfrm flipV="1">
          <a:off x="13512800" y="10824301"/>
          <a:ext cx="889000" cy="2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10069</xdr:rowOff>
    </xdr:from>
    <xdr:to>
      <xdr:col>68</xdr:col>
      <xdr:colOff>203200</xdr:colOff>
      <xdr:row>63</xdr:row>
      <xdr:rowOff>111669</xdr:rowOff>
    </xdr:to>
    <xdr:sp macro="" textlink="">
      <xdr:nvSpPr>
        <xdr:cNvPr id="330" name="フローチャート: 判断 329"/>
        <xdr:cNvSpPr/>
      </xdr:nvSpPr>
      <xdr:spPr>
        <a:xfrm>
          <a:off x="14351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96446</xdr:rowOff>
    </xdr:from>
    <xdr:ext cx="762000" cy="259045"/>
    <xdr:sp macro="" textlink="">
      <xdr:nvSpPr>
        <xdr:cNvPr id="331" name="テキスト ボックス 330"/>
        <xdr:cNvSpPr txBox="1"/>
      </xdr:nvSpPr>
      <xdr:spPr>
        <a:xfrm>
          <a:off x="14020800" y="10897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4899</xdr:rowOff>
    </xdr:from>
    <xdr:to>
      <xdr:col>64</xdr:col>
      <xdr:colOff>152400</xdr:colOff>
      <xdr:row>63</xdr:row>
      <xdr:rowOff>106499</xdr:rowOff>
    </xdr:to>
    <xdr:sp macro="" textlink="">
      <xdr:nvSpPr>
        <xdr:cNvPr id="332" name="フローチャート: 判断 331"/>
        <xdr:cNvSpPr/>
      </xdr:nvSpPr>
      <xdr:spPr>
        <a:xfrm>
          <a:off x="13462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91276</xdr:rowOff>
    </xdr:from>
    <xdr:ext cx="762000" cy="259045"/>
    <xdr:sp macro="" textlink="">
      <xdr:nvSpPr>
        <xdr:cNvPr id="333" name="テキスト ボックス 332"/>
        <xdr:cNvSpPr txBox="1"/>
      </xdr:nvSpPr>
      <xdr:spPr>
        <a:xfrm>
          <a:off x="13131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56606</xdr:rowOff>
    </xdr:from>
    <xdr:to>
      <xdr:col>81</xdr:col>
      <xdr:colOff>95250</xdr:colOff>
      <xdr:row>63</xdr:row>
      <xdr:rowOff>158206</xdr:rowOff>
    </xdr:to>
    <xdr:sp macro="" textlink="">
      <xdr:nvSpPr>
        <xdr:cNvPr id="339" name="楕円 338"/>
        <xdr:cNvSpPr/>
      </xdr:nvSpPr>
      <xdr:spPr>
        <a:xfrm>
          <a:off x="16967200" y="1085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28683</xdr:rowOff>
    </xdr:from>
    <xdr:ext cx="762000" cy="259045"/>
    <xdr:sp macro="" textlink="">
      <xdr:nvSpPr>
        <xdr:cNvPr id="340" name="定員管理の状況該当値テキスト"/>
        <xdr:cNvSpPr txBox="1"/>
      </xdr:nvSpPr>
      <xdr:spPr>
        <a:xfrm>
          <a:off x="17106900" y="1083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34199</xdr:rowOff>
    </xdr:from>
    <xdr:to>
      <xdr:col>77</xdr:col>
      <xdr:colOff>95250</xdr:colOff>
      <xdr:row>63</xdr:row>
      <xdr:rowOff>135799</xdr:rowOff>
    </xdr:to>
    <xdr:sp macro="" textlink="">
      <xdr:nvSpPr>
        <xdr:cNvPr id="341" name="楕円 340"/>
        <xdr:cNvSpPr/>
      </xdr:nvSpPr>
      <xdr:spPr>
        <a:xfrm>
          <a:off x="16129000" y="1083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120576</xdr:rowOff>
    </xdr:from>
    <xdr:ext cx="736600" cy="259045"/>
    <xdr:sp macro="" textlink="">
      <xdr:nvSpPr>
        <xdr:cNvPr id="342" name="テキスト ボックス 341"/>
        <xdr:cNvSpPr txBox="1"/>
      </xdr:nvSpPr>
      <xdr:spPr>
        <a:xfrm>
          <a:off x="15798800" y="10921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25581</xdr:rowOff>
    </xdr:from>
    <xdr:to>
      <xdr:col>73</xdr:col>
      <xdr:colOff>44450</xdr:colOff>
      <xdr:row>63</xdr:row>
      <xdr:rowOff>127181</xdr:rowOff>
    </xdr:to>
    <xdr:sp macro="" textlink="">
      <xdr:nvSpPr>
        <xdr:cNvPr id="343" name="楕円 342"/>
        <xdr:cNvSpPr/>
      </xdr:nvSpPr>
      <xdr:spPr>
        <a:xfrm>
          <a:off x="15240000" y="1082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111958</xdr:rowOff>
    </xdr:from>
    <xdr:ext cx="762000" cy="259045"/>
    <xdr:sp macro="" textlink="">
      <xdr:nvSpPr>
        <xdr:cNvPr id="344" name="テキスト ボックス 343"/>
        <xdr:cNvSpPr txBox="1"/>
      </xdr:nvSpPr>
      <xdr:spPr>
        <a:xfrm>
          <a:off x="14909800" y="1091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143601</xdr:rowOff>
    </xdr:from>
    <xdr:to>
      <xdr:col>68</xdr:col>
      <xdr:colOff>203200</xdr:colOff>
      <xdr:row>63</xdr:row>
      <xdr:rowOff>73751</xdr:rowOff>
    </xdr:to>
    <xdr:sp macro="" textlink="">
      <xdr:nvSpPr>
        <xdr:cNvPr id="345" name="楕円 344"/>
        <xdr:cNvSpPr/>
      </xdr:nvSpPr>
      <xdr:spPr>
        <a:xfrm>
          <a:off x="14351000" y="1077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83928</xdr:rowOff>
    </xdr:from>
    <xdr:ext cx="762000" cy="259045"/>
    <xdr:sp macro="" textlink="">
      <xdr:nvSpPr>
        <xdr:cNvPr id="346" name="テキスト ボックス 345"/>
        <xdr:cNvSpPr txBox="1"/>
      </xdr:nvSpPr>
      <xdr:spPr>
        <a:xfrm>
          <a:off x="14020800" y="1054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1451</xdr:rowOff>
    </xdr:from>
    <xdr:to>
      <xdr:col>64</xdr:col>
      <xdr:colOff>152400</xdr:colOff>
      <xdr:row>63</xdr:row>
      <xdr:rowOff>103051</xdr:rowOff>
    </xdr:to>
    <xdr:sp macro="" textlink="">
      <xdr:nvSpPr>
        <xdr:cNvPr id="347" name="楕円 346"/>
        <xdr:cNvSpPr/>
      </xdr:nvSpPr>
      <xdr:spPr>
        <a:xfrm>
          <a:off x="13462000" y="1080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113228</xdr:rowOff>
    </xdr:from>
    <xdr:ext cx="762000" cy="259045"/>
    <xdr:sp macro="" textlink="">
      <xdr:nvSpPr>
        <xdr:cNvPr id="348" name="テキスト ボックス 347"/>
        <xdr:cNvSpPr txBox="1"/>
      </xdr:nvSpPr>
      <xdr:spPr>
        <a:xfrm>
          <a:off x="13131800" y="10571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前年度と比較して</a:t>
          </a:r>
          <a:r>
            <a:rPr kumimoji="1" lang="ja-JP" altLang="en-US" sz="1300">
              <a:solidFill>
                <a:schemeClr val="dk1"/>
              </a:solidFill>
              <a:effectLst/>
              <a:latin typeface="+mn-lt"/>
              <a:ea typeface="+mn-ea"/>
              <a:cs typeface="+mn-cs"/>
            </a:rPr>
            <a:t>０．５</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した。</a:t>
          </a:r>
          <a:endParaRPr lang="ja-JP" altLang="ja-JP" sz="1300">
            <a:effectLst/>
          </a:endParaRPr>
        </a:p>
        <a:p>
          <a:r>
            <a:rPr kumimoji="1" lang="ja-JP" altLang="ja-JP" sz="1300">
              <a:solidFill>
                <a:schemeClr val="dk1"/>
              </a:solidFill>
              <a:effectLst/>
              <a:latin typeface="+mn-lt"/>
              <a:ea typeface="+mn-ea"/>
              <a:cs typeface="+mn-cs"/>
            </a:rPr>
            <a:t>　この要因として、</a:t>
          </a:r>
          <a:r>
            <a:rPr kumimoji="1" lang="ja-JP" altLang="en-US" sz="1300">
              <a:solidFill>
                <a:schemeClr val="dk1"/>
              </a:solidFill>
              <a:effectLst/>
              <a:latin typeface="+mn-lt"/>
              <a:ea typeface="+mn-ea"/>
              <a:cs typeface="+mn-cs"/>
            </a:rPr>
            <a:t>近年実施していた大規模事業に伴う償還費の増加や、標準財政規模の縮小などによる。</a:t>
          </a:r>
          <a:r>
            <a:rPr kumimoji="1" lang="ja-JP" altLang="ja-JP" sz="1300">
              <a:solidFill>
                <a:schemeClr val="dk1"/>
              </a:solidFill>
              <a:effectLst/>
              <a:latin typeface="+mn-lt"/>
              <a:ea typeface="+mn-ea"/>
              <a:cs typeface="+mn-cs"/>
            </a:rPr>
            <a:t>来年度以降</a:t>
          </a:r>
          <a:r>
            <a:rPr kumimoji="1" lang="ja-JP" altLang="en-US" sz="1300">
              <a:solidFill>
                <a:schemeClr val="dk1"/>
              </a:solidFill>
              <a:effectLst/>
              <a:latin typeface="+mn-lt"/>
              <a:ea typeface="+mn-ea"/>
              <a:cs typeface="+mn-cs"/>
            </a:rPr>
            <a:t>償還の本格化に伴い、３１年度、３２年度をピークとして公債費の</a:t>
          </a:r>
          <a:r>
            <a:rPr kumimoji="1" lang="ja-JP" altLang="ja-JP" sz="1300">
              <a:solidFill>
                <a:schemeClr val="dk1"/>
              </a:solidFill>
              <a:effectLst/>
              <a:latin typeface="+mn-lt"/>
              <a:ea typeface="+mn-ea"/>
              <a:cs typeface="+mn-cs"/>
            </a:rPr>
            <a:t>上昇が予想されることから、事業内容の精査や事業実施年度の検討等を行う中で、その推移を注視する必要がある。</a:t>
          </a:r>
          <a:endParaRPr lang="ja-JP" altLang="ja-JP" sz="13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44</xdr:row>
      <xdr:rowOff>108796</xdr:rowOff>
    </xdr:to>
    <xdr:cxnSp macro="">
      <xdr:nvCxnSpPr>
        <xdr:cNvPr id="377" name="直線コネクタ 376"/>
        <xdr:cNvCxnSpPr/>
      </xdr:nvCxnSpPr>
      <xdr:spPr>
        <a:xfrm flipV="1">
          <a:off x="17018000" y="6148493"/>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80873</xdr:rowOff>
    </xdr:from>
    <xdr:ext cx="762000" cy="259045"/>
    <xdr:sp macro="" textlink="">
      <xdr:nvSpPr>
        <xdr:cNvPr id="378" name="公債費負担の状況最小値テキスト"/>
        <xdr:cNvSpPr txBox="1"/>
      </xdr:nvSpPr>
      <xdr:spPr>
        <a:xfrm>
          <a:off x="17106900" y="76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108796</xdr:rowOff>
    </xdr:from>
    <xdr:to>
      <xdr:col>81</xdr:col>
      <xdr:colOff>133350</xdr:colOff>
      <xdr:row>44</xdr:row>
      <xdr:rowOff>108796</xdr:rowOff>
    </xdr:to>
    <xdr:cxnSp macro="">
      <xdr:nvCxnSpPr>
        <xdr:cNvPr id="379" name="直線コネクタ 378"/>
        <xdr:cNvCxnSpPr/>
      </xdr:nvCxnSpPr>
      <xdr:spPr>
        <a:xfrm>
          <a:off x="16929100" y="76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0"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1" name="直線コネクタ 380"/>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86783</xdr:rowOff>
    </xdr:from>
    <xdr:to>
      <xdr:col>81</xdr:col>
      <xdr:colOff>44450</xdr:colOff>
      <xdr:row>40</xdr:row>
      <xdr:rowOff>127000</xdr:rowOff>
    </xdr:to>
    <xdr:cxnSp macro="">
      <xdr:nvCxnSpPr>
        <xdr:cNvPr id="382" name="直線コネクタ 381"/>
        <xdr:cNvCxnSpPr/>
      </xdr:nvCxnSpPr>
      <xdr:spPr>
        <a:xfrm>
          <a:off x="16179800" y="694478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68597</xdr:rowOff>
    </xdr:from>
    <xdr:ext cx="762000" cy="259045"/>
    <xdr:sp macro="" textlink="">
      <xdr:nvSpPr>
        <xdr:cNvPr id="383" name="公債費負担の状況平均値テキスト"/>
        <xdr:cNvSpPr txBox="1"/>
      </xdr:nvSpPr>
      <xdr:spPr>
        <a:xfrm>
          <a:off x="17106900" y="675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384" name="フローチャート: 判断 383"/>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86783</xdr:rowOff>
    </xdr:from>
    <xdr:to>
      <xdr:col>77</xdr:col>
      <xdr:colOff>44450</xdr:colOff>
      <xdr:row>41</xdr:row>
      <xdr:rowOff>27940</xdr:rowOff>
    </xdr:to>
    <xdr:cxnSp macro="">
      <xdr:nvCxnSpPr>
        <xdr:cNvPr id="385" name="直線コネクタ 384"/>
        <xdr:cNvCxnSpPr/>
      </xdr:nvCxnSpPr>
      <xdr:spPr>
        <a:xfrm flipV="1">
          <a:off x="15290800" y="694478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6" name="フローチャート: 判断 385"/>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7" name="テキスト ボックス 386"/>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27940</xdr:rowOff>
    </xdr:from>
    <xdr:to>
      <xdr:col>72</xdr:col>
      <xdr:colOff>203200</xdr:colOff>
      <xdr:row>42</xdr:row>
      <xdr:rowOff>25400</xdr:rowOff>
    </xdr:to>
    <xdr:cxnSp macro="">
      <xdr:nvCxnSpPr>
        <xdr:cNvPr id="388" name="直線コネクタ 387"/>
        <xdr:cNvCxnSpPr/>
      </xdr:nvCxnSpPr>
      <xdr:spPr>
        <a:xfrm flipV="1">
          <a:off x="14401800" y="705739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92287</xdr:rowOff>
    </xdr:from>
    <xdr:to>
      <xdr:col>73</xdr:col>
      <xdr:colOff>44450</xdr:colOff>
      <xdr:row>41</xdr:row>
      <xdr:rowOff>22437</xdr:rowOff>
    </xdr:to>
    <xdr:sp macro="" textlink="">
      <xdr:nvSpPr>
        <xdr:cNvPr id="389" name="フローチャート: 判断 388"/>
        <xdr:cNvSpPr/>
      </xdr:nvSpPr>
      <xdr:spPr>
        <a:xfrm>
          <a:off x="15240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32614</xdr:rowOff>
    </xdr:from>
    <xdr:ext cx="762000" cy="259045"/>
    <xdr:sp macro="" textlink="">
      <xdr:nvSpPr>
        <xdr:cNvPr id="390" name="テキスト ボックス 389"/>
        <xdr:cNvSpPr txBox="1"/>
      </xdr:nvSpPr>
      <xdr:spPr>
        <a:xfrm>
          <a:off x="14909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25400</xdr:rowOff>
    </xdr:from>
    <xdr:to>
      <xdr:col>68</xdr:col>
      <xdr:colOff>152400</xdr:colOff>
      <xdr:row>43</xdr:row>
      <xdr:rowOff>38946</xdr:rowOff>
    </xdr:to>
    <xdr:cxnSp macro="">
      <xdr:nvCxnSpPr>
        <xdr:cNvPr id="391" name="直線コネクタ 390"/>
        <xdr:cNvCxnSpPr/>
      </xdr:nvCxnSpPr>
      <xdr:spPr>
        <a:xfrm flipV="1">
          <a:off x="13512800" y="7226300"/>
          <a:ext cx="8890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164677</xdr:rowOff>
    </xdr:from>
    <xdr:to>
      <xdr:col>68</xdr:col>
      <xdr:colOff>203200</xdr:colOff>
      <xdr:row>41</xdr:row>
      <xdr:rowOff>94827</xdr:rowOff>
    </xdr:to>
    <xdr:sp macro="" textlink="">
      <xdr:nvSpPr>
        <xdr:cNvPr id="392" name="フローチャート: 判断 391"/>
        <xdr:cNvSpPr/>
      </xdr:nvSpPr>
      <xdr:spPr>
        <a:xfrm>
          <a:off x="14351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105004</xdr:rowOff>
    </xdr:from>
    <xdr:ext cx="762000" cy="259045"/>
    <xdr:sp macro="" textlink="">
      <xdr:nvSpPr>
        <xdr:cNvPr id="393" name="テキスト ボックス 392"/>
        <xdr:cNvSpPr txBox="1"/>
      </xdr:nvSpPr>
      <xdr:spPr>
        <a:xfrm>
          <a:off x="14020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4" name="フローチャート: 判断 393"/>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5944</xdr:rowOff>
    </xdr:from>
    <xdr:ext cx="762000" cy="259045"/>
    <xdr:sp macro="" textlink="">
      <xdr:nvSpPr>
        <xdr:cNvPr id="395" name="テキスト ボックス 394"/>
        <xdr:cNvSpPr txBox="1"/>
      </xdr:nvSpPr>
      <xdr:spPr>
        <a:xfrm>
          <a:off x="13131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401" name="楕円 400"/>
        <xdr:cNvSpPr/>
      </xdr:nvSpPr>
      <xdr:spPr>
        <a:xfrm>
          <a:off x="16967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48277</xdr:rowOff>
    </xdr:from>
    <xdr:ext cx="762000" cy="259045"/>
    <xdr:sp macro="" textlink="">
      <xdr:nvSpPr>
        <xdr:cNvPr id="402" name="公債費負担の状況該当値テキスト"/>
        <xdr:cNvSpPr txBox="1"/>
      </xdr:nvSpPr>
      <xdr:spPr>
        <a:xfrm>
          <a:off x="171069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35983</xdr:rowOff>
    </xdr:from>
    <xdr:to>
      <xdr:col>77</xdr:col>
      <xdr:colOff>95250</xdr:colOff>
      <xdr:row>40</xdr:row>
      <xdr:rowOff>137583</xdr:rowOff>
    </xdr:to>
    <xdr:sp macro="" textlink="">
      <xdr:nvSpPr>
        <xdr:cNvPr id="403" name="楕円 402"/>
        <xdr:cNvSpPr/>
      </xdr:nvSpPr>
      <xdr:spPr>
        <a:xfrm>
          <a:off x="16129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147760</xdr:rowOff>
    </xdr:from>
    <xdr:ext cx="736600" cy="259045"/>
    <xdr:sp macro="" textlink="">
      <xdr:nvSpPr>
        <xdr:cNvPr id="404" name="テキスト ボックス 403"/>
        <xdr:cNvSpPr txBox="1"/>
      </xdr:nvSpPr>
      <xdr:spPr>
        <a:xfrm>
          <a:off x="15798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148590</xdr:rowOff>
    </xdr:from>
    <xdr:to>
      <xdr:col>73</xdr:col>
      <xdr:colOff>44450</xdr:colOff>
      <xdr:row>41</xdr:row>
      <xdr:rowOff>78740</xdr:rowOff>
    </xdr:to>
    <xdr:sp macro="" textlink="">
      <xdr:nvSpPr>
        <xdr:cNvPr id="405" name="楕円 404"/>
        <xdr:cNvSpPr/>
      </xdr:nvSpPr>
      <xdr:spPr>
        <a:xfrm>
          <a:off x="15240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63517</xdr:rowOff>
    </xdr:from>
    <xdr:ext cx="762000" cy="259045"/>
    <xdr:sp macro="" textlink="">
      <xdr:nvSpPr>
        <xdr:cNvPr id="406" name="テキスト ボックス 405"/>
        <xdr:cNvSpPr txBox="1"/>
      </xdr:nvSpPr>
      <xdr:spPr>
        <a:xfrm>
          <a:off x="14909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146050</xdr:rowOff>
    </xdr:from>
    <xdr:to>
      <xdr:col>68</xdr:col>
      <xdr:colOff>203200</xdr:colOff>
      <xdr:row>42</xdr:row>
      <xdr:rowOff>76200</xdr:rowOff>
    </xdr:to>
    <xdr:sp macro="" textlink="">
      <xdr:nvSpPr>
        <xdr:cNvPr id="407" name="楕円 406"/>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60977</xdr:rowOff>
    </xdr:from>
    <xdr:ext cx="762000" cy="259045"/>
    <xdr:sp macro="" textlink="">
      <xdr:nvSpPr>
        <xdr:cNvPr id="408" name="テキスト ボックス 407"/>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159596</xdr:rowOff>
    </xdr:from>
    <xdr:to>
      <xdr:col>64</xdr:col>
      <xdr:colOff>152400</xdr:colOff>
      <xdr:row>43</xdr:row>
      <xdr:rowOff>89746</xdr:rowOff>
    </xdr:to>
    <xdr:sp macro="" textlink="">
      <xdr:nvSpPr>
        <xdr:cNvPr id="409" name="楕円 408"/>
        <xdr:cNvSpPr/>
      </xdr:nvSpPr>
      <xdr:spPr>
        <a:xfrm>
          <a:off x="13462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74523</xdr:rowOff>
    </xdr:from>
    <xdr:ext cx="762000" cy="259045"/>
    <xdr:sp macro="" textlink="">
      <xdr:nvSpPr>
        <xdr:cNvPr id="410" name="テキスト ボックス 409"/>
        <xdr:cNvSpPr txBox="1"/>
      </xdr:nvSpPr>
      <xdr:spPr>
        <a:xfrm>
          <a:off x="13131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昨年度までの</a:t>
          </a:r>
          <a:r>
            <a:rPr kumimoji="1" lang="ja-JP" altLang="ja-JP" sz="1300">
              <a:solidFill>
                <a:schemeClr val="dk1"/>
              </a:solidFill>
              <a:effectLst/>
              <a:latin typeface="+mn-lt"/>
              <a:ea typeface="+mn-ea"/>
              <a:cs typeface="+mn-cs"/>
            </a:rPr>
            <a:t>大規模事業</a:t>
          </a:r>
          <a:r>
            <a:rPr kumimoji="1" lang="ja-JP" altLang="en-US" sz="1300">
              <a:solidFill>
                <a:schemeClr val="dk1"/>
              </a:solidFill>
              <a:effectLst/>
              <a:latin typeface="+mn-lt"/>
              <a:ea typeface="+mn-ea"/>
              <a:cs typeface="+mn-cs"/>
            </a:rPr>
            <a:t>が一段落し、</a:t>
          </a:r>
          <a:r>
            <a:rPr kumimoji="1" lang="ja-JP" altLang="ja-JP" sz="1300">
              <a:solidFill>
                <a:schemeClr val="dk1"/>
              </a:solidFill>
              <a:effectLst/>
              <a:latin typeface="+mn-lt"/>
              <a:ea typeface="+mn-ea"/>
              <a:cs typeface="+mn-cs"/>
            </a:rPr>
            <a:t>昨年度と比べ</a:t>
          </a:r>
          <a:r>
            <a:rPr kumimoji="1" lang="ja-JP" altLang="en-US" sz="1300">
              <a:solidFill>
                <a:schemeClr val="dk1"/>
              </a:solidFill>
              <a:effectLst/>
              <a:latin typeface="+mn-lt"/>
              <a:ea typeface="+mn-ea"/>
              <a:cs typeface="+mn-cs"/>
            </a:rPr>
            <a:t>６．１</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減少し、</a:t>
          </a:r>
          <a:r>
            <a:rPr kumimoji="1" lang="ja-JP" altLang="ja-JP" sz="1300">
              <a:solidFill>
                <a:schemeClr val="dk1"/>
              </a:solidFill>
              <a:effectLst/>
              <a:latin typeface="+mn-lt"/>
              <a:ea typeface="+mn-ea"/>
              <a:cs typeface="+mn-cs"/>
            </a:rPr>
            <a:t>類似団体との比較では</a:t>
          </a:r>
          <a:r>
            <a:rPr kumimoji="1" lang="ja-JP" altLang="en-US" sz="1300">
              <a:solidFill>
                <a:schemeClr val="dk1"/>
              </a:solidFill>
              <a:effectLst/>
              <a:latin typeface="+mn-lt"/>
              <a:ea typeface="+mn-ea"/>
              <a:cs typeface="+mn-cs"/>
            </a:rPr>
            <a:t>２１．６</a:t>
          </a:r>
          <a:r>
            <a:rPr kumimoji="1" lang="ja-JP" altLang="ja-JP" sz="1300">
              <a:solidFill>
                <a:schemeClr val="dk1"/>
              </a:solidFill>
              <a:effectLst/>
              <a:latin typeface="+mn-lt"/>
              <a:ea typeface="+mn-ea"/>
              <a:cs typeface="+mn-cs"/>
            </a:rPr>
            <a:t>ポイント下回</a:t>
          </a:r>
          <a:r>
            <a:rPr kumimoji="1" lang="ja-JP" altLang="en-US" sz="1300">
              <a:solidFill>
                <a:schemeClr val="dk1"/>
              </a:solidFill>
              <a:effectLst/>
              <a:latin typeface="+mn-lt"/>
              <a:ea typeface="+mn-ea"/>
              <a:cs typeface="+mn-cs"/>
            </a:rPr>
            <a:t>ることとなった</a:t>
          </a:r>
          <a:r>
            <a:rPr kumimoji="1" lang="ja-JP" altLang="ja-JP"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　今後も繰上償還による地方債残高の減少や定員適正管理計画に基づき適切に職員数を管理するなどして将来負担の軽減に努める。</a:t>
          </a:r>
          <a:endParaRPr lang="ja-JP" altLang="ja-JP" sz="1300">
            <a:effectLst/>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19092</xdr:rowOff>
    </xdr:to>
    <xdr:cxnSp macro="">
      <xdr:nvCxnSpPr>
        <xdr:cNvPr id="439" name="直線コネクタ 438"/>
        <xdr:cNvCxnSpPr/>
      </xdr:nvCxnSpPr>
      <xdr:spPr>
        <a:xfrm flipV="1">
          <a:off x="17018000" y="2370667"/>
          <a:ext cx="0" cy="1591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162619</xdr:rowOff>
    </xdr:from>
    <xdr:ext cx="762000" cy="259045"/>
    <xdr:sp macro="" textlink="">
      <xdr:nvSpPr>
        <xdr:cNvPr id="440" name="将来負担の状況最小値テキスト"/>
        <xdr:cNvSpPr txBox="1"/>
      </xdr:nvSpPr>
      <xdr:spPr>
        <a:xfrm>
          <a:off x="17106900" y="3934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19092</xdr:rowOff>
    </xdr:from>
    <xdr:to>
      <xdr:col>81</xdr:col>
      <xdr:colOff>133350</xdr:colOff>
      <xdr:row>23</xdr:row>
      <xdr:rowOff>19092</xdr:rowOff>
    </xdr:to>
    <xdr:cxnSp macro="">
      <xdr:nvCxnSpPr>
        <xdr:cNvPr id="441" name="直線コネクタ 440"/>
        <xdr:cNvCxnSpPr/>
      </xdr:nvCxnSpPr>
      <xdr:spPr>
        <a:xfrm>
          <a:off x="16929100" y="3962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70781</xdr:rowOff>
    </xdr:from>
    <xdr:to>
      <xdr:col>81</xdr:col>
      <xdr:colOff>44450</xdr:colOff>
      <xdr:row>15</xdr:row>
      <xdr:rowOff>119846</xdr:rowOff>
    </xdr:to>
    <xdr:cxnSp macro="">
      <xdr:nvCxnSpPr>
        <xdr:cNvPr id="444" name="直線コネクタ 443"/>
        <xdr:cNvCxnSpPr/>
      </xdr:nvCxnSpPr>
      <xdr:spPr>
        <a:xfrm flipV="1">
          <a:off x="16179800" y="2642531"/>
          <a:ext cx="838200" cy="4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165794</xdr:rowOff>
    </xdr:from>
    <xdr:ext cx="762000" cy="259045"/>
    <xdr:sp macro="" textlink="">
      <xdr:nvSpPr>
        <xdr:cNvPr id="445" name="将来負担の状況平均値テキスト"/>
        <xdr:cNvSpPr txBox="1"/>
      </xdr:nvSpPr>
      <xdr:spPr>
        <a:xfrm>
          <a:off x="17106900" y="2737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22267</xdr:rowOff>
    </xdr:from>
    <xdr:to>
      <xdr:col>81</xdr:col>
      <xdr:colOff>95250</xdr:colOff>
      <xdr:row>16</xdr:row>
      <xdr:rowOff>123867</xdr:rowOff>
    </xdr:to>
    <xdr:sp macro="" textlink="">
      <xdr:nvSpPr>
        <xdr:cNvPr id="446" name="フローチャート: 判断 445"/>
        <xdr:cNvSpPr/>
      </xdr:nvSpPr>
      <xdr:spPr>
        <a:xfrm>
          <a:off x="169672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92498</xdr:rowOff>
    </xdr:from>
    <xdr:to>
      <xdr:col>77</xdr:col>
      <xdr:colOff>44450</xdr:colOff>
      <xdr:row>15</xdr:row>
      <xdr:rowOff>119846</xdr:rowOff>
    </xdr:to>
    <xdr:cxnSp macro="">
      <xdr:nvCxnSpPr>
        <xdr:cNvPr id="447" name="直線コネクタ 446"/>
        <xdr:cNvCxnSpPr/>
      </xdr:nvCxnSpPr>
      <xdr:spPr>
        <a:xfrm>
          <a:off x="15290800" y="2664248"/>
          <a:ext cx="889000" cy="2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168783</xdr:rowOff>
    </xdr:from>
    <xdr:to>
      <xdr:col>77</xdr:col>
      <xdr:colOff>95250</xdr:colOff>
      <xdr:row>16</xdr:row>
      <xdr:rowOff>98933</xdr:rowOff>
    </xdr:to>
    <xdr:sp macro="" textlink="">
      <xdr:nvSpPr>
        <xdr:cNvPr id="448" name="フローチャート: 判断 447"/>
        <xdr:cNvSpPr/>
      </xdr:nvSpPr>
      <xdr:spPr>
        <a:xfrm>
          <a:off x="16129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83710</xdr:rowOff>
    </xdr:from>
    <xdr:ext cx="736600" cy="259045"/>
    <xdr:sp macro="" textlink="">
      <xdr:nvSpPr>
        <xdr:cNvPr id="449" name="テキスト ボックス 448"/>
        <xdr:cNvSpPr txBox="1"/>
      </xdr:nvSpPr>
      <xdr:spPr>
        <a:xfrm>
          <a:off x="15798800" y="2826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92498</xdr:rowOff>
    </xdr:from>
    <xdr:to>
      <xdr:col>72</xdr:col>
      <xdr:colOff>203200</xdr:colOff>
      <xdr:row>16</xdr:row>
      <xdr:rowOff>19177</xdr:rowOff>
    </xdr:to>
    <xdr:cxnSp macro="">
      <xdr:nvCxnSpPr>
        <xdr:cNvPr id="450" name="直線コネクタ 449"/>
        <xdr:cNvCxnSpPr/>
      </xdr:nvCxnSpPr>
      <xdr:spPr>
        <a:xfrm flipV="1">
          <a:off x="14401800" y="2664248"/>
          <a:ext cx="889000" cy="9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33528</xdr:rowOff>
    </xdr:from>
    <xdr:to>
      <xdr:col>73</xdr:col>
      <xdr:colOff>44450</xdr:colOff>
      <xdr:row>16</xdr:row>
      <xdr:rowOff>135128</xdr:rowOff>
    </xdr:to>
    <xdr:sp macro="" textlink="">
      <xdr:nvSpPr>
        <xdr:cNvPr id="451" name="フローチャート: 判断 450"/>
        <xdr:cNvSpPr/>
      </xdr:nvSpPr>
      <xdr:spPr>
        <a:xfrm>
          <a:off x="15240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119905</xdr:rowOff>
    </xdr:from>
    <xdr:ext cx="762000" cy="259045"/>
    <xdr:sp macro="" textlink="">
      <xdr:nvSpPr>
        <xdr:cNvPr id="452" name="テキスト ボックス 451"/>
        <xdr:cNvSpPr txBox="1"/>
      </xdr:nvSpPr>
      <xdr:spPr>
        <a:xfrm>
          <a:off x="14909800" y="286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19177</xdr:rowOff>
    </xdr:from>
    <xdr:to>
      <xdr:col>68</xdr:col>
      <xdr:colOff>152400</xdr:colOff>
      <xdr:row>16</xdr:row>
      <xdr:rowOff>137414</xdr:rowOff>
    </xdr:to>
    <xdr:cxnSp macro="">
      <xdr:nvCxnSpPr>
        <xdr:cNvPr id="453" name="直線コネクタ 452"/>
        <xdr:cNvCxnSpPr/>
      </xdr:nvCxnSpPr>
      <xdr:spPr>
        <a:xfrm flipV="1">
          <a:off x="13512800" y="2762377"/>
          <a:ext cx="889000" cy="11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65701</xdr:rowOff>
    </xdr:from>
    <xdr:to>
      <xdr:col>68</xdr:col>
      <xdr:colOff>203200</xdr:colOff>
      <xdr:row>16</xdr:row>
      <xdr:rowOff>167301</xdr:rowOff>
    </xdr:to>
    <xdr:sp macro="" textlink="">
      <xdr:nvSpPr>
        <xdr:cNvPr id="454" name="フローチャート: 判断 453"/>
        <xdr:cNvSpPr/>
      </xdr:nvSpPr>
      <xdr:spPr>
        <a:xfrm>
          <a:off x="14351000" y="28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152078</xdr:rowOff>
    </xdr:from>
    <xdr:ext cx="762000" cy="259045"/>
    <xdr:sp macro="" textlink="">
      <xdr:nvSpPr>
        <xdr:cNvPr id="455" name="テキスト ボックス 454"/>
        <xdr:cNvSpPr txBox="1"/>
      </xdr:nvSpPr>
      <xdr:spPr>
        <a:xfrm>
          <a:off x="14020800" y="2895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101896</xdr:rowOff>
    </xdr:from>
    <xdr:to>
      <xdr:col>64</xdr:col>
      <xdr:colOff>152400</xdr:colOff>
      <xdr:row>17</xdr:row>
      <xdr:rowOff>32046</xdr:rowOff>
    </xdr:to>
    <xdr:sp macro="" textlink="">
      <xdr:nvSpPr>
        <xdr:cNvPr id="456" name="フローチャート: 判断 455"/>
        <xdr:cNvSpPr/>
      </xdr:nvSpPr>
      <xdr:spPr>
        <a:xfrm>
          <a:off x="13462000" y="284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16823</xdr:rowOff>
    </xdr:from>
    <xdr:ext cx="762000" cy="259045"/>
    <xdr:sp macro="" textlink="">
      <xdr:nvSpPr>
        <xdr:cNvPr id="457" name="テキスト ボックス 456"/>
        <xdr:cNvSpPr txBox="1"/>
      </xdr:nvSpPr>
      <xdr:spPr>
        <a:xfrm>
          <a:off x="13131800" y="293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19981</xdr:rowOff>
    </xdr:from>
    <xdr:to>
      <xdr:col>81</xdr:col>
      <xdr:colOff>95250</xdr:colOff>
      <xdr:row>15</xdr:row>
      <xdr:rowOff>121581</xdr:rowOff>
    </xdr:to>
    <xdr:sp macro="" textlink="">
      <xdr:nvSpPr>
        <xdr:cNvPr id="463" name="楕円 462"/>
        <xdr:cNvSpPr/>
      </xdr:nvSpPr>
      <xdr:spPr>
        <a:xfrm>
          <a:off x="16967200" y="259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36508</xdr:rowOff>
    </xdr:from>
    <xdr:ext cx="762000" cy="259045"/>
    <xdr:sp macro="" textlink="">
      <xdr:nvSpPr>
        <xdr:cNvPr id="464" name="将来負担の状況該当値テキスト"/>
        <xdr:cNvSpPr txBox="1"/>
      </xdr:nvSpPr>
      <xdr:spPr>
        <a:xfrm>
          <a:off x="17106900" y="2436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69046</xdr:rowOff>
    </xdr:from>
    <xdr:to>
      <xdr:col>77</xdr:col>
      <xdr:colOff>95250</xdr:colOff>
      <xdr:row>15</xdr:row>
      <xdr:rowOff>170646</xdr:rowOff>
    </xdr:to>
    <xdr:sp macro="" textlink="">
      <xdr:nvSpPr>
        <xdr:cNvPr id="465" name="楕円 464"/>
        <xdr:cNvSpPr/>
      </xdr:nvSpPr>
      <xdr:spPr>
        <a:xfrm>
          <a:off x="16129000" y="264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9373</xdr:rowOff>
    </xdr:from>
    <xdr:ext cx="736600" cy="259045"/>
    <xdr:sp macro="" textlink="">
      <xdr:nvSpPr>
        <xdr:cNvPr id="466" name="テキスト ボックス 465"/>
        <xdr:cNvSpPr txBox="1"/>
      </xdr:nvSpPr>
      <xdr:spPr>
        <a:xfrm>
          <a:off x="15798800" y="2409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41698</xdr:rowOff>
    </xdr:from>
    <xdr:to>
      <xdr:col>73</xdr:col>
      <xdr:colOff>44450</xdr:colOff>
      <xdr:row>15</xdr:row>
      <xdr:rowOff>143298</xdr:rowOff>
    </xdr:to>
    <xdr:sp macro="" textlink="">
      <xdr:nvSpPr>
        <xdr:cNvPr id="467" name="楕円 466"/>
        <xdr:cNvSpPr/>
      </xdr:nvSpPr>
      <xdr:spPr>
        <a:xfrm>
          <a:off x="15240000" y="261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153475</xdr:rowOff>
    </xdr:from>
    <xdr:ext cx="762000" cy="259045"/>
    <xdr:sp macro="" textlink="">
      <xdr:nvSpPr>
        <xdr:cNvPr id="468" name="テキスト ボックス 467"/>
        <xdr:cNvSpPr txBox="1"/>
      </xdr:nvSpPr>
      <xdr:spPr>
        <a:xfrm>
          <a:off x="14909800" y="238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139827</xdr:rowOff>
    </xdr:from>
    <xdr:to>
      <xdr:col>68</xdr:col>
      <xdr:colOff>203200</xdr:colOff>
      <xdr:row>16</xdr:row>
      <xdr:rowOff>69977</xdr:rowOff>
    </xdr:to>
    <xdr:sp macro="" textlink="">
      <xdr:nvSpPr>
        <xdr:cNvPr id="469" name="楕円 468"/>
        <xdr:cNvSpPr/>
      </xdr:nvSpPr>
      <xdr:spPr>
        <a:xfrm>
          <a:off x="14351000" y="271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80154</xdr:rowOff>
    </xdr:from>
    <xdr:ext cx="762000" cy="259045"/>
    <xdr:sp macro="" textlink="">
      <xdr:nvSpPr>
        <xdr:cNvPr id="470" name="テキスト ボックス 469"/>
        <xdr:cNvSpPr txBox="1"/>
      </xdr:nvSpPr>
      <xdr:spPr>
        <a:xfrm>
          <a:off x="14020800" y="248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86614</xdr:rowOff>
    </xdr:from>
    <xdr:to>
      <xdr:col>64</xdr:col>
      <xdr:colOff>152400</xdr:colOff>
      <xdr:row>17</xdr:row>
      <xdr:rowOff>16764</xdr:rowOff>
    </xdr:to>
    <xdr:sp macro="" textlink="">
      <xdr:nvSpPr>
        <xdr:cNvPr id="471" name="楕円 470"/>
        <xdr:cNvSpPr/>
      </xdr:nvSpPr>
      <xdr:spPr>
        <a:xfrm>
          <a:off x="13462000" y="282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26941</xdr:rowOff>
    </xdr:from>
    <xdr:ext cx="762000" cy="259045"/>
    <xdr:sp macro="" textlink="">
      <xdr:nvSpPr>
        <xdr:cNvPr id="472" name="テキスト ボックス 471"/>
        <xdr:cNvSpPr txBox="1"/>
      </xdr:nvSpPr>
      <xdr:spPr>
        <a:xfrm>
          <a:off x="13131800" y="259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兵庫県朝来市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31,053
30,784
403.06
21,861,564
21,215,678
568,931
12,911,964
26,822,528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33.8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経常収支比率に占める人件費は前年度に比べ０．</a:t>
          </a:r>
          <a:r>
            <a:rPr kumimoji="1" lang="ja-JP" altLang="en-US" sz="1300">
              <a:solidFill>
                <a:schemeClr val="dk1"/>
              </a:solidFill>
              <a:effectLst/>
              <a:latin typeface="+mn-lt"/>
              <a:ea typeface="+mn-ea"/>
              <a:cs typeface="+mn-cs"/>
            </a:rPr>
            <a:t>１</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減少</a:t>
          </a:r>
          <a:r>
            <a:rPr kumimoji="1" lang="ja-JP" altLang="ja-JP" sz="1300">
              <a:solidFill>
                <a:schemeClr val="dk1"/>
              </a:solidFill>
              <a:effectLst/>
              <a:latin typeface="+mn-lt"/>
              <a:ea typeface="+mn-ea"/>
              <a:cs typeface="+mn-cs"/>
            </a:rPr>
            <a:t>し、類似団体を</a:t>
          </a:r>
          <a:r>
            <a:rPr kumimoji="1" lang="ja-JP" altLang="en-US" sz="1300">
              <a:solidFill>
                <a:schemeClr val="dk1"/>
              </a:solidFill>
              <a:effectLst/>
              <a:latin typeface="+mn-lt"/>
              <a:ea typeface="+mn-ea"/>
              <a:cs typeface="+mn-cs"/>
            </a:rPr>
            <a:t>５．５</a:t>
          </a:r>
          <a:r>
            <a:rPr kumimoji="1" lang="ja-JP" altLang="ja-JP" sz="1300">
              <a:solidFill>
                <a:schemeClr val="dk1"/>
              </a:solidFill>
              <a:effectLst/>
              <a:latin typeface="+mn-lt"/>
              <a:ea typeface="+mn-ea"/>
              <a:cs typeface="+mn-cs"/>
            </a:rPr>
            <a:t>ポイント下回った。</a:t>
          </a:r>
          <a:endParaRPr lang="ja-JP" altLang="ja-JP" sz="1300">
            <a:effectLst/>
          </a:endParaRPr>
        </a:p>
        <a:p>
          <a:r>
            <a:rPr kumimoji="1" lang="ja-JP" altLang="ja-JP" sz="1300">
              <a:solidFill>
                <a:schemeClr val="dk1"/>
              </a:solidFill>
              <a:effectLst/>
              <a:latin typeface="+mn-lt"/>
              <a:ea typeface="+mn-ea"/>
              <a:cs typeface="+mn-cs"/>
            </a:rPr>
            <a:t>　これは定員適正化計画の推進等により職員数が類似団体平均と同水準となってきたなかで、給与水準の高い職員の定年退職の増加等が原因と考えられる。今後も定員適正化計画に基づき、適正な定員管理及び人件費の抑制に努めていきたい。</a:t>
          </a:r>
          <a:endParaRPr lang="ja-JP" altLang="ja-JP" sz="13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149860</xdr:rowOff>
    </xdr:to>
    <xdr:cxnSp macro="">
      <xdr:nvCxnSpPr>
        <xdr:cNvPr id="61" name="直線コネクタ 60"/>
        <xdr:cNvCxnSpPr/>
      </xdr:nvCxnSpPr>
      <xdr:spPr>
        <a:xfrm flipV="1">
          <a:off x="4826000" y="56896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35560</xdr:rowOff>
    </xdr:from>
    <xdr:to>
      <xdr:col>24</xdr:col>
      <xdr:colOff>25400</xdr:colOff>
      <xdr:row>34</xdr:row>
      <xdr:rowOff>43180</xdr:rowOff>
    </xdr:to>
    <xdr:cxnSp macro="">
      <xdr:nvCxnSpPr>
        <xdr:cNvPr id="66" name="直線コネクタ 65"/>
        <xdr:cNvCxnSpPr/>
      </xdr:nvCxnSpPr>
      <xdr:spPr>
        <a:xfrm flipV="1">
          <a:off x="3987800" y="58648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128287</xdr:rowOff>
    </xdr:from>
    <xdr:ext cx="762000" cy="259045"/>
    <xdr:sp macro="" textlink="">
      <xdr:nvSpPr>
        <xdr:cNvPr id="67" name="人件費平均値テキスト"/>
        <xdr:cNvSpPr txBox="1"/>
      </xdr:nvSpPr>
      <xdr:spPr>
        <a:xfrm>
          <a:off x="4914900" y="6129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12700</xdr:rowOff>
    </xdr:from>
    <xdr:to>
      <xdr:col>19</xdr:col>
      <xdr:colOff>187325</xdr:colOff>
      <xdr:row>34</xdr:row>
      <xdr:rowOff>43180</xdr:rowOff>
    </xdr:to>
    <xdr:cxnSp macro="">
      <xdr:nvCxnSpPr>
        <xdr:cNvPr id="69" name="直線コネクタ 68"/>
        <xdr:cNvCxnSpPr/>
      </xdr:nvCxnSpPr>
      <xdr:spPr>
        <a:xfrm>
          <a:off x="3098800" y="5842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125730</xdr:rowOff>
    </xdr:from>
    <xdr:to>
      <xdr:col>20</xdr:col>
      <xdr:colOff>38100</xdr:colOff>
      <xdr:row>36</xdr:row>
      <xdr:rowOff>55880</xdr:rowOff>
    </xdr:to>
    <xdr:sp macro="" textlink="">
      <xdr:nvSpPr>
        <xdr:cNvPr id="70" name="フローチャート: 判断 69"/>
        <xdr:cNvSpPr/>
      </xdr:nvSpPr>
      <xdr:spPr>
        <a:xfrm>
          <a:off x="3937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40657</xdr:rowOff>
    </xdr:from>
    <xdr:ext cx="736600" cy="259045"/>
    <xdr:sp macro="" textlink="">
      <xdr:nvSpPr>
        <xdr:cNvPr id="71" name="テキスト ボックス 70"/>
        <xdr:cNvSpPr txBox="1"/>
      </xdr:nvSpPr>
      <xdr:spPr>
        <a:xfrm>
          <a:off x="3606800" y="621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12700</xdr:rowOff>
    </xdr:from>
    <xdr:to>
      <xdr:col>15</xdr:col>
      <xdr:colOff>98425</xdr:colOff>
      <xdr:row>34</xdr:row>
      <xdr:rowOff>104140</xdr:rowOff>
    </xdr:to>
    <xdr:cxnSp macro="">
      <xdr:nvCxnSpPr>
        <xdr:cNvPr id="72" name="直線コネクタ 71"/>
        <xdr:cNvCxnSpPr/>
      </xdr:nvCxnSpPr>
      <xdr:spPr>
        <a:xfrm flipV="1">
          <a:off x="2209800" y="58420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133350</xdr:rowOff>
    </xdr:from>
    <xdr:to>
      <xdr:col>15</xdr:col>
      <xdr:colOff>149225</xdr:colOff>
      <xdr:row>36</xdr:row>
      <xdr:rowOff>63500</xdr:rowOff>
    </xdr:to>
    <xdr:sp macro="" textlink="">
      <xdr:nvSpPr>
        <xdr:cNvPr id="73" name="フローチャート: 判断 72"/>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48277</xdr:rowOff>
    </xdr:from>
    <xdr:ext cx="762000" cy="259045"/>
    <xdr:sp macro="" textlink="">
      <xdr:nvSpPr>
        <xdr:cNvPr id="74" name="テキスト ボックス 73"/>
        <xdr:cNvSpPr txBox="1"/>
      </xdr:nvSpPr>
      <xdr:spPr>
        <a:xfrm>
          <a:off x="2717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88900</xdr:rowOff>
    </xdr:from>
    <xdr:to>
      <xdr:col>11</xdr:col>
      <xdr:colOff>9525</xdr:colOff>
      <xdr:row>34</xdr:row>
      <xdr:rowOff>104140</xdr:rowOff>
    </xdr:to>
    <xdr:cxnSp macro="">
      <xdr:nvCxnSpPr>
        <xdr:cNvPr id="75" name="直線コネクタ 74"/>
        <xdr:cNvCxnSpPr/>
      </xdr:nvCxnSpPr>
      <xdr:spPr>
        <a:xfrm>
          <a:off x="1320800" y="59182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7" name="テキスト ボックス 76"/>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170197</xdr:rowOff>
    </xdr:from>
    <xdr:ext cx="762000" cy="259045"/>
    <xdr:sp macro="" textlink="">
      <xdr:nvSpPr>
        <xdr:cNvPr id="79" name="テキスト ボックス 78"/>
        <xdr:cNvSpPr txBox="1"/>
      </xdr:nvSpPr>
      <xdr:spPr>
        <a:xfrm>
          <a:off x="939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156210</xdr:rowOff>
    </xdr:from>
    <xdr:to>
      <xdr:col>24</xdr:col>
      <xdr:colOff>76200</xdr:colOff>
      <xdr:row>34</xdr:row>
      <xdr:rowOff>86360</xdr:rowOff>
    </xdr:to>
    <xdr:sp macro="" textlink="">
      <xdr:nvSpPr>
        <xdr:cNvPr id="85" name="楕円 84"/>
        <xdr:cNvSpPr/>
      </xdr:nvSpPr>
      <xdr:spPr>
        <a:xfrm>
          <a:off x="47752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1287</xdr:rowOff>
    </xdr:from>
    <xdr:ext cx="762000" cy="259045"/>
    <xdr:sp macro="" textlink="">
      <xdr:nvSpPr>
        <xdr:cNvPr id="86" name="人件費該当値テキスト"/>
        <xdr:cNvSpPr txBox="1"/>
      </xdr:nvSpPr>
      <xdr:spPr>
        <a:xfrm>
          <a:off x="49149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163830</xdr:rowOff>
    </xdr:from>
    <xdr:to>
      <xdr:col>20</xdr:col>
      <xdr:colOff>38100</xdr:colOff>
      <xdr:row>34</xdr:row>
      <xdr:rowOff>93980</xdr:rowOff>
    </xdr:to>
    <xdr:sp macro="" textlink="">
      <xdr:nvSpPr>
        <xdr:cNvPr id="87" name="楕円 86"/>
        <xdr:cNvSpPr/>
      </xdr:nvSpPr>
      <xdr:spPr>
        <a:xfrm>
          <a:off x="3937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104157</xdr:rowOff>
    </xdr:from>
    <xdr:ext cx="736600" cy="259045"/>
    <xdr:sp macro="" textlink="">
      <xdr:nvSpPr>
        <xdr:cNvPr id="88" name="テキスト ボックス 87"/>
        <xdr:cNvSpPr txBox="1"/>
      </xdr:nvSpPr>
      <xdr:spPr>
        <a:xfrm>
          <a:off x="3606800" y="559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133350</xdr:rowOff>
    </xdr:from>
    <xdr:to>
      <xdr:col>15</xdr:col>
      <xdr:colOff>149225</xdr:colOff>
      <xdr:row>34</xdr:row>
      <xdr:rowOff>63500</xdr:rowOff>
    </xdr:to>
    <xdr:sp macro="" textlink="">
      <xdr:nvSpPr>
        <xdr:cNvPr id="89" name="楕円 88"/>
        <xdr:cNvSpPr/>
      </xdr:nvSpPr>
      <xdr:spPr>
        <a:xfrm>
          <a:off x="3048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73677</xdr:rowOff>
    </xdr:from>
    <xdr:ext cx="762000" cy="259045"/>
    <xdr:sp macro="" textlink="">
      <xdr:nvSpPr>
        <xdr:cNvPr id="90" name="テキスト ボックス 89"/>
        <xdr:cNvSpPr txBox="1"/>
      </xdr:nvSpPr>
      <xdr:spPr>
        <a:xfrm>
          <a:off x="2717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53340</xdr:rowOff>
    </xdr:from>
    <xdr:to>
      <xdr:col>11</xdr:col>
      <xdr:colOff>60325</xdr:colOff>
      <xdr:row>34</xdr:row>
      <xdr:rowOff>154940</xdr:rowOff>
    </xdr:to>
    <xdr:sp macro="" textlink="">
      <xdr:nvSpPr>
        <xdr:cNvPr id="91" name="楕円 90"/>
        <xdr:cNvSpPr/>
      </xdr:nvSpPr>
      <xdr:spPr>
        <a:xfrm>
          <a:off x="2159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165117</xdr:rowOff>
    </xdr:from>
    <xdr:ext cx="762000" cy="259045"/>
    <xdr:sp macro="" textlink="">
      <xdr:nvSpPr>
        <xdr:cNvPr id="92" name="テキスト ボックス 91"/>
        <xdr:cNvSpPr txBox="1"/>
      </xdr:nvSpPr>
      <xdr:spPr>
        <a:xfrm>
          <a:off x="1828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38100</xdr:rowOff>
    </xdr:from>
    <xdr:to>
      <xdr:col>6</xdr:col>
      <xdr:colOff>171450</xdr:colOff>
      <xdr:row>34</xdr:row>
      <xdr:rowOff>139700</xdr:rowOff>
    </xdr:to>
    <xdr:sp macro="" textlink="">
      <xdr:nvSpPr>
        <xdr:cNvPr id="93" name="楕円 92"/>
        <xdr:cNvSpPr/>
      </xdr:nvSpPr>
      <xdr:spPr>
        <a:xfrm>
          <a:off x="1270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149877</xdr:rowOff>
    </xdr:from>
    <xdr:ext cx="762000" cy="259045"/>
    <xdr:sp macro="" textlink="">
      <xdr:nvSpPr>
        <xdr:cNvPr id="94" name="テキスト ボックス 93"/>
        <xdr:cNvSpPr txBox="1"/>
      </xdr:nvSpPr>
      <xdr:spPr>
        <a:xfrm>
          <a:off x="939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ja-JP" sz="1300" spc="-110" baseline="0">
              <a:solidFill>
                <a:schemeClr val="dk1"/>
              </a:solidFill>
              <a:effectLst/>
              <a:latin typeface="+mn-lt"/>
              <a:ea typeface="+mn-ea"/>
              <a:cs typeface="+mn-cs"/>
            </a:rPr>
            <a:t>経常収支比率に占める物件費の割合は前年と横ばいであり、類似団体平均に比べ毎年低い状況を維持している。</a:t>
          </a:r>
          <a:endParaRPr lang="ja-JP" altLang="ja-JP" sz="1300" spc="-110" baseline="0">
            <a:effectLst/>
          </a:endParaRPr>
        </a:p>
        <a:p>
          <a:r>
            <a:rPr kumimoji="1" lang="ja-JP" altLang="ja-JP" sz="1300" spc="-110" baseline="0">
              <a:solidFill>
                <a:schemeClr val="dk1"/>
              </a:solidFill>
              <a:effectLst/>
              <a:latin typeface="+mn-lt"/>
              <a:ea typeface="+mn-ea"/>
              <a:cs typeface="+mn-cs"/>
            </a:rPr>
            <a:t>　業務の外部委託や指定管理者制度の導入、経常経費の見直しなど行政改革の取組みによる一定の効果があるものの、合併団体であるため類似施設を複数保有するなど、運営や維持管理費が嵩む傾向にあることから、これらの施設の再配置の検討、更なる経費節減の取組みを進めていきたい</a:t>
          </a:r>
          <a:endParaRPr kumimoji="1" lang="ja-JP" altLang="en-US" sz="1300" spc="-11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20</xdr:row>
      <xdr:rowOff>143328</xdr:rowOff>
    </xdr:to>
    <xdr:cxnSp macro="">
      <xdr:nvCxnSpPr>
        <xdr:cNvPr id="124" name="直線コネクタ 123"/>
        <xdr:cNvCxnSpPr/>
      </xdr:nvCxnSpPr>
      <xdr:spPr>
        <a:xfrm flipV="1">
          <a:off x="16510000" y="2200729"/>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7"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8" name="直線コネクタ 127"/>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102507</xdr:rowOff>
    </xdr:from>
    <xdr:to>
      <xdr:col>82</xdr:col>
      <xdr:colOff>107950</xdr:colOff>
      <xdr:row>13</xdr:row>
      <xdr:rowOff>113393</xdr:rowOff>
    </xdr:to>
    <xdr:cxnSp macro="">
      <xdr:nvCxnSpPr>
        <xdr:cNvPr id="129" name="直線コネクタ 128"/>
        <xdr:cNvCxnSpPr/>
      </xdr:nvCxnSpPr>
      <xdr:spPr>
        <a:xfrm flipV="1">
          <a:off x="15671800" y="23313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127198</xdr:rowOff>
    </xdr:from>
    <xdr:ext cx="762000" cy="259045"/>
    <xdr:sp macro="" textlink="">
      <xdr:nvSpPr>
        <xdr:cNvPr id="130" name="物件費平均値テキスト"/>
        <xdr:cNvSpPr txBox="1"/>
      </xdr:nvSpPr>
      <xdr:spPr>
        <a:xfrm>
          <a:off x="16598900" y="2698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155121</xdr:rowOff>
    </xdr:from>
    <xdr:to>
      <xdr:col>82</xdr:col>
      <xdr:colOff>158750</xdr:colOff>
      <xdr:row>16</xdr:row>
      <xdr:rowOff>85271</xdr:rowOff>
    </xdr:to>
    <xdr:sp macro="" textlink="">
      <xdr:nvSpPr>
        <xdr:cNvPr id="131" name="フローチャート: 判断 130"/>
        <xdr:cNvSpPr/>
      </xdr:nvSpPr>
      <xdr:spPr>
        <a:xfrm>
          <a:off x="164592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113393</xdr:rowOff>
    </xdr:from>
    <xdr:to>
      <xdr:col>78</xdr:col>
      <xdr:colOff>69850</xdr:colOff>
      <xdr:row>13</xdr:row>
      <xdr:rowOff>113393</xdr:rowOff>
    </xdr:to>
    <xdr:cxnSp macro="">
      <xdr:nvCxnSpPr>
        <xdr:cNvPr id="132" name="直線コネクタ 131"/>
        <xdr:cNvCxnSpPr/>
      </xdr:nvCxnSpPr>
      <xdr:spPr>
        <a:xfrm>
          <a:off x="14782800" y="2342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111579</xdr:rowOff>
    </xdr:from>
    <xdr:to>
      <xdr:col>78</xdr:col>
      <xdr:colOff>120650</xdr:colOff>
      <xdr:row>16</xdr:row>
      <xdr:rowOff>41729</xdr:rowOff>
    </xdr:to>
    <xdr:sp macro="" textlink="">
      <xdr:nvSpPr>
        <xdr:cNvPr id="133" name="フローチャート: 判断 132"/>
        <xdr:cNvSpPr/>
      </xdr:nvSpPr>
      <xdr:spPr>
        <a:xfrm>
          <a:off x="15621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26506</xdr:rowOff>
    </xdr:from>
    <xdr:ext cx="736600" cy="259045"/>
    <xdr:sp macro="" textlink="">
      <xdr:nvSpPr>
        <xdr:cNvPr id="134" name="テキスト ボックス 133"/>
        <xdr:cNvSpPr txBox="1"/>
      </xdr:nvSpPr>
      <xdr:spPr>
        <a:xfrm>
          <a:off x="15290800" y="2769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113393</xdr:rowOff>
    </xdr:from>
    <xdr:to>
      <xdr:col>73</xdr:col>
      <xdr:colOff>180975</xdr:colOff>
      <xdr:row>13</xdr:row>
      <xdr:rowOff>135164</xdr:rowOff>
    </xdr:to>
    <xdr:cxnSp macro="">
      <xdr:nvCxnSpPr>
        <xdr:cNvPr id="135" name="直線コネクタ 134"/>
        <xdr:cNvCxnSpPr/>
      </xdr:nvCxnSpPr>
      <xdr:spPr>
        <a:xfrm flipV="1">
          <a:off x="13893800" y="23422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68036</xdr:rowOff>
    </xdr:from>
    <xdr:to>
      <xdr:col>74</xdr:col>
      <xdr:colOff>31750</xdr:colOff>
      <xdr:row>15</xdr:row>
      <xdr:rowOff>169636</xdr:rowOff>
    </xdr:to>
    <xdr:sp macro="" textlink="">
      <xdr:nvSpPr>
        <xdr:cNvPr id="136" name="フローチャート: 判断 135"/>
        <xdr:cNvSpPr/>
      </xdr:nvSpPr>
      <xdr:spPr>
        <a:xfrm>
          <a:off x="14732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154413</xdr:rowOff>
    </xdr:from>
    <xdr:ext cx="762000" cy="259045"/>
    <xdr:sp macro="" textlink="">
      <xdr:nvSpPr>
        <xdr:cNvPr id="137" name="テキスト ボックス 136"/>
        <xdr:cNvSpPr txBox="1"/>
      </xdr:nvSpPr>
      <xdr:spPr>
        <a:xfrm>
          <a:off x="14401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26307</xdr:rowOff>
    </xdr:from>
    <xdr:to>
      <xdr:col>69</xdr:col>
      <xdr:colOff>92075</xdr:colOff>
      <xdr:row>13</xdr:row>
      <xdr:rowOff>135164</xdr:rowOff>
    </xdr:to>
    <xdr:cxnSp macro="">
      <xdr:nvCxnSpPr>
        <xdr:cNvPr id="138" name="直線コネクタ 137"/>
        <xdr:cNvCxnSpPr/>
      </xdr:nvCxnSpPr>
      <xdr:spPr>
        <a:xfrm>
          <a:off x="13004800" y="2255157"/>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119743</xdr:rowOff>
    </xdr:from>
    <xdr:to>
      <xdr:col>69</xdr:col>
      <xdr:colOff>142875</xdr:colOff>
      <xdr:row>15</xdr:row>
      <xdr:rowOff>49893</xdr:rowOff>
    </xdr:to>
    <xdr:sp macro="" textlink="">
      <xdr:nvSpPr>
        <xdr:cNvPr id="139" name="フローチャート: 判断 138"/>
        <xdr:cNvSpPr/>
      </xdr:nvSpPr>
      <xdr:spPr>
        <a:xfrm>
          <a:off x="13843000" y="252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34670</xdr:rowOff>
    </xdr:from>
    <xdr:ext cx="762000" cy="259045"/>
    <xdr:sp macro="" textlink="">
      <xdr:nvSpPr>
        <xdr:cNvPr id="140" name="テキスト ボックス 139"/>
        <xdr:cNvSpPr txBox="1"/>
      </xdr:nvSpPr>
      <xdr:spPr>
        <a:xfrm>
          <a:off x="13512800" y="260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65314</xdr:rowOff>
    </xdr:from>
    <xdr:to>
      <xdr:col>65</xdr:col>
      <xdr:colOff>53975</xdr:colOff>
      <xdr:row>14</xdr:row>
      <xdr:rowOff>166914</xdr:rowOff>
    </xdr:to>
    <xdr:sp macro="" textlink="">
      <xdr:nvSpPr>
        <xdr:cNvPr id="141" name="フローチャート: 判断 140"/>
        <xdr:cNvSpPr/>
      </xdr:nvSpPr>
      <xdr:spPr>
        <a:xfrm>
          <a:off x="12954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151691</xdr:rowOff>
    </xdr:from>
    <xdr:ext cx="762000" cy="259045"/>
    <xdr:sp macro="" textlink="">
      <xdr:nvSpPr>
        <xdr:cNvPr id="142" name="テキスト ボックス 141"/>
        <xdr:cNvSpPr txBox="1"/>
      </xdr:nvSpPr>
      <xdr:spPr>
        <a:xfrm>
          <a:off x="12623800" y="255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51707</xdr:rowOff>
    </xdr:from>
    <xdr:to>
      <xdr:col>82</xdr:col>
      <xdr:colOff>158750</xdr:colOff>
      <xdr:row>13</xdr:row>
      <xdr:rowOff>153307</xdr:rowOff>
    </xdr:to>
    <xdr:sp macro="" textlink="">
      <xdr:nvSpPr>
        <xdr:cNvPr id="148" name="楕円 147"/>
        <xdr:cNvSpPr/>
      </xdr:nvSpPr>
      <xdr:spPr>
        <a:xfrm>
          <a:off x="16459200" y="22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68234</xdr:rowOff>
    </xdr:from>
    <xdr:ext cx="762000" cy="259045"/>
    <xdr:sp macro="" textlink="">
      <xdr:nvSpPr>
        <xdr:cNvPr id="149" name="物件費該当値テキスト"/>
        <xdr:cNvSpPr txBox="1"/>
      </xdr:nvSpPr>
      <xdr:spPr>
        <a:xfrm>
          <a:off x="16598900" y="212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62593</xdr:rowOff>
    </xdr:from>
    <xdr:to>
      <xdr:col>78</xdr:col>
      <xdr:colOff>120650</xdr:colOff>
      <xdr:row>13</xdr:row>
      <xdr:rowOff>164193</xdr:rowOff>
    </xdr:to>
    <xdr:sp macro="" textlink="">
      <xdr:nvSpPr>
        <xdr:cNvPr id="150" name="楕円 149"/>
        <xdr:cNvSpPr/>
      </xdr:nvSpPr>
      <xdr:spPr>
        <a:xfrm>
          <a:off x="15621000" y="229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2920</xdr:rowOff>
    </xdr:from>
    <xdr:ext cx="736600" cy="259045"/>
    <xdr:sp macro="" textlink="">
      <xdr:nvSpPr>
        <xdr:cNvPr id="151" name="テキスト ボックス 150"/>
        <xdr:cNvSpPr txBox="1"/>
      </xdr:nvSpPr>
      <xdr:spPr>
        <a:xfrm>
          <a:off x="15290800" y="2060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62593</xdr:rowOff>
    </xdr:from>
    <xdr:to>
      <xdr:col>74</xdr:col>
      <xdr:colOff>31750</xdr:colOff>
      <xdr:row>13</xdr:row>
      <xdr:rowOff>164193</xdr:rowOff>
    </xdr:to>
    <xdr:sp macro="" textlink="">
      <xdr:nvSpPr>
        <xdr:cNvPr id="152" name="楕円 151"/>
        <xdr:cNvSpPr/>
      </xdr:nvSpPr>
      <xdr:spPr>
        <a:xfrm>
          <a:off x="14732000" y="229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2920</xdr:rowOff>
    </xdr:from>
    <xdr:ext cx="762000" cy="259045"/>
    <xdr:sp macro="" textlink="">
      <xdr:nvSpPr>
        <xdr:cNvPr id="153" name="テキスト ボックス 152"/>
        <xdr:cNvSpPr txBox="1"/>
      </xdr:nvSpPr>
      <xdr:spPr>
        <a:xfrm>
          <a:off x="14401800" y="206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84364</xdr:rowOff>
    </xdr:from>
    <xdr:to>
      <xdr:col>69</xdr:col>
      <xdr:colOff>142875</xdr:colOff>
      <xdr:row>14</xdr:row>
      <xdr:rowOff>14514</xdr:rowOff>
    </xdr:to>
    <xdr:sp macro="" textlink="">
      <xdr:nvSpPr>
        <xdr:cNvPr id="154" name="楕円 153"/>
        <xdr:cNvSpPr/>
      </xdr:nvSpPr>
      <xdr:spPr>
        <a:xfrm>
          <a:off x="138430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24691</xdr:rowOff>
    </xdr:from>
    <xdr:ext cx="762000" cy="259045"/>
    <xdr:sp macro="" textlink="">
      <xdr:nvSpPr>
        <xdr:cNvPr id="155" name="テキスト ボックス 154"/>
        <xdr:cNvSpPr txBox="1"/>
      </xdr:nvSpPr>
      <xdr:spPr>
        <a:xfrm>
          <a:off x="13512800" y="208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146957</xdr:rowOff>
    </xdr:from>
    <xdr:to>
      <xdr:col>65</xdr:col>
      <xdr:colOff>53975</xdr:colOff>
      <xdr:row>13</xdr:row>
      <xdr:rowOff>77107</xdr:rowOff>
    </xdr:to>
    <xdr:sp macro="" textlink="">
      <xdr:nvSpPr>
        <xdr:cNvPr id="156" name="楕円 155"/>
        <xdr:cNvSpPr/>
      </xdr:nvSpPr>
      <xdr:spPr>
        <a:xfrm>
          <a:off x="12954000" y="220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87284</xdr:rowOff>
    </xdr:from>
    <xdr:ext cx="762000" cy="259045"/>
    <xdr:sp macro="" textlink="">
      <xdr:nvSpPr>
        <xdr:cNvPr id="157" name="テキスト ボックス 156"/>
        <xdr:cNvSpPr txBox="1"/>
      </xdr:nvSpPr>
      <xdr:spPr>
        <a:xfrm>
          <a:off x="12623800" y="197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spc="-100" baseline="0">
              <a:solidFill>
                <a:schemeClr val="dk1"/>
              </a:solidFill>
              <a:effectLst/>
              <a:latin typeface="+mn-lt"/>
              <a:ea typeface="+mn-ea"/>
              <a:cs typeface="+mn-cs"/>
            </a:rPr>
            <a:t>扶助費に係る経常収支比率については、</a:t>
          </a:r>
          <a:r>
            <a:rPr kumimoji="1" lang="ja-JP" altLang="en-US" sz="1300" spc="-100" baseline="0">
              <a:solidFill>
                <a:schemeClr val="dk1"/>
              </a:solidFill>
              <a:effectLst/>
              <a:latin typeface="+mn-lt"/>
              <a:ea typeface="+mn-ea"/>
              <a:cs typeface="+mn-cs"/>
            </a:rPr>
            <a:t>前年度から０．８ポイント上昇したものの、類似団体平均を２．１ポイント下回る結果となった。</a:t>
          </a:r>
          <a:endParaRPr lang="ja-JP" altLang="ja-JP" sz="1300" spc="-100" baseline="0">
            <a:effectLst/>
          </a:endParaRPr>
        </a:p>
        <a:p>
          <a:r>
            <a:rPr kumimoji="1" lang="ja-JP" altLang="ja-JP" sz="1300" spc="-100" baseline="0">
              <a:solidFill>
                <a:schemeClr val="dk1"/>
              </a:solidFill>
              <a:effectLst/>
              <a:latin typeface="+mn-lt"/>
              <a:ea typeface="+mn-ea"/>
              <a:cs typeface="+mn-cs"/>
            </a:rPr>
            <a:t>　この要因としては、</a:t>
          </a:r>
          <a:r>
            <a:rPr kumimoji="1" lang="ja-JP" altLang="en-US" sz="1300" spc="-100" baseline="0">
              <a:solidFill>
                <a:schemeClr val="dk1"/>
              </a:solidFill>
              <a:effectLst/>
              <a:latin typeface="+mn-lt"/>
              <a:ea typeface="+mn-ea"/>
              <a:cs typeface="+mn-cs"/>
            </a:rPr>
            <a:t>生活保護費のほか</a:t>
          </a:r>
          <a:r>
            <a:rPr kumimoji="1" lang="ja-JP" altLang="ja-JP" sz="1300" spc="-100" baseline="0">
              <a:solidFill>
                <a:schemeClr val="dk1"/>
              </a:solidFill>
              <a:effectLst/>
              <a:latin typeface="+mn-lt"/>
              <a:ea typeface="+mn-ea"/>
              <a:cs typeface="+mn-cs"/>
            </a:rPr>
            <a:t>医療給付費や福祉給付費、児童福祉費等の増加があげられる</a:t>
          </a:r>
          <a:r>
            <a:rPr kumimoji="1" lang="ja-JP" altLang="en-US" sz="1300" spc="-100" baseline="0">
              <a:solidFill>
                <a:schemeClr val="dk1"/>
              </a:solidFill>
              <a:effectLst/>
              <a:latin typeface="+mn-lt"/>
              <a:ea typeface="+mn-ea"/>
              <a:cs typeface="+mn-cs"/>
            </a:rPr>
            <a:t>。今後も上昇傾向が予想されるため、</a:t>
          </a:r>
          <a:r>
            <a:rPr kumimoji="1" lang="ja-JP" altLang="ja-JP" sz="1300" spc="-100" baseline="0">
              <a:solidFill>
                <a:schemeClr val="dk1"/>
              </a:solidFill>
              <a:effectLst/>
              <a:latin typeface="+mn-lt"/>
              <a:ea typeface="+mn-ea"/>
              <a:cs typeface="+mn-cs"/>
            </a:rPr>
            <a:t>資格審査の適正化や各種手当の見直しを進めていくことで、上昇傾向を鈍化させるよう努めていきたい。</a:t>
          </a:r>
          <a:endParaRPr lang="ja-JP" altLang="ja-JP" sz="1300" spc="-100" baseline="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62</xdr:row>
      <xdr:rowOff>38100</xdr:rowOff>
    </xdr:to>
    <xdr:cxnSp macro="">
      <xdr:nvCxnSpPr>
        <xdr:cNvPr id="185" name="直線コネクタ 184"/>
        <xdr:cNvCxnSpPr/>
      </xdr:nvCxnSpPr>
      <xdr:spPr>
        <a:xfrm flipV="1">
          <a:off x="4826000" y="93091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6" name="扶助費最小値テキスト"/>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8" name="扶助費最大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9" name="直線コネクタ 188"/>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44450</xdr:rowOff>
    </xdr:from>
    <xdr:to>
      <xdr:col>24</xdr:col>
      <xdr:colOff>25400</xdr:colOff>
      <xdr:row>55</xdr:row>
      <xdr:rowOff>146050</xdr:rowOff>
    </xdr:to>
    <xdr:cxnSp macro="">
      <xdr:nvCxnSpPr>
        <xdr:cNvPr id="190" name="直線コネクタ 189"/>
        <xdr:cNvCxnSpPr/>
      </xdr:nvCxnSpPr>
      <xdr:spPr>
        <a:xfrm>
          <a:off x="3987800" y="94742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91"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165100</xdr:rowOff>
    </xdr:from>
    <xdr:to>
      <xdr:col>19</xdr:col>
      <xdr:colOff>187325</xdr:colOff>
      <xdr:row>55</xdr:row>
      <xdr:rowOff>44450</xdr:rowOff>
    </xdr:to>
    <xdr:cxnSp macro="">
      <xdr:nvCxnSpPr>
        <xdr:cNvPr id="193" name="直線コネクタ 192"/>
        <xdr:cNvCxnSpPr/>
      </xdr:nvCxnSpPr>
      <xdr:spPr>
        <a:xfrm>
          <a:off x="3098800" y="9423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54627</xdr:rowOff>
    </xdr:from>
    <xdr:ext cx="736600" cy="259045"/>
    <xdr:sp macro="" textlink="">
      <xdr:nvSpPr>
        <xdr:cNvPr id="195" name="テキスト ボックス 194"/>
        <xdr:cNvSpPr txBox="1"/>
      </xdr:nvSpPr>
      <xdr:spPr>
        <a:xfrm>
          <a:off x="3606800" y="982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165100</xdr:rowOff>
    </xdr:from>
    <xdr:to>
      <xdr:col>15</xdr:col>
      <xdr:colOff>98425</xdr:colOff>
      <xdr:row>55</xdr:row>
      <xdr:rowOff>19050</xdr:rowOff>
    </xdr:to>
    <xdr:cxnSp macro="">
      <xdr:nvCxnSpPr>
        <xdr:cNvPr id="196" name="直線コネクタ 195"/>
        <xdr:cNvCxnSpPr/>
      </xdr:nvCxnSpPr>
      <xdr:spPr>
        <a:xfrm flipV="1">
          <a:off x="2209800" y="9423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7" name="フローチャート: 判断 196"/>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198" name="テキスト ボックス 197"/>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19050</xdr:rowOff>
    </xdr:from>
    <xdr:to>
      <xdr:col>11</xdr:col>
      <xdr:colOff>9525</xdr:colOff>
      <xdr:row>55</xdr:row>
      <xdr:rowOff>44450</xdr:rowOff>
    </xdr:to>
    <xdr:cxnSp macro="">
      <xdr:nvCxnSpPr>
        <xdr:cNvPr id="199" name="直線コネクタ 198"/>
        <xdr:cNvCxnSpPr/>
      </xdr:nvCxnSpPr>
      <xdr:spPr>
        <a:xfrm flipV="1">
          <a:off x="1320800" y="9448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63500</xdr:rowOff>
    </xdr:from>
    <xdr:to>
      <xdr:col>11</xdr:col>
      <xdr:colOff>60325</xdr:colOff>
      <xdr:row>56</xdr:row>
      <xdr:rowOff>165100</xdr:rowOff>
    </xdr:to>
    <xdr:sp macro="" textlink="">
      <xdr:nvSpPr>
        <xdr:cNvPr id="200" name="フローチャート: 判断 199"/>
        <xdr:cNvSpPr/>
      </xdr:nvSpPr>
      <xdr:spPr>
        <a:xfrm>
          <a:off x="2159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149877</xdr:rowOff>
    </xdr:from>
    <xdr:ext cx="762000" cy="259045"/>
    <xdr:sp macro="" textlink="">
      <xdr:nvSpPr>
        <xdr:cNvPr id="201" name="テキスト ボックス 200"/>
        <xdr:cNvSpPr txBox="1"/>
      </xdr:nvSpPr>
      <xdr:spPr>
        <a:xfrm>
          <a:off x="1828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02" name="フローチャート: 判断 201"/>
        <xdr:cNvSpPr/>
      </xdr:nvSpPr>
      <xdr:spPr>
        <a:xfrm>
          <a:off x="1270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124477</xdr:rowOff>
    </xdr:from>
    <xdr:ext cx="762000" cy="259045"/>
    <xdr:sp macro="" textlink="">
      <xdr:nvSpPr>
        <xdr:cNvPr id="203" name="テキスト ボックス 202"/>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209" name="楕円 208"/>
        <xdr:cNvSpPr/>
      </xdr:nvSpPr>
      <xdr:spPr>
        <a:xfrm>
          <a:off x="4775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111777</xdr:rowOff>
    </xdr:from>
    <xdr:ext cx="762000" cy="259045"/>
    <xdr:sp macro="" textlink="">
      <xdr:nvSpPr>
        <xdr:cNvPr id="210" name="扶助費該当値テキスト"/>
        <xdr:cNvSpPr txBox="1"/>
      </xdr:nvSpPr>
      <xdr:spPr>
        <a:xfrm>
          <a:off x="4914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165100</xdr:rowOff>
    </xdr:from>
    <xdr:to>
      <xdr:col>20</xdr:col>
      <xdr:colOff>38100</xdr:colOff>
      <xdr:row>55</xdr:row>
      <xdr:rowOff>95250</xdr:rowOff>
    </xdr:to>
    <xdr:sp macro="" textlink="">
      <xdr:nvSpPr>
        <xdr:cNvPr id="211" name="楕円 210"/>
        <xdr:cNvSpPr/>
      </xdr:nvSpPr>
      <xdr:spPr>
        <a:xfrm>
          <a:off x="3937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105427</xdr:rowOff>
    </xdr:from>
    <xdr:ext cx="736600" cy="259045"/>
    <xdr:sp macro="" textlink="">
      <xdr:nvSpPr>
        <xdr:cNvPr id="212" name="テキスト ボックス 211"/>
        <xdr:cNvSpPr txBox="1"/>
      </xdr:nvSpPr>
      <xdr:spPr>
        <a:xfrm>
          <a:off x="3606800" y="919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114300</xdr:rowOff>
    </xdr:from>
    <xdr:to>
      <xdr:col>15</xdr:col>
      <xdr:colOff>149225</xdr:colOff>
      <xdr:row>55</xdr:row>
      <xdr:rowOff>44450</xdr:rowOff>
    </xdr:to>
    <xdr:sp macro="" textlink="">
      <xdr:nvSpPr>
        <xdr:cNvPr id="213" name="楕円 212"/>
        <xdr:cNvSpPr/>
      </xdr:nvSpPr>
      <xdr:spPr>
        <a:xfrm>
          <a:off x="3048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54627</xdr:rowOff>
    </xdr:from>
    <xdr:ext cx="762000" cy="259045"/>
    <xdr:sp macro="" textlink="">
      <xdr:nvSpPr>
        <xdr:cNvPr id="214" name="テキスト ボックス 213"/>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139700</xdr:rowOff>
    </xdr:from>
    <xdr:to>
      <xdr:col>11</xdr:col>
      <xdr:colOff>60325</xdr:colOff>
      <xdr:row>55</xdr:row>
      <xdr:rowOff>69850</xdr:rowOff>
    </xdr:to>
    <xdr:sp macro="" textlink="">
      <xdr:nvSpPr>
        <xdr:cNvPr id="215" name="楕円 214"/>
        <xdr:cNvSpPr/>
      </xdr:nvSpPr>
      <xdr:spPr>
        <a:xfrm>
          <a:off x="2159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80027</xdr:rowOff>
    </xdr:from>
    <xdr:ext cx="762000" cy="259045"/>
    <xdr:sp macro="" textlink="">
      <xdr:nvSpPr>
        <xdr:cNvPr id="216" name="テキスト ボックス 215"/>
        <xdr:cNvSpPr txBox="1"/>
      </xdr:nvSpPr>
      <xdr:spPr>
        <a:xfrm>
          <a:off x="1828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165100</xdr:rowOff>
    </xdr:from>
    <xdr:to>
      <xdr:col>6</xdr:col>
      <xdr:colOff>171450</xdr:colOff>
      <xdr:row>55</xdr:row>
      <xdr:rowOff>95250</xdr:rowOff>
    </xdr:to>
    <xdr:sp macro="" textlink="">
      <xdr:nvSpPr>
        <xdr:cNvPr id="217" name="楕円 216"/>
        <xdr:cNvSpPr/>
      </xdr:nvSpPr>
      <xdr:spPr>
        <a:xfrm>
          <a:off x="1270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105427</xdr:rowOff>
    </xdr:from>
    <xdr:ext cx="762000" cy="259045"/>
    <xdr:sp macro="" textlink="">
      <xdr:nvSpPr>
        <xdr:cNvPr id="218" name="テキスト ボックス 217"/>
        <xdr:cNvSpPr txBox="1"/>
      </xdr:nvSpPr>
      <xdr:spPr>
        <a:xfrm>
          <a:off x="9398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spc="-140" baseline="0">
              <a:solidFill>
                <a:schemeClr val="dk1"/>
              </a:solidFill>
              <a:effectLst/>
              <a:latin typeface="+mn-lt"/>
              <a:ea typeface="+mn-ea"/>
              <a:cs typeface="+mn-cs"/>
            </a:rPr>
            <a:t>　</a:t>
          </a:r>
          <a:r>
            <a:rPr kumimoji="1" lang="ja-JP" altLang="en-US" sz="1100" spc="0" baseline="0">
              <a:solidFill>
                <a:schemeClr val="dk1"/>
              </a:solidFill>
              <a:effectLst/>
              <a:latin typeface="+mn-lt"/>
              <a:ea typeface="+mn-ea"/>
              <a:cs typeface="+mn-cs"/>
            </a:rPr>
            <a:t>その他</a:t>
          </a:r>
          <a:r>
            <a:rPr kumimoji="1" lang="ja-JP" altLang="ja-JP" sz="1100" spc="0" baseline="0">
              <a:solidFill>
                <a:schemeClr val="dk1"/>
              </a:solidFill>
              <a:effectLst/>
              <a:latin typeface="+mn-lt"/>
              <a:ea typeface="+mn-ea"/>
              <a:cs typeface="+mn-cs"/>
            </a:rPr>
            <a:t>に係る経常収支比率については、類似団体平均を１．</a:t>
          </a:r>
          <a:r>
            <a:rPr kumimoji="1" lang="ja-JP" altLang="en-US" sz="1100" spc="0" baseline="0">
              <a:solidFill>
                <a:schemeClr val="dk1"/>
              </a:solidFill>
              <a:effectLst/>
              <a:latin typeface="+mn-lt"/>
              <a:ea typeface="+mn-ea"/>
              <a:cs typeface="+mn-cs"/>
            </a:rPr>
            <a:t>０</a:t>
          </a:r>
          <a:r>
            <a:rPr kumimoji="1" lang="ja-JP" altLang="ja-JP" sz="1100" spc="0" baseline="0">
              <a:solidFill>
                <a:schemeClr val="dk1"/>
              </a:solidFill>
              <a:effectLst/>
              <a:latin typeface="+mn-lt"/>
              <a:ea typeface="+mn-ea"/>
              <a:cs typeface="+mn-cs"/>
            </a:rPr>
            <a:t>ポイント下回っており横這い状態である。</a:t>
          </a:r>
          <a:endParaRPr lang="ja-JP" altLang="ja-JP" sz="1100" spc="0" baseline="0">
            <a:effectLst/>
          </a:endParaRPr>
        </a:p>
        <a:p>
          <a:r>
            <a:rPr kumimoji="1" lang="ja-JP" altLang="ja-JP" sz="1100" spc="0" baseline="0">
              <a:solidFill>
                <a:schemeClr val="dk1"/>
              </a:solidFill>
              <a:effectLst/>
              <a:latin typeface="+mn-lt"/>
              <a:ea typeface="+mn-ea"/>
              <a:cs typeface="+mn-cs"/>
            </a:rPr>
            <a:t>　その他については、その大半が繰出金であり、下水道事業、介護保険事業、後期高齢者医療事業分などが多い状況となっている。</a:t>
          </a:r>
          <a:endParaRPr lang="ja-JP" altLang="ja-JP" sz="1100" spc="0" baseline="0">
            <a:effectLst/>
          </a:endParaRPr>
        </a:p>
        <a:p>
          <a:r>
            <a:rPr kumimoji="1" lang="ja-JP" altLang="ja-JP" sz="1100" spc="0" baseline="0">
              <a:solidFill>
                <a:schemeClr val="dk1"/>
              </a:solidFill>
              <a:effectLst/>
              <a:latin typeface="+mn-lt"/>
              <a:ea typeface="+mn-ea"/>
              <a:cs typeface="+mn-cs"/>
            </a:rPr>
            <a:t>　介護保険事業や後期高齢者医療事業については増加傾向となっていることから、職員数や事務事業の見直しを図るなどの改善に努め、繰出金の抑制を進めたい。</a:t>
          </a:r>
          <a:endParaRPr lang="ja-JP" altLang="ja-JP" sz="1100" spc="0" baseline="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12700</xdr:rowOff>
    </xdr:to>
    <xdr:cxnSp macro="">
      <xdr:nvCxnSpPr>
        <xdr:cNvPr id="246" name="直線コネクタ 245"/>
        <xdr:cNvCxnSpPr/>
      </xdr:nvCxnSpPr>
      <xdr:spPr>
        <a:xfrm flipV="1">
          <a:off x="16510000" y="92633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12700</xdr:rowOff>
    </xdr:from>
    <xdr:to>
      <xdr:col>82</xdr:col>
      <xdr:colOff>196850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46990</xdr:rowOff>
    </xdr:from>
    <xdr:to>
      <xdr:col>82</xdr:col>
      <xdr:colOff>107950</xdr:colOff>
      <xdr:row>57</xdr:row>
      <xdr:rowOff>69850</xdr:rowOff>
    </xdr:to>
    <xdr:cxnSp macro="">
      <xdr:nvCxnSpPr>
        <xdr:cNvPr id="251" name="直線コネクタ 250"/>
        <xdr:cNvCxnSpPr/>
      </xdr:nvCxnSpPr>
      <xdr:spPr>
        <a:xfrm flipV="1">
          <a:off x="15671800" y="98196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44467</xdr:rowOff>
    </xdr:from>
    <xdr:ext cx="762000" cy="259045"/>
    <xdr:sp macro="" textlink="">
      <xdr:nvSpPr>
        <xdr:cNvPr id="252" name="その他平均値テキスト"/>
        <xdr:cNvSpPr txBox="1"/>
      </xdr:nvSpPr>
      <xdr:spPr>
        <a:xfrm>
          <a:off x="16598900" y="9817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72390</xdr:rowOff>
    </xdr:from>
    <xdr:to>
      <xdr:col>82</xdr:col>
      <xdr:colOff>158750</xdr:colOff>
      <xdr:row>58</xdr:row>
      <xdr:rowOff>2540</xdr:rowOff>
    </xdr:to>
    <xdr:sp macro="" textlink="">
      <xdr:nvSpPr>
        <xdr:cNvPr id="253" name="フローチャート: 判断 252"/>
        <xdr:cNvSpPr/>
      </xdr:nvSpPr>
      <xdr:spPr>
        <a:xfrm>
          <a:off x="164592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69850</xdr:rowOff>
    </xdr:from>
    <xdr:to>
      <xdr:col>78</xdr:col>
      <xdr:colOff>69850</xdr:colOff>
      <xdr:row>57</xdr:row>
      <xdr:rowOff>69850</xdr:rowOff>
    </xdr:to>
    <xdr:cxnSp macro="">
      <xdr:nvCxnSpPr>
        <xdr:cNvPr id="254" name="直線コネクタ 253"/>
        <xdr:cNvCxnSpPr/>
      </xdr:nvCxnSpPr>
      <xdr:spPr>
        <a:xfrm>
          <a:off x="14782800" y="9842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102870</xdr:rowOff>
    </xdr:from>
    <xdr:to>
      <xdr:col>78</xdr:col>
      <xdr:colOff>120650</xdr:colOff>
      <xdr:row>58</xdr:row>
      <xdr:rowOff>33020</xdr:rowOff>
    </xdr:to>
    <xdr:sp macro="" textlink="">
      <xdr:nvSpPr>
        <xdr:cNvPr id="255" name="フローチャート: 判断 254"/>
        <xdr:cNvSpPr/>
      </xdr:nvSpPr>
      <xdr:spPr>
        <a:xfrm>
          <a:off x="15621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17797</xdr:rowOff>
    </xdr:from>
    <xdr:ext cx="736600" cy="259045"/>
    <xdr:sp macro="" textlink="">
      <xdr:nvSpPr>
        <xdr:cNvPr id="256" name="テキスト ボックス 255"/>
        <xdr:cNvSpPr txBox="1"/>
      </xdr:nvSpPr>
      <xdr:spPr>
        <a:xfrm>
          <a:off x="15290800" y="996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31750</xdr:rowOff>
    </xdr:from>
    <xdr:to>
      <xdr:col>73</xdr:col>
      <xdr:colOff>180975</xdr:colOff>
      <xdr:row>57</xdr:row>
      <xdr:rowOff>69850</xdr:rowOff>
    </xdr:to>
    <xdr:cxnSp macro="">
      <xdr:nvCxnSpPr>
        <xdr:cNvPr id="257" name="直線コネクタ 256"/>
        <xdr:cNvCxnSpPr/>
      </xdr:nvCxnSpPr>
      <xdr:spPr>
        <a:xfrm>
          <a:off x="13893800" y="9804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34290</xdr:rowOff>
    </xdr:from>
    <xdr:to>
      <xdr:col>74</xdr:col>
      <xdr:colOff>31750</xdr:colOff>
      <xdr:row>57</xdr:row>
      <xdr:rowOff>135890</xdr:rowOff>
    </xdr:to>
    <xdr:sp macro="" textlink="">
      <xdr:nvSpPr>
        <xdr:cNvPr id="258" name="フローチャート: 判断 257"/>
        <xdr:cNvSpPr/>
      </xdr:nvSpPr>
      <xdr:spPr>
        <a:xfrm>
          <a:off x="14732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120667</xdr:rowOff>
    </xdr:from>
    <xdr:ext cx="762000" cy="259045"/>
    <xdr:sp macro="" textlink="">
      <xdr:nvSpPr>
        <xdr:cNvPr id="259" name="テキスト ボックス 258"/>
        <xdr:cNvSpPr txBox="1"/>
      </xdr:nvSpPr>
      <xdr:spPr>
        <a:xfrm>
          <a:off x="14401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1270</xdr:rowOff>
    </xdr:from>
    <xdr:to>
      <xdr:col>69</xdr:col>
      <xdr:colOff>92075</xdr:colOff>
      <xdr:row>57</xdr:row>
      <xdr:rowOff>31750</xdr:rowOff>
    </xdr:to>
    <xdr:cxnSp macro="">
      <xdr:nvCxnSpPr>
        <xdr:cNvPr id="260" name="直線コネクタ 259"/>
        <xdr:cNvCxnSpPr/>
      </xdr:nvCxnSpPr>
      <xdr:spPr>
        <a:xfrm>
          <a:off x="13004800" y="97739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167640</xdr:rowOff>
    </xdr:from>
    <xdr:to>
      <xdr:col>69</xdr:col>
      <xdr:colOff>142875</xdr:colOff>
      <xdr:row>57</xdr:row>
      <xdr:rowOff>97790</xdr:rowOff>
    </xdr:to>
    <xdr:sp macro="" textlink="">
      <xdr:nvSpPr>
        <xdr:cNvPr id="261" name="フローチャート: 判断 260"/>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82567</xdr:rowOff>
    </xdr:from>
    <xdr:ext cx="762000" cy="259045"/>
    <xdr:sp macro="" textlink="">
      <xdr:nvSpPr>
        <xdr:cNvPr id="262" name="テキスト ボックス 261"/>
        <xdr:cNvSpPr txBox="1"/>
      </xdr:nvSpPr>
      <xdr:spPr>
        <a:xfrm>
          <a:off x="13512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3" name="フローチャート: 判断 262"/>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67327</xdr:rowOff>
    </xdr:from>
    <xdr:ext cx="762000" cy="259045"/>
    <xdr:sp macro="" textlink="">
      <xdr:nvSpPr>
        <xdr:cNvPr id="264" name="テキスト ボックス 263"/>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70" name="楕円 269"/>
        <xdr:cNvSpPr/>
      </xdr:nvSpPr>
      <xdr:spPr>
        <a:xfrm>
          <a:off x="164592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12717</xdr:rowOff>
    </xdr:from>
    <xdr:ext cx="762000" cy="259045"/>
    <xdr:sp macro="" textlink="">
      <xdr:nvSpPr>
        <xdr:cNvPr id="271" name="その他該当値テキスト"/>
        <xdr:cNvSpPr txBox="1"/>
      </xdr:nvSpPr>
      <xdr:spPr>
        <a:xfrm>
          <a:off x="165989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19050</xdr:rowOff>
    </xdr:from>
    <xdr:to>
      <xdr:col>78</xdr:col>
      <xdr:colOff>120650</xdr:colOff>
      <xdr:row>57</xdr:row>
      <xdr:rowOff>120650</xdr:rowOff>
    </xdr:to>
    <xdr:sp macro="" textlink="">
      <xdr:nvSpPr>
        <xdr:cNvPr id="272" name="楕円 271"/>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73" name="テキスト ボックス 272"/>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19050</xdr:rowOff>
    </xdr:from>
    <xdr:to>
      <xdr:col>74</xdr:col>
      <xdr:colOff>31750</xdr:colOff>
      <xdr:row>57</xdr:row>
      <xdr:rowOff>120650</xdr:rowOff>
    </xdr:to>
    <xdr:sp macro="" textlink="">
      <xdr:nvSpPr>
        <xdr:cNvPr id="274" name="楕円 273"/>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75" name="テキスト ボックス 274"/>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152400</xdr:rowOff>
    </xdr:from>
    <xdr:to>
      <xdr:col>69</xdr:col>
      <xdr:colOff>142875</xdr:colOff>
      <xdr:row>57</xdr:row>
      <xdr:rowOff>82550</xdr:rowOff>
    </xdr:to>
    <xdr:sp macro="" textlink="">
      <xdr:nvSpPr>
        <xdr:cNvPr id="276" name="楕円 275"/>
        <xdr:cNvSpPr/>
      </xdr:nvSpPr>
      <xdr:spPr>
        <a:xfrm>
          <a:off x="13843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77" name="テキスト ボックス 276"/>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78" name="楕円 277"/>
        <xdr:cNvSpPr/>
      </xdr:nvSpPr>
      <xdr:spPr>
        <a:xfrm>
          <a:off x="12954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62247</xdr:rowOff>
    </xdr:from>
    <xdr:ext cx="762000" cy="259045"/>
    <xdr:sp macro="" textlink="">
      <xdr:nvSpPr>
        <xdr:cNvPr id="279" name="テキスト ボックス 278"/>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ここ数年類似団体平均とほぼ同様の水準となっており、徐々に比率が上昇している。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これは、ごみ処理施設や消防の広域化に伴う運営負担金の上昇や、病院組合への分賦金の増加が考えられる。</a:t>
          </a:r>
          <a:r>
            <a:rPr kumimoji="1" lang="ja-JP" altLang="ja-JP" sz="1300">
              <a:solidFill>
                <a:schemeClr val="dk1"/>
              </a:solidFill>
              <a:effectLst/>
              <a:latin typeface="+mn-lt"/>
              <a:ea typeface="+mn-ea"/>
              <a:cs typeface="+mn-cs"/>
            </a:rPr>
            <a:t>これに加え、各種の補助金が存在していることから、それらについても効果を検証し、内容や基準について見直しを行う必要がある。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19558</xdr:rowOff>
    </xdr:to>
    <xdr:cxnSp macro="">
      <xdr:nvCxnSpPr>
        <xdr:cNvPr id="304" name="直線コネクタ 303"/>
        <xdr:cNvCxnSpPr/>
      </xdr:nvCxnSpPr>
      <xdr:spPr>
        <a:xfrm flipV="1">
          <a:off x="16510000" y="5819140"/>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163085</xdr:rowOff>
    </xdr:from>
    <xdr:ext cx="762000" cy="259045"/>
    <xdr:sp macro="" textlink="">
      <xdr:nvSpPr>
        <xdr:cNvPr id="305" name="補助費等最小値テキスト"/>
        <xdr:cNvSpPr txBox="1"/>
      </xdr:nvSpPr>
      <xdr:spPr>
        <a:xfrm>
          <a:off x="16598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19558</xdr:rowOff>
    </xdr:from>
    <xdr:to>
      <xdr:col>82</xdr:col>
      <xdr:colOff>196850</xdr:colOff>
      <xdr:row>41</xdr:row>
      <xdr:rowOff>19558</xdr:rowOff>
    </xdr:to>
    <xdr:cxnSp macro="">
      <xdr:nvCxnSpPr>
        <xdr:cNvPr id="306" name="直線コネクタ 305"/>
        <xdr:cNvCxnSpPr/>
      </xdr:nvCxnSpPr>
      <xdr:spPr>
        <a:xfrm>
          <a:off x="16421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154432</xdr:rowOff>
    </xdr:from>
    <xdr:to>
      <xdr:col>82</xdr:col>
      <xdr:colOff>107950</xdr:colOff>
      <xdr:row>36</xdr:row>
      <xdr:rowOff>168148</xdr:rowOff>
    </xdr:to>
    <xdr:cxnSp macro="">
      <xdr:nvCxnSpPr>
        <xdr:cNvPr id="309" name="直線コネクタ 308"/>
        <xdr:cNvCxnSpPr/>
      </xdr:nvCxnSpPr>
      <xdr:spPr>
        <a:xfrm>
          <a:off x="15671800" y="632663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111015</xdr:rowOff>
    </xdr:from>
    <xdr:ext cx="762000" cy="259045"/>
    <xdr:sp macro="" textlink="">
      <xdr:nvSpPr>
        <xdr:cNvPr id="310" name="補助費等平均値テキスト"/>
        <xdr:cNvSpPr txBox="1"/>
      </xdr:nvSpPr>
      <xdr:spPr>
        <a:xfrm>
          <a:off x="16598900" y="611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1" name="フローチャート: 判断 310"/>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94996</xdr:rowOff>
    </xdr:from>
    <xdr:to>
      <xdr:col>78</xdr:col>
      <xdr:colOff>69850</xdr:colOff>
      <xdr:row>36</xdr:row>
      <xdr:rowOff>154432</xdr:rowOff>
    </xdr:to>
    <xdr:cxnSp macro="">
      <xdr:nvCxnSpPr>
        <xdr:cNvPr id="312" name="直線コネクタ 311"/>
        <xdr:cNvCxnSpPr/>
      </xdr:nvCxnSpPr>
      <xdr:spPr>
        <a:xfrm>
          <a:off x="14782800" y="62671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13" name="フローチャート: 判断 312"/>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14" name="テキスト ボックス 313"/>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85852</xdr:rowOff>
    </xdr:from>
    <xdr:to>
      <xdr:col>73</xdr:col>
      <xdr:colOff>180975</xdr:colOff>
      <xdr:row>36</xdr:row>
      <xdr:rowOff>94996</xdr:rowOff>
    </xdr:to>
    <xdr:cxnSp macro="">
      <xdr:nvCxnSpPr>
        <xdr:cNvPr id="315" name="直線コネクタ 314"/>
        <xdr:cNvCxnSpPr/>
      </xdr:nvCxnSpPr>
      <xdr:spPr>
        <a:xfrm>
          <a:off x="13893800" y="62580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135145</xdr:rowOff>
    </xdr:from>
    <xdr:ext cx="762000" cy="259045"/>
    <xdr:sp macro="" textlink="">
      <xdr:nvSpPr>
        <xdr:cNvPr id="317" name="テキスト ボックス 316"/>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85852</xdr:rowOff>
    </xdr:from>
    <xdr:to>
      <xdr:col>69</xdr:col>
      <xdr:colOff>92075</xdr:colOff>
      <xdr:row>36</xdr:row>
      <xdr:rowOff>90424</xdr:rowOff>
    </xdr:to>
    <xdr:cxnSp macro="">
      <xdr:nvCxnSpPr>
        <xdr:cNvPr id="318" name="直線コネクタ 317"/>
        <xdr:cNvCxnSpPr/>
      </xdr:nvCxnSpPr>
      <xdr:spPr>
        <a:xfrm flipV="1">
          <a:off x="13004800" y="62580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9" name="フローチャート: 判断 318"/>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20" name="テキスト ボックス 319"/>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1" name="フローチャート: 判断 320"/>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110253</xdr:rowOff>
    </xdr:from>
    <xdr:ext cx="762000" cy="259045"/>
    <xdr:sp macro="" textlink="">
      <xdr:nvSpPr>
        <xdr:cNvPr id="322" name="テキスト ボックス 321"/>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117348</xdr:rowOff>
    </xdr:from>
    <xdr:to>
      <xdr:col>82</xdr:col>
      <xdr:colOff>158750</xdr:colOff>
      <xdr:row>37</xdr:row>
      <xdr:rowOff>47498</xdr:rowOff>
    </xdr:to>
    <xdr:sp macro="" textlink="">
      <xdr:nvSpPr>
        <xdr:cNvPr id="328" name="楕円 327"/>
        <xdr:cNvSpPr/>
      </xdr:nvSpPr>
      <xdr:spPr>
        <a:xfrm>
          <a:off x="16459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89425</xdr:rowOff>
    </xdr:from>
    <xdr:ext cx="762000" cy="259045"/>
    <xdr:sp macro="" textlink="">
      <xdr:nvSpPr>
        <xdr:cNvPr id="329" name="補助費等該当値テキスト"/>
        <xdr:cNvSpPr txBox="1"/>
      </xdr:nvSpPr>
      <xdr:spPr>
        <a:xfrm>
          <a:off x="165989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103632</xdr:rowOff>
    </xdr:from>
    <xdr:to>
      <xdr:col>78</xdr:col>
      <xdr:colOff>120650</xdr:colOff>
      <xdr:row>37</xdr:row>
      <xdr:rowOff>33782</xdr:rowOff>
    </xdr:to>
    <xdr:sp macro="" textlink="">
      <xdr:nvSpPr>
        <xdr:cNvPr id="330" name="楕円 329"/>
        <xdr:cNvSpPr/>
      </xdr:nvSpPr>
      <xdr:spPr>
        <a:xfrm>
          <a:off x="15621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18559</xdr:rowOff>
    </xdr:from>
    <xdr:ext cx="736600" cy="259045"/>
    <xdr:sp macro="" textlink="">
      <xdr:nvSpPr>
        <xdr:cNvPr id="331" name="テキスト ボックス 330"/>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44196</xdr:rowOff>
    </xdr:from>
    <xdr:to>
      <xdr:col>74</xdr:col>
      <xdr:colOff>31750</xdr:colOff>
      <xdr:row>36</xdr:row>
      <xdr:rowOff>145796</xdr:rowOff>
    </xdr:to>
    <xdr:sp macro="" textlink="">
      <xdr:nvSpPr>
        <xdr:cNvPr id="332" name="楕円 331"/>
        <xdr:cNvSpPr/>
      </xdr:nvSpPr>
      <xdr:spPr>
        <a:xfrm>
          <a:off x="14732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155973</xdr:rowOff>
    </xdr:from>
    <xdr:ext cx="762000" cy="259045"/>
    <xdr:sp macro="" textlink="">
      <xdr:nvSpPr>
        <xdr:cNvPr id="333" name="テキスト ボックス 332"/>
        <xdr:cNvSpPr txBox="1"/>
      </xdr:nvSpPr>
      <xdr:spPr>
        <a:xfrm>
          <a:off x="14401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35052</xdr:rowOff>
    </xdr:from>
    <xdr:to>
      <xdr:col>69</xdr:col>
      <xdr:colOff>142875</xdr:colOff>
      <xdr:row>36</xdr:row>
      <xdr:rowOff>136652</xdr:rowOff>
    </xdr:to>
    <xdr:sp macro="" textlink="">
      <xdr:nvSpPr>
        <xdr:cNvPr id="334" name="楕円 333"/>
        <xdr:cNvSpPr/>
      </xdr:nvSpPr>
      <xdr:spPr>
        <a:xfrm>
          <a:off x="13843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121429</xdr:rowOff>
    </xdr:from>
    <xdr:ext cx="762000" cy="259045"/>
    <xdr:sp macro="" textlink="">
      <xdr:nvSpPr>
        <xdr:cNvPr id="335" name="テキスト ボックス 334"/>
        <xdr:cNvSpPr txBox="1"/>
      </xdr:nvSpPr>
      <xdr:spPr>
        <a:xfrm>
          <a:off x="13512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36" name="楕円 335"/>
        <xdr:cNvSpPr/>
      </xdr:nvSpPr>
      <xdr:spPr>
        <a:xfrm>
          <a:off x="12954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126001</xdr:rowOff>
    </xdr:from>
    <xdr:ext cx="762000" cy="259045"/>
    <xdr:sp macro="" textlink="">
      <xdr:nvSpPr>
        <xdr:cNvPr id="337" name="テキスト ボックス 336"/>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spc="-100" baseline="0">
              <a:solidFill>
                <a:schemeClr val="dk1"/>
              </a:solidFill>
              <a:effectLst/>
              <a:latin typeface="+mn-lt"/>
              <a:ea typeface="+mn-ea"/>
              <a:cs typeface="+mn-cs"/>
            </a:rPr>
            <a:t>　</a:t>
          </a:r>
          <a:r>
            <a:rPr kumimoji="1" lang="ja-JP" altLang="ja-JP" sz="1300" spc="-100" baseline="0">
              <a:solidFill>
                <a:schemeClr val="dk1"/>
              </a:solidFill>
              <a:effectLst/>
              <a:latin typeface="+mn-lt"/>
              <a:ea typeface="+mn-ea"/>
              <a:cs typeface="+mn-cs"/>
            </a:rPr>
            <a:t>本市は合併前に実施した大型事業にかかる地方債等により、地方債残高や毎年の償還額が多いことに加え、</a:t>
          </a:r>
          <a:r>
            <a:rPr kumimoji="1" lang="ja-JP" altLang="en-US" sz="1300" spc="-100" baseline="0">
              <a:solidFill>
                <a:schemeClr val="dk1"/>
              </a:solidFill>
              <a:effectLst/>
              <a:latin typeface="+mn-lt"/>
              <a:ea typeface="+mn-ea"/>
              <a:cs typeface="+mn-cs"/>
            </a:rPr>
            <a:t>近年の</a:t>
          </a:r>
          <a:r>
            <a:rPr kumimoji="1" lang="ja-JP" altLang="ja-JP" sz="1300" spc="-100" baseline="0">
              <a:solidFill>
                <a:schemeClr val="dk1"/>
              </a:solidFill>
              <a:effectLst/>
              <a:latin typeface="+mn-lt"/>
              <a:ea typeface="+mn-ea"/>
              <a:cs typeface="+mn-cs"/>
            </a:rPr>
            <a:t>大規模投資事業により類似団体平均に比べ比率が</a:t>
          </a:r>
          <a:r>
            <a:rPr kumimoji="1" lang="ja-JP" altLang="en-US" sz="1300" spc="-100" baseline="0">
              <a:solidFill>
                <a:schemeClr val="dk1"/>
              </a:solidFill>
              <a:effectLst/>
              <a:latin typeface="+mn-lt"/>
              <a:ea typeface="+mn-ea"/>
              <a:cs typeface="+mn-cs"/>
            </a:rPr>
            <a:t>８．２</a:t>
          </a:r>
          <a:r>
            <a:rPr kumimoji="1" lang="ja-JP" altLang="ja-JP" sz="1300" spc="-100" baseline="0">
              <a:solidFill>
                <a:schemeClr val="dk1"/>
              </a:solidFill>
              <a:effectLst/>
              <a:latin typeface="+mn-lt"/>
              <a:ea typeface="+mn-ea"/>
              <a:cs typeface="+mn-cs"/>
            </a:rPr>
            <a:t>ポイント高い。</a:t>
          </a:r>
          <a:endParaRPr lang="ja-JP" altLang="ja-JP" sz="1300" spc="-100" baseline="0">
            <a:effectLst/>
          </a:endParaRPr>
        </a:p>
        <a:p>
          <a:r>
            <a:rPr kumimoji="1" lang="ja-JP" altLang="ja-JP" sz="1300" spc="-100" baseline="0">
              <a:solidFill>
                <a:schemeClr val="dk1"/>
              </a:solidFill>
              <a:effectLst/>
              <a:latin typeface="+mn-lt"/>
              <a:ea typeface="+mn-ea"/>
              <a:cs typeface="+mn-cs"/>
            </a:rPr>
            <a:t>　合併後は投資的事業の見直しや計画的な事業実施を進めるとともに、財政的に有利な地方債を活用するなど改善に努めており、今後は事業内容や事業実施年度の検討により類似団体の平均に近づくよう努めたい。</a:t>
          </a:r>
          <a:endParaRPr lang="ja-JP" altLang="ja-JP" sz="1300" spc="-100" baseline="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127000</xdr:rowOff>
    </xdr:from>
    <xdr:to>
      <xdr:col>24</xdr:col>
      <xdr:colOff>25400</xdr:colOff>
      <xdr:row>80</xdr:row>
      <xdr:rowOff>81280</xdr:rowOff>
    </xdr:to>
    <xdr:cxnSp macro="">
      <xdr:nvCxnSpPr>
        <xdr:cNvPr id="365" name="直線コネクタ 364"/>
        <xdr:cNvCxnSpPr/>
      </xdr:nvCxnSpPr>
      <xdr:spPr>
        <a:xfrm flipV="1">
          <a:off x="4826000" y="124714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66"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7" name="直線コネクタ 366"/>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41927</xdr:rowOff>
    </xdr:from>
    <xdr:ext cx="762000" cy="259045"/>
    <xdr:sp macro="" textlink="">
      <xdr:nvSpPr>
        <xdr:cNvPr id="368" name="公債費最大値テキスト"/>
        <xdr:cNvSpPr txBox="1"/>
      </xdr:nvSpPr>
      <xdr:spPr>
        <a:xfrm>
          <a:off x="4914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127000</xdr:rowOff>
    </xdr:from>
    <xdr:to>
      <xdr:col>24</xdr:col>
      <xdr:colOff>114300</xdr:colOff>
      <xdr:row>72</xdr:row>
      <xdr:rowOff>127000</xdr:rowOff>
    </xdr:to>
    <xdr:cxnSp macro="">
      <xdr:nvCxnSpPr>
        <xdr:cNvPr id="369" name="直線コネクタ 368"/>
        <xdr:cNvCxnSpPr/>
      </xdr:nvCxnSpPr>
      <xdr:spPr>
        <a:xfrm>
          <a:off x="4737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92711</xdr:rowOff>
    </xdr:from>
    <xdr:to>
      <xdr:col>24</xdr:col>
      <xdr:colOff>25400</xdr:colOff>
      <xdr:row>79</xdr:row>
      <xdr:rowOff>146050</xdr:rowOff>
    </xdr:to>
    <xdr:cxnSp macro="">
      <xdr:nvCxnSpPr>
        <xdr:cNvPr id="370" name="直線コネクタ 369"/>
        <xdr:cNvCxnSpPr/>
      </xdr:nvCxnSpPr>
      <xdr:spPr>
        <a:xfrm>
          <a:off x="3987800" y="13637261"/>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1287</xdr:rowOff>
    </xdr:from>
    <xdr:ext cx="762000" cy="259045"/>
    <xdr:sp macro="" textlink="">
      <xdr:nvSpPr>
        <xdr:cNvPr id="371" name="公債費平均値テキスト"/>
        <xdr:cNvSpPr txBox="1"/>
      </xdr:nvSpPr>
      <xdr:spPr>
        <a:xfrm>
          <a:off x="4914900" y="12860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156211</xdr:rowOff>
    </xdr:from>
    <xdr:to>
      <xdr:col>24</xdr:col>
      <xdr:colOff>76200</xdr:colOff>
      <xdr:row>76</xdr:row>
      <xdr:rowOff>86361</xdr:rowOff>
    </xdr:to>
    <xdr:sp macro="" textlink="">
      <xdr:nvSpPr>
        <xdr:cNvPr id="372" name="フローチャート: 判断 371"/>
        <xdr:cNvSpPr/>
      </xdr:nvSpPr>
      <xdr:spPr>
        <a:xfrm>
          <a:off x="47752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16511</xdr:rowOff>
    </xdr:from>
    <xdr:to>
      <xdr:col>19</xdr:col>
      <xdr:colOff>187325</xdr:colOff>
      <xdr:row>79</xdr:row>
      <xdr:rowOff>92711</xdr:rowOff>
    </xdr:to>
    <xdr:cxnSp macro="">
      <xdr:nvCxnSpPr>
        <xdr:cNvPr id="373" name="直線コネクタ 372"/>
        <xdr:cNvCxnSpPr/>
      </xdr:nvCxnSpPr>
      <xdr:spPr>
        <a:xfrm>
          <a:off x="3098800" y="1356106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163830</xdr:rowOff>
    </xdr:from>
    <xdr:to>
      <xdr:col>20</xdr:col>
      <xdr:colOff>38100</xdr:colOff>
      <xdr:row>76</xdr:row>
      <xdr:rowOff>93980</xdr:rowOff>
    </xdr:to>
    <xdr:sp macro="" textlink="">
      <xdr:nvSpPr>
        <xdr:cNvPr id="374" name="フローチャート: 判断 373"/>
        <xdr:cNvSpPr/>
      </xdr:nvSpPr>
      <xdr:spPr>
        <a:xfrm>
          <a:off x="39370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104157</xdr:rowOff>
    </xdr:from>
    <xdr:ext cx="736600" cy="259045"/>
    <xdr:sp macro="" textlink="">
      <xdr:nvSpPr>
        <xdr:cNvPr id="375" name="テキスト ボックス 374"/>
        <xdr:cNvSpPr txBox="1"/>
      </xdr:nvSpPr>
      <xdr:spPr>
        <a:xfrm>
          <a:off x="3606800" y="1279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157480</xdr:rowOff>
    </xdr:from>
    <xdr:to>
      <xdr:col>15</xdr:col>
      <xdr:colOff>98425</xdr:colOff>
      <xdr:row>79</xdr:row>
      <xdr:rowOff>16511</xdr:rowOff>
    </xdr:to>
    <xdr:cxnSp macro="">
      <xdr:nvCxnSpPr>
        <xdr:cNvPr id="376" name="直線コネクタ 375"/>
        <xdr:cNvCxnSpPr/>
      </xdr:nvCxnSpPr>
      <xdr:spPr>
        <a:xfrm>
          <a:off x="2209800" y="135305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156211</xdr:rowOff>
    </xdr:from>
    <xdr:to>
      <xdr:col>15</xdr:col>
      <xdr:colOff>149225</xdr:colOff>
      <xdr:row>76</xdr:row>
      <xdr:rowOff>86361</xdr:rowOff>
    </xdr:to>
    <xdr:sp macro="" textlink="">
      <xdr:nvSpPr>
        <xdr:cNvPr id="377" name="フローチャート: 判断 376"/>
        <xdr:cNvSpPr/>
      </xdr:nvSpPr>
      <xdr:spPr>
        <a:xfrm>
          <a:off x="3048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96537</xdr:rowOff>
    </xdr:from>
    <xdr:ext cx="762000" cy="259045"/>
    <xdr:sp macro="" textlink="">
      <xdr:nvSpPr>
        <xdr:cNvPr id="378" name="テキスト ボックス 377"/>
        <xdr:cNvSpPr txBox="1"/>
      </xdr:nvSpPr>
      <xdr:spPr>
        <a:xfrm>
          <a:off x="2717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157480</xdr:rowOff>
    </xdr:from>
    <xdr:to>
      <xdr:col>11</xdr:col>
      <xdr:colOff>9525</xdr:colOff>
      <xdr:row>80</xdr:row>
      <xdr:rowOff>20320</xdr:rowOff>
    </xdr:to>
    <xdr:cxnSp macro="">
      <xdr:nvCxnSpPr>
        <xdr:cNvPr id="379" name="直線コネクタ 378"/>
        <xdr:cNvCxnSpPr/>
      </xdr:nvCxnSpPr>
      <xdr:spPr>
        <a:xfrm flipV="1">
          <a:off x="1320800" y="1353058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80" name="フローチャート: 判断 379"/>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107966</xdr:rowOff>
    </xdr:from>
    <xdr:ext cx="762000" cy="259045"/>
    <xdr:sp macro="" textlink="">
      <xdr:nvSpPr>
        <xdr:cNvPr id="381" name="テキスト ボックス 380"/>
        <xdr:cNvSpPr txBox="1"/>
      </xdr:nvSpPr>
      <xdr:spPr>
        <a:xfrm>
          <a:off x="1828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82" name="フローチャート: 判断 381"/>
        <xdr:cNvSpPr/>
      </xdr:nvSpPr>
      <xdr:spPr>
        <a:xfrm>
          <a:off x="1270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115588</xdr:rowOff>
    </xdr:from>
    <xdr:ext cx="762000" cy="259045"/>
    <xdr:sp macro="" textlink="">
      <xdr:nvSpPr>
        <xdr:cNvPr id="383" name="テキスト ボックス 382"/>
        <xdr:cNvSpPr txBox="1"/>
      </xdr:nvSpPr>
      <xdr:spPr>
        <a:xfrm>
          <a:off x="939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95250</xdr:rowOff>
    </xdr:from>
    <xdr:to>
      <xdr:col>24</xdr:col>
      <xdr:colOff>76200</xdr:colOff>
      <xdr:row>80</xdr:row>
      <xdr:rowOff>25400</xdr:rowOff>
    </xdr:to>
    <xdr:sp macro="" textlink="">
      <xdr:nvSpPr>
        <xdr:cNvPr id="389" name="楕円 388"/>
        <xdr:cNvSpPr/>
      </xdr:nvSpPr>
      <xdr:spPr>
        <a:xfrm>
          <a:off x="47752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3827</xdr:rowOff>
    </xdr:from>
    <xdr:ext cx="762000" cy="259045"/>
    <xdr:sp macro="" textlink="">
      <xdr:nvSpPr>
        <xdr:cNvPr id="390" name="公債費該当値テキスト"/>
        <xdr:cNvSpPr txBox="1"/>
      </xdr:nvSpPr>
      <xdr:spPr>
        <a:xfrm>
          <a:off x="4914900" y="1354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41911</xdr:rowOff>
    </xdr:from>
    <xdr:to>
      <xdr:col>20</xdr:col>
      <xdr:colOff>38100</xdr:colOff>
      <xdr:row>79</xdr:row>
      <xdr:rowOff>143511</xdr:rowOff>
    </xdr:to>
    <xdr:sp macro="" textlink="">
      <xdr:nvSpPr>
        <xdr:cNvPr id="391" name="楕円 390"/>
        <xdr:cNvSpPr/>
      </xdr:nvSpPr>
      <xdr:spPr>
        <a:xfrm>
          <a:off x="3937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128288</xdr:rowOff>
    </xdr:from>
    <xdr:ext cx="736600" cy="259045"/>
    <xdr:sp macro="" textlink="">
      <xdr:nvSpPr>
        <xdr:cNvPr id="392" name="テキスト ボックス 391"/>
        <xdr:cNvSpPr txBox="1"/>
      </xdr:nvSpPr>
      <xdr:spPr>
        <a:xfrm>
          <a:off x="3606800" y="13672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137161</xdr:rowOff>
    </xdr:from>
    <xdr:to>
      <xdr:col>15</xdr:col>
      <xdr:colOff>149225</xdr:colOff>
      <xdr:row>79</xdr:row>
      <xdr:rowOff>67311</xdr:rowOff>
    </xdr:to>
    <xdr:sp macro="" textlink="">
      <xdr:nvSpPr>
        <xdr:cNvPr id="393" name="楕円 392"/>
        <xdr:cNvSpPr/>
      </xdr:nvSpPr>
      <xdr:spPr>
        <a:xfrm>
          <a:off x="30480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52088</xdr:rowOff>
    </xdr:from>
    <xdr:ext cx="762000" cy="259045"/>
    <xdr:sp macro="" textlink="">
      <xdr:nvSpPr>
        <xdr:cNvPr id="394" name="テキスト ボックス 393"/>
        <xdr:cNvSpPr txBox="1"/>
      </xdr:nvSpPr>
      <xdr:spPr>
        <a:xfrm>
          <a:off x="2717800" y="1359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106680</xdr:rowOff>
    </xdr:from>
    <xdr:to>
      <xdr:col>11</xdr:col>
      <xdr:colOff>60325</xdr:colOff>
      <xdr:row>79</xdr:row>
      <xdr:rowOff>36830</xdr:rowOff>
    </xdr:to>
    <xdr:sp macro="" textlink="">
      <xdr:nvSpPr>
        <xdr:cNvPr id="395" name="楕円 394"/>
        <xdr:cNvSpPr/>
      </xdr:nvSpPr>
      <xdr:spPr>
        <a:xfrm>
          <a:off x="2159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21607</xdr:rowOff>
    </xdr:from>
    <xdr:ext cx="762000" cy="259045"/>
    <xdr:sp macro="" textlink="">
      <xdr:nvSpPr>
        <xdr:cNvPr id="396" name="テキスト ボックス 395"/>
        <xdr:cNvSpPr txBox="1"/>
      </xdr:nvSpPr>
      <xdr:spPr>
        <a:xfrm>
          <a:off x="1828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140970</xdr:rowOff>
    </xdr:from>
    <xdr:to>
      <xdr:col>6</xdr:col>
      <xdr:colOff>171450</xdr:colOff>
      <xdr:row>80</xdr:row>
      <xdr:rowOff>71120</xdr:rowOff>
    </xdr:to>
    <xdr:sp macro="" textlink="">
      <xdr:nvSpPr>
        <xdr:cNvPr id="397" name="楕円 396"/>
        <xdr:cNvSpPr/>
      </xdr:nvSpPr>
      <xdr:spPr>
        <a:xfrm>
          <a:off x="1270000" y="1368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55897</xdr:rowOff>
    </xdr:from>
    <xdr:ext cx="762000" cy="259045"/>
    <xdr:sp macro="" textlink="">
      <xdr:nvSpPr>
        <xdr:cNvPr id="398" name="テキスト ボックス 397"/>
        <xdr:cNvSpPr txBox="1"/>
      </xdr:nvSpPr>
      <xdr:spPr>
        <a:xfrm>
          <a:off x="939800" y="1377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公債費以外に係る経常収支比率については、前年度に比べ</a:t>
          </a:r>
          <a:r>
            <a:rPr kumimoji="1" lang="ja-JP" altLang="en-US" sz="1300">
              <a:solidFill>
                <a:schemeClr val="dk1"/>
              </a:solidFill>
              <a:effectLst/>
              <a:latin typeface="+mn-lt"/>
              <a:ea typeface="+mn-ea"/>
              <a:cs typeface="+mn-cs"/>
            </a:rPr>
            <a:t>０．６</a:t>
          </a:r>
          <a:r>
            <a:rPr kumimoji="1" lang="ja-JP" altLang="ja-JP" sz="1300">
              <a:solidFill>
                <a:schemeClr val="dk1"/>
              </a:solidFill>
              <a:effectLst/>
              <a:latin typeface="+mn-lt"/>
              <a:ea typeface="+mn-ea"/>
              <a:cs typeface="+mn-cs"/>
            </a:rPr>
            <a:t>ポイント上昇したものの、類似団体平均を</a:t>
          </a:r>
          <a:r>
            <a:rPr kumimoji="1" lang="ja-JP" altLang="en-US" sz="1300">
              <a:solidFill>
                <a:schemeClr val="dk1"/>
              </a:solidFill>
              <a:effectLst/>
              <a:latin typeface="+mn-lt"/>
              <a:ea typeface="+mn-ea"/>
              <a:cs typeface="+mn-cs"/>
            </a:rPr>
            <a:t>１１．２</a:t>
          </a:r>
          <a:r>
            <a:rPr kumimoji="1" lang="ja-JP" altLang="ja-JP" sz="1300">
              <a:solidFill>
                <a:schemeClr val="dk1"/>
              </a:solidFill>
              <a:effectLst/>
              <a:latin typeface="+mn-lt"/>
              <a:ea typeface="+mn-ea"/>
              <a:cs typeface="+mn-cs"/>
            </a:rPr>
            <a:t>ポイント下回った。</a:t>
          </a:r>
          <a:endParaRPr lang="ja-JP" altLang="ja-JP" sz="1300">
            <a:effectLst/>
          </a:endParaRPr>
        </a:p>
        <a:p>
          <a:r>
            <a:rPr kumimoji="1" lang="ja-JP" altLang="ja-JP" sz="1300">
              <a:solidFill>
                <a:schemeClr val="dk1"/>
              </a:solidFill>
              <a:effectLst/>
              <a:latin typeface="+mn-lt"/>
              <a:ea typeface="+mn-ea"/>
              <a:cs typeface="+mn-cs"/>
            </a:rPr>
            <a:t>　本市の経常収支比率を押し上げている大きな要因は公債費であるといえるが、その他についても適正な経費の把握や、事務事業の減少を行う中で、引き続き経常経費の抑制に努めていきたい。</a:t>
          </a:r>
          <a:endParaRPr lang="ja-JP" altLang="ja-JP" sz="1300">
            <a:effectLst/>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49276</xdr:rowOff>
    </xdr:from>
    <xdr:to>
      <xdr:col>82</xdr:col>
      <xdr:colOff>107950</xdr:colOff>
      <xdr:row>80</xdr:row>
      <xdr:rowOff>104139</xdr:rowOff>
    </xdr:to>
    <xdr:cxnSp macro="">
      <xdr:nvCxnSpPr>
        <xdr:cNvPr id="424" name="直線コネクタ 423"/>
        <xdr:cNvCxnSpPr/>
      </xdr:nvCxnSpPr>
      <xdr:spPr>
        <a:xfrm flipV="1">
          <a:off x="16510000" y="12736576"/>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5"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6" name="直線コネクタ 425"/>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135653</xdr:rowOff>
    </xdr:from>
    <xdr:ext cx="762000" cy="259045"/>
    <xdr:sp macro="" textlink="">
      <xdr:nvSpPr>
        <xdr:cNvPr id="427" name="公債費以外最大値テキスト"/>
        <xdr:cNvSpPr txBox="1"/>
      </xdr:nvSpPr>
      <xdr:spPr>
        <a:xfrm>
          <a:off x="16598900" y="1248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49276</xdr:rowOff>
    </xdr:from>
    <xdr:to>
      <xdr:col>82</xdr:col>
      <xdr:colOff>196850</xdr:colOff>
      <xdr:row>74</xdr:row>
      <xdr:rowOff>49276</xdr:rowOff>
    </xdr:to>
    <xdr:cxnSp macro="">
      <xdr:nvCxnSpPr>
        <xdr:cNvPr id="428" name="直線コネクタ 427"/>
        <xdr:cNvCxnSpPr/>
      </xdr:nvCxnSpPr>
      <xdr:spPr>
        <a:xfrm>
          <a:off x="16421100" y="1273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21844</xdr:rowOff>
    </xdr:from>
    <xdr:to>
      <xdr:col>82</xdr:col>
      <xdr:colOff>107950</xdr:colOff>
      <xdr:row>74</xdr:row>
      <xdr:rowOff>49276</xdr:rowOff>
    </xdr:to>
    <xdr:cxnSp macro="">
      <xdr:nvCxnSpPr>
        <xdr:cNvPr id="429" name="直線コネクタ 428"/>
        <xdr:cNvCxnSpPr/>
      </xdr:nvCxnSpPr>
      <xdr:spPr>
        <a:xfrm>
          <a:off x="15671800" y="1270914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30" name="公債費以外平均値テキスト"/>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1" name="フローチャート: 判断 430"/>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97282</xdr:rowOff>
    </xdr:from>
    <xdr:to>
      <xdr:col>78</xdr:col>
      <xdr:colOff>69850</xdr:colOff>
      <xdr:row>74</xdr:row>
      <xdr:rowOff>21844</xdr:rowOff>
    </xdr:to>
    <xdr:cxnSp macro="">
      <xdr:nvCxnSpPr>
        <xdr:cNvPr id="432" name="直線コネクタ 431"/>
        <xdr:cNvCxnSpPr/>
      </xdr:nvCxnSpPr>
      <xdr:spPr>
        <a:xfrm>
          <a:off x="14782800" y="1261313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33" name="フローチャート: 判断 432"/>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36847</xdr:rowOff>
    </xdr:from>
    <xdr:ext cx="736600" cy="259045"/>
    <xdr:sp macro="" textlink="">
      <xdr:nvSpPr>
        <xdr:cNvPr id="434" name="テキスト ボックス 433"/>
        <xdr:cNvSpPr txBox="1"/>
      </xdr:nvSpPr>
      <xdr:spPr>
        <a:xfrm>
          <a:off x="15290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97282</xdr:rowOff>
    </xdr:from>
    <xdr:to>
      <xdr:col>73</xdr:col>
      <xdr:colOff>180975</xdr:colOff>
      <xdr:row>73</xdr:row>
      <xdr:rowOff>138430</xdr:rowOff>
    </xdr:to>
    <xdr:cxnSp macro="">
      <xdr:nvCxnSpPr>
        <xdr:cNvPr id="435" name="直線コネクタ 434"/>
        <xdr:cNvCxnSpPr/>
      </xdr:nvCxnSpPr>
      <xdr:spPr>
        <a:xfrm flipV="1">
          <a:off x="13893800" y="126131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6" name="フローチャート: 判断 435"/>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93997</xdr:rowOff>
    </xdr:from>
    <xdr:ext cx="762000" cy="259045"/>
    <xdr:sp macro="" textlink="">
      <xdr:nvSpPr>
        <xdr:cNvPr id="437" name="テキスト ボックス 436"/>
        <xdr:cNvSpPr txBox="1"/>
      </xdr:nvSpPr>
      <xdr:spPr>
        <a:xfrm>
          <a:off x="14401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78994</xdr:rowOff>
    </xdr:from>
    <xdr:to>
      <xdr:col>69</xdr:col>
      <xdr:colOff>92075</xdr:colOff>
      <xdr:row>73</xdr:row>
      <xdr:rowOff>138430</xdr:rowOff>
    </xdr:to>
    <xdr:cxnSp macro="">
      <xdr:nvCxnSpPr>
        <xdr:cNvPr id="438" name="直線コネクタ 437"/>
        <xdr:cNvCxnSpPr/>
      </xdr:nvCxnSpPr>
      <xdr:spPr>
        <a:xfrm>
          <a:off x="13004800" y="1259484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39" name="フローチャート: 判断 438"/>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66564</xdr:rowOff>
    </xdr:from>
    <xdr:ext cx="762000" cy="259045"/>
    <xdr:sp macro="" textlink="">
      <xdr:nvSpPr>
        <xdr:cNvPr id="440" name="テキスト ボックス 439"/>
        <xdr:cNvSpPr txBox="1"/>
      </xdr:nvSpPr>
      <xdr:spPr>
        <a:xfrm>
          <a:off x="13512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83058</xdr:rowOff>
    </xdr:from>
    <xdr:to>
      <xdr:col>65</xdr:col>
      <xdr:colOff>53975</xdr:colOff>
      <xdr:row>76</xdr:row>
      <xdr:rowOff>13208</xdr:rowOff>
    </xdr:to>
    <xdr:sp macro="" textlink="">
      <xdr:nvSpPr>
        <xdr:cNvPr id="441" name="フローチャート: 判断 440"/>
        <xdr:cNvSpPr/>
      </xdr:nvSpPr>
      <xdr:spPr>
        <a:xfrm>
          <a:off x="12954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169435</xdr:rowOff>
    </xdr:from>
    <xdr:ext cx="762000" cy="259045"/>
    <xdr:sp macro="" textlink="">
      <xdr:nvSpPr>
        <xdr:cNvPr id="442" name="テキスト ボックス 441"/>
        <xdr:cNvSpPr txBox="1"/>
      </xdr:nvSpPr>
      <xdr:spPr>
        <a:xfrm>
          <a:off x="12623800" y="1302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169926</xdr:rowOff>
    </xdr:from>
    <xdr:to>
      <xdr:col>82</xdr:col>
      <xdr:colOff>158750</xdr:colOff>
      <xdr:row>74</xdr:row>
      <xdr:rowOff>100076</xdr:rowOff>
    </xdr:to>
    <xdr:sp macro="" textlink="">
      <xdr:nvSpPr>
        <xdr:cNvPr id="448" name="楕円 447"/>
        <xdr:cNvSpPr/>
      </xdr:nvSpPr>
      <xdr:spPr>
        <a:xfrm>
          <a:off x="16459200" y="1268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78503</xdr:rowOff>
    </xdr:from>
    <xdr:ext cx="762000" cy="259045"/>
    <xdr:sp macro="" textlink="">
      <xdr:nvSpPr>
        <xdr:cNvPr id="449" name="公債費以外該当値テキスト"/>
        <xdr:cNvSpPr txBox="1"/>
      </xdr:nvSpPr>
      <xdr:spPr>
        <a:xfrm>
          <a:off x="16598900" y="12594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142494</xdr:rowOff>
    </xdr:from>
    <xdr:to>
      <xdr:col>78</xdr:col>
      <xdr:colOff>120650</xdr:colOff>
      <xdr:row>74</xdr:row>
      <xdr:rowOff>72644</xdr:rowOff>
    </xdr:to>
    <xdr:sp macro="" textlink="">
      <xdr:nvSpPr>
        <xdr:cNvPr id="450" name="楕円 449"/>
        <xdr:cNvSpPr/>
      </xdr:nvSpPr>
      <xdr:spPr>
        <a:xfrm>
          <a:off x="15621000" y="1265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82821</xdr:rowOff>
    </xdr:from>
    <xdr:ext cx="736600" cy="259045"/>
    <xdr:sp macro="" textlink="">
      <xdr:nvSpPr>
        <xdr:cNvPr id="451" name="テキスト ボックス 450"/>
        <xdr:cNvSpPr txBox="1"/>
      </xdr:nvSpPr>
      <xdr:spPr>
        <a:xfrm>
          <a:off x="15290800" y="12427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46482</xdr:rowOff>
    </xdr:from>
    <xdr:to>
      <xdr:col>74</xdr:col>
      <xdr:colOff>31750</xdr:colOff>
      <xdr:row>73</xdr:row>
      <xdr:rowOff>148082</xdr:rowOff>
    </xdr:to>
    <xdr:sp macro="" textlink="">
      <xdr:nvSpPr>
        <xdr:cNvPr id="452" name="楕円 451"/>
        <xdr:cNvSpPr/>
      </xdr:nvSpPr>
      <xdr:spPr>
        <a:xfrm>
          <a:off x="14732000" y="1256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71</xdr:row>
      <xdr:rowOff>158259</xdr:rowOff>
    </xdr:from>
    <xdr:ext cx="762000" cy="259045"/>
    <xdr:sp macro="" textlink="">
      <xdr:nvSpPr>
        <xdr:cNvPr id="453" name="テキスト ボックス 452"/>
        <xdr:cNvSpPr txBox="1"/>
      </xdr:nvSpPr>
      <xdr:spPr>
        <a:xfrm>
          <a:off x="14401800" y="1233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87630</xdr:rowOff>
    </xdr:from>
    <xdr:to>
      <xdr:col>69</xdr:col>
      <xdr:colOff>142875</xdr:colOff>
      <xdr:row>74</xdr:row>
      <xdr:rowOff>17780</xdr:rowOff>
    </xdr:to>
    <xdr:sp macro="" textlink="">
      <xdr:nvSpPr>
        <xdr:cNvPr id="454" name="楕円 453"/>
        <xdr:cNvSpPr/>
      </xdr:nvSpPr>
      <xdr:spPr>
        <a:xfrm>
          <a:off x="13843000" y="1260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27957</xdr:rowOff>
    </xdr:from>
    <xdr:ext cx="762000" cy="259045"/>
    <xdr:sp macro="" textlink="">
      <xdr:nvSpPr>
        <xdr:cNvPr id="455" name="テキスト ボックス 454"/>
        <xdr:cNvSpPr txBox="1"/>
      </xdr:nvSpPr>
      <xdr:spPr>
        <a:xfrm>
          <a:off x="13512800" y="1237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28194</xdr:rowOff>
    </xdr:from>
    <xdr:to>
      <xdr:col>65</xdr:col>
      <xdr:colOff>53975</xdr:colOff>
      <xdr:row>73</xdr:row>
      <xdr:rowOff>129794</xdr:rowOff>
    </xdr:to>
    <xdr:sp macro="" textlink="">
      <xdr:nvSpPr>
        <xdr:cNvPr id="456" name="楕円 455"/>
        <xdr:cNvSpPr/>
      </xdr:nvSpPr>
      <xdr:spPr>
        <a:xfrm>
          <a:off x="12954000" y="1254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139971</xdr:rowOff>
    </xdr:from>
    <xdr:ext cx="762000" cy="259045"/>
    <xdr:sp macro="" textlink="">
      <xdr:nvSpPr>
        <xdr:cNvPr id="457" name="テキスト ボックス 456"/>
        <xdr:cNvSpPr txBox="1"/>
      </xdr:nvSpPr>
      <xdr:spPr>
        <a:xfrm>
          <a:off x="12623800" y="1231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兵庫県朝来市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21425</xdr:rowOff>
    </xdr:from>
    <xdr:to>
      <xdr:col>29</xdr:col>
      <xdr:colOff>127000</xdr:colOff>
      <xdr:row>19</xdr:row>
      <xdr:rowOff>29331</xdr:rowOff>
    </xdr:to>
    <xdr:cxnSp macro="">
      <xdr:nvCxnSpPr>
        <xdr:cNvPr id="45" name="直線コネクタ 44"/>
        <xdr:cNvCxnSpPr/>
      </xdr:nvCxnSpPr>
      <xdr:spPr bwMode="auto">
        <a:xfrm flipV="1">
          <a:off x="5651500" y="1955000"/>
          <a:ext cx="0" cy="13795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1408</xdr:rowOff>
    </xdr:from>
    <xdr:ext cx="762000" cy="259045"/>
    <xdr:sp macro="" textlink="">
      <xdr:nvSpPr>
        <xdr:cNvPr id="46" name="人口1人当たり決算額の推移最小値テキスト130"/>
        <xdr:cNvSpPr txBox="1"/>
      </xdr:nvSpPr>
      <xdr:spPr>
        <a:xfrm>
          <a:off x="5740400" y="3306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29331</xdr:rowOff>
    </xdr:from>
    <xdr:to>
      <xdr:col>30</xdr:col>
      <xdr:colOff>25400</xdr:colOff>
      <xdr:row>19</xdr:row>
      <xdr:rowOff>29331</xdr:rowOff>
    </xdr:to>
    <xdr:cxnSp macro="">
      <xdr:nvCxnSpPr>
        <xdr:cNvPr id="47" name="直線コネクタ 46"/>
        <xdr:cNvCxnSpPr/>
      </xdr:nvCxnSpPr>
      <xdr:spPr bwMode="auto">
        <a:xfrm>
          <a:off x="5562600" y="3334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107802</xdr:rowOff>
    </xdr:from>
    <xdr:ext cx="762000" cy="259045"/>
    <xdr:sp macro="" textlink="">
      <xdr:nvSpPr>
        <xdr:cNvPr id="48" name="人口1人当たり決算額の推移最大値テキスト130"/>
        <xdr:cNvSpPr txBox="1"/>
      </xdr:nvSpPr>
      <xdr:spPr>
        <a:xfrm>
          <a:off x="5740400" y="169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21425</xdr:rowOff>
    </xdr:from>
    <xdr:to>
      <xdr:col>30</xdr:col>
      <xdr:colOff>25400</xdr:colOff>
      <xdr:row>11</xdr:row>
      <xdr:rowOff>21425</xdr:rowOff>
    </xdr:to>
    <xdr:cxnSp macro="">
      <xdr:nvCxnSpPr>
        <xdr:cNvPr id="49" name="直線コネクタ 48"/>
        <xdr:cNvCxnSpPr/>
      </xdr:nvCxnSpPr>
      <xdr:spPr bwMode="auto">
        <a:xfrm>
          <a:off x="5562600" y="1955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152527</xdr:rowOff>
    </xdr:from>
    <xdr:to>
      <xdr:col>29</xdr:col>
      <xdr:colOff>127000</xdr:colOff>
      <xdr:row>12</xdr:row>
      <xdr:rowOff>14815</xdr:rowOff>
    </xdr:to>
    <xdr:cxnSp macro="">
      <xdr:nvCxnSpPr>
        <xdr:cNvPr id="50" name="直線コネクタ 49"/>
        <xdr:cNvCxnSpPr/>
      </xdr:nvCxnSpPr>
      <xdr:spPr bwMode="auto">
        <a:xfrm flipV="1">
          <a:off x="5003800" y="2086102"/>
          <a:ext cx="647700" cy="337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7872</xdr:rowOff>
    </xdr:from>
    <xdr:ext cx="762000" cy="259045"/>
    <xdr:sp macro="" textlink="">
      <xdr:nvSpPr>
        <xdr:cNvPr id="51" name="人口1人当たり決算額の推移平均値テキスト130"/>
        <xdr:cNvSpPr txBox="1"/>
      </xdr:nvSpPr>
      <xdr:spPr>
        <a:xfrm>
          <a:off x="5740400" y="2627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35795</xdr:rowOff>
    </xdr:from>
    <xdr:to>
      <xdr:col>29</xdr:col>
      <xdr:colOff>177800</xdr:colOff>
      <xdr:row>15</xdr:row>
      <xdr:rowOff>137395</xdr:rowOff>
    </xdr:to>
    <xdr:sp macro="" textlink="">
      <xdr:nvSpPr>
        <xdr:cNvPr id="52" name="フローチャート: 判断 51"/>
        <xdr:cNvSpPr/>
      </xdr:nvSpPr>
      <xdr:spPr bwMode="auto">
        <a:xfrm>
          <a:off x="5600700" y="2655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14815</xdr:rowOff>
    </xdr:from>
    <xdr:to>
      <xdr:col>26</xdr:col>
      <xdr:colOff>50800</xdr:colOff>
      <xdr:row>12</xdr:row>
      <xdr:rowOff>26073</xdr:rowOff>
    </xdr:to>
    <xdr:cxnSp macro="">
      <xdr:nvCxnSpPr>
        <xdr:cNvPr id="53" name="直線コネクタ 52"/>
        <xdr:cNvCxnSpPr/>
      </xdr:nvCxnSpPr>
      <xdr:spPr bwMode="auto">
        <a:xfrm flipV="1">
          <a:off x="4305300" y="2119840"/>
          <a:ext cx="698500" cy="11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56236</xdr:rowOff>
    </xdr:from>
    <xdr:to>
      <xdr:col>26</xdr:col>
      <xdr:colOff>101600</xdr:colOff>
      <xdr:row>15</xdr:row>
      <xdr:rowOff>157836</xdr:rowOff>
    </xdr:to>
    <xdr:sp macro="" textlink="">
      <xdr:nvSpPr>
        <xdr:cNvPr id="54" name="フローチャート: 判断 53"/>
        <xdr:cNvSpPr/>
      </xdr:nvSpPr>
      <xdr:spPr bwMode="auto">
        <a:xfrm>
          <a:off x="49530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142613</xdr:rowOff>
    </xdr:from>
    <xdr:ext cx="736600" cy="259045"/>
    <xdr:sp macro="" textlink="">
      <xdr:nvSpPr>
        <xdr:cNvPr id="55" name="テキスト ボックス 54"/>
        <xdr:cNvSpPr txBox="1"/>
      </xdr:nvSpPr>
      <xdr:spPr>
        <a:xfrm>
          <a:off x="4622800" y="276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26073</xdr:rowOff>
    </xdr:from>
    <xdr:to>
      <xdr:col>22</xdr:col>
      <xdr:colOff>114300</xdr:colOff>
      <xdr:row>12</xdr:row>
      <xdr:rowOff>52972</xdr:rowOff>
    </xdr:to>
    <xdr:cxnSp macro="">
      <xdr:nvCxnSpPr>
        <xdr:cNvPr id="56" name="直線コネクタ 55"/>
        <xdr:cNvCxnSpPr/>
      </xdr:nvCxnSpPr>
      <xdr:spPr bwMode="auto">
        <a:xfrm flipV="1">
          <a:off x="3606800" y="2131098"/>
          <a:ext cx="698500" cy="268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13735</xdr:rowOff>
    </xdr:from>
    <xdr:to>
      <xdr:col>22</xdr:col>
      <xdr:colOff>165100</xdr:colOff>
      <xdr:row>15</xdr:row>
      <xdr:rowOff>115335</xdr:rowOff>
    </xdr:to>
    <xdr:sp macro="" textlink="">
      <xdr:nvSpPr>
        <xdr:cNvPr id="57" name="フローチャート: 判断 56"/>
        <xdr:cNvSpPr/>
      </xdr:nvSpPr>
      <xdr:spPr bwMode="auto">
        <a:xfrm>
          <a:off x="42545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100112</xdr:rowOff>
    </xdr:from>
    <xdr:ext cx="762000" cy="259045"/>
    <xdr:sp macro="" textlink="">
      <xdr:nvSpPr>
        <xdr:cNvPr id="58" name="テキスト ボックス 57"/>
        <xdr:cNvSpPr txBox="1"/>
      </xdr:nvSpPr>
      <xdr:spPr>
        <a:xfrm>
          <a:off x="3924300" y="271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52972</xdr:rowOff>
    </xdr:from>
    <xdr:to>
      <xdr:col>18</xdr:col>
      <xdr:colOff>177800</xdr:colOff>
      <xdr:row>12</xdr:row>
      <xdr:rowOff>122752</xdr:rowOff>
    </xdr:to>
    <xdr:cxnSp macro="">
      <xdr:nvCxnSpPr>
        <xdr:cNvPr id="59" name="直線コネクタ 58"/>
        <xdr:cNvCxnSpPr/>
      </xdr:nvCxnSpPr>
      <xdr:spPr bwMode="auto">
        <a:xfrm flipV="1">
          <a:off x="2908300" y="2157997"/>
          <a:ext cx="698500" cy="697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13</xdr:row>
      <xdr:rowOff>123768</xdr:rowOff>
    </xdr:from>
    <xdr:to>
      <xdr:col>19</xdr:col>
      <xdr:colOff>38100</xdr:colOff>
      <xdr:row>14</xdr:row>
      <xdr:rowOff>53918</xdr:rowOff>
    </xdr:to>
    <xdr:sp macro="" textlink="">
      <xdr:nvSpPr>
        <xdr:cNvPr id="60" name="フローチャート: 判断 59"/>
        <xdr:cNvSpPr/>
      </xdr:nvSpPr>
      <xdr:spPr bwMode="auto">
        <a:xfrm>
          <a:off x="3556000" y="2400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38695</xdr:rowOff>
    </xdr:from>
    <xdr:ext cx="762000" cy="259045"/>
    <xdr:sp macro="" textlink="">
      <xdr:nvSpPr>
        <xdr:cNvPr id="61" name="テキスト ボックス 60"/>
        <xdr:cNvSpPr txBox="1"/>
      </xdr:nvSpPr>
      <xdr:spPr>
        <a:xfrm>
          <a:off x="3225800" y="2486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8992</xdr:rowOff>
    </xdr:from>
    <xdr:to>
      <xdr:col>15</xdr:col>
      <xdr:colOff>101600</xdr:colOff>
      <xdr:row>14</xdr:row>
      <xdr:rowOff>110592</xdr:rowOff>
    </xdr:to>
    <xdr:sp macro="" textlink="">
      <xdr:nvSpPr>
        <xdr:cNvPr id="62" name="フローチャート: 判断 61"/>
        <xdr:cNvSpPr/>
      </xdr:nvSpPr>
      <xdr:spPr bwMode="auto">
        <a:xfrm>
          <a:off x="2857500" y="245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95369</xdr:rowOff>
    </xdr:from>
    <xdr:ext cx="762000" cy="259045"/>
    <xdr:sp macro="" textlink="">
      <xdr:nvSpPr>
        <xdr:cNvPr id="63" name="テキスト ボックス 62"/>
        <xdr:cNvSpPr txBox="1"/>
      </xdr:nvSpPr>
      <xdr:spPr>
        <a:xfrm>
          <a:off x="2527300" y="25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101727</xdr:rowOff>
    </xdr:from>
    <xdr:to>
      <xdr:col>29</xdr:col>
      <xdr:colOff>177800</xdr:colOff>
      <xdr:row>12</xdr:row>
      <xdr:rowOff>31877</xdr:rowOff>
    </xdr:to>
    <xdr:sp macro="" textlink="">
      <xdr:nvSpPr>
        <xdr:cNvPr id="69" name="楕円 68"/>
        <xdr:cNvSpPr/>
      </xdr:nvSpPr>
      <xdr:spPr bwMode="auto">
        <a:xfrm>
          <a:off x="5600700" y="2035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10</xdr:row>
      <xdr:rowOff>118254</xdr:rowOff>
    </xdr:from>
    <xdr:ext cx="762000" cy="259045"/>
    <xdr:sp macro="" textlink="">
      <xdr:nvSpPr>
        <xdr:cNvPr id="70" name="人口1人当たり決算額の推移該当値テキスト130"/>
        <xdr:cNvSpPr txBox="1"/>
      </xdr:nvSpPr>
      <xdr:spPr>
        <a:xfrm>
          <a:off x="5740400" y="1880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135465</xdr:rowOff>
    </xdr:from>
    <xdr:to>
      <xdr:col>26</xdr:col>
      <xdr:colOff>101600</xdr:colOff>
      <xdr:row>12</xdr:row>
      <xdr:rowOff>65615</xdr:rowOff>
    </xdr:to>
    <xdr:sp macro="" textlink="">
      <xdr:nvSpPr>
        <xdr:cNvPr id="71" name="楕円 70"/>
        <xdr:cNvSpPr/>
      </xdr:nvSpPr>
      <xdr:spPr bwMode="auto">
        <a:xfrm>
          <a:off x="4953000" y="2069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75792</xdr:rowOff>
    </xdr:from>
    <xdr:ext cx="736600" cy="259045"/>
    <xdr:sp macro="" textlink="">
      <xdr:nvSpPr>
        <xdr:cNvPr id="72" name="テキスト ボックス 71"/>
        <xdr:cNvSpPr txBox="1"/>
      </xdr:nvSpPr>
      <xdr:spPr>
        <a:xfrm>
          <a:off x="4622800" y="1837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11</xdr:row>
      <xdr:rowOff>146723</xdr:rowOff>
    </xdr:from>
    <xdr:to>
      <xdr:col>22</xdr:col>
      <xdr:colOff>165100</xdr:colOff>
      <xdr:row>12</xdr:row>
      <xdr:rowOff>76873</xdr:rowOff>
    </xdr:to>
    <xdr:sp macro="" textlink="">
      <xdr:nvSpPr>
        <xdr:cNvPr id="73" name="楕円 72"/>
        <xdr:cNvSpPr/>
      </xdr:nvSpPr>
      <xdr:spPr bwMode="auto">
        <a:xfrm>
          <a:off x="4254500" y="2080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87050</xdr:rowOff>
    </xdr:from>
    <xdr:ext cx="762000" cy="259045"/>
    <xdr:sp macro="" textlink="">
      <xdr:nvSpPr>
        <xdr:cNvPr id="74" name="テキスト ボックス 73"/>
        <xdr:cNvSpPr txBox="1"/>
      </xdr:nvSpPr>
      <xdr:spPr>
        <a:xfrm>
          <a:off x="3924300" y="1849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2172</xdr:rowOff>
    </xdr:from>
    <xdr:to>
      <xdr:col>19</xdr:col>
      <xdr:colOff>38100</xdr:colOff>
      <xdr:row>12</xdr:row>
      <xdr:rowOff>103772</xdr:rowOff>
    </xdr:to>
    <xdr:sp macro="" textlink="">
      <xdr:nvSpPr>
        <xdr:cNvPr id="75" name="楕円 74"/>
        <xdr:cNvSpPr/>
      </xdr:nvSpPr>
      <xdr:spPr bwMode="auto">
        <a:xfrm>
          <a:off x="3556000" y="21071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10</xdr:row>
      <xdr:rowOff>113949</xdr:rowOff>
    </xdr:from>
    <xdr:ext cx="762000" cy="259045"/>
    <xdr:sp macro="" textlink="">
      <xdr:nvSpPr>
        <xdr:cNvPr id="76" name="テキスト ボックス 75"/>
        <xdr:cNvSpPr txBox="1"/>
      </xdr:nvSpPr>
      <xdr:spPr>
        <a:xfrm>
          <a:off x="3225800" y="1876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71952</xdr:rowOff>
    </xdr:from>
    <xdr:to>
      <xdr:col>15</xdr:col>
      <xdr:colOff>101600</xdr:colOff>
      <xdr:row>13</xdr:row>
      <xdr:rowOff>2102</xdr:rowOff>
    </xdr:to>
    <xdr:sp macro="" textlink="">
      <xdr:nvSpPr>
        <xdr:cNvPr id="77" name="楕円 76"/>
        <xdr:cNvSpPr/>
      </xdr:nvSpPr>
      <xdr:spPr bwMode="auto">
        <a:xfrm>
          <a:off x="2857500" y="21769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12279</xdr:rowOff>
    </xdr:from>
    <xdr:ext cx="762000" cy="259045"/>
    <xdr:sp macro="" textlink="">
      <xdr:nvSpPr>
        <xdr:cNvPr id="78" name="テキスト ボックス 77"/>
        <xdr:cNvSpPr txBox="1"/>
      </xdr:nvSpPr>
      <xdr:spPr>
        <a:xfrm>
          <a:off x="2527300" y="1945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74422</xdr:rowOff>
    </xdr:from>
    <xdr:to>
      <xdr:col>29</xdr:col>
      <xdr:colOff>127000</xdr:colOff>
      <xdr:row>38</xdr:row>
      <xdr:rowOff>30874</xdr:rowOff>
    </xdr:to>
    <xdr:cxnSp macro="">
      <xdr:nvCxnSpPr>
        <xdr:cNvPr id="105" name="直線コネクタ 104"/>
        <xdr:cNvCxnSpPr/>
      </xdr:nvCxnSpPr>
      <xdr:spPr bwMode="auto">
        <a:xfrm flipV="1">
          <a:off x="5651500" y="6341872"/>
          <a:ext cx="0" cy="11566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2951</xdr:rowOff>
    </xdr:from>
    <xdr:ext cx="762000" cy="259045"/>
    <xdr:sp macro="" textlink="">
      <xdr:nvSpPr>
        <xdr:cNvPr id="106" name="人口1人当たり決算額の推移最小値テキスト445"/>
        <xdr:cNvSpPr txBox="1"/>
      </xdr:nvSpPr>
      <xdr:spPr>
        <a:xfrm>
          <a:off x="5740400" y="747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30874</xdr:rowOff>
    </xdr:from>
    <xdr:to>
      <xdr:col>30</xdr:col>
      <xdr:colOff>25400</xdr:colOff>
      <xdr:row>38</xdr:row>
      <xdr:rowOff>30874</xdr:rowOff>
    </xdr:to>
    <xdr:cxnSp macro="">
      <xdr:nvCxnSpPr>
        <xdr:cNvPr id="107" name="直線コネクタ 106"/>
        <xdr:cNvCxnSpPr/>
      </xdr:nvCxnSpPr>
      <xdr:spPr bwMode="auto">
        <a:xfrm>
          <a:off x="5562600" y="74984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160799</xdr:rowOff>
    </xdr:from>
    <xdr:ext cx="762000" cy="259045"/>
    <xdr:sp macro="" textlink="">
      <xdr:nvSpPr>
        <xdr:cNvPr id="108" name="人口1人当たり決算額の推移最大値テキスト445"/>
        <xdr:cNvSpPr txBox="1"/>
      </xdr:nvSpPr>
      <xdr:spPr>
        <a:xfrm>
          <a:off x="5740400" y="608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74422</xdr:rowOff>
    </xdr:from>
    <xdr:to>
      <xdr:col>30</xdr:col>
      <xdr:colOff>25400</xdr:colOff>
      <xdr:row>34</xdr:row>
      <xdr:rowOff>74422</xdr:rowOff>
    </xdr:to>
    <xdr:cxnSp macro="">
      <xdr:nvCxnSpPr>
        <xdr:cNvPr id="109" name="直線コネクタ 108"/>
        <xdr:cNvCxnSpPr/>
      </xdr:nvCxnSpPr>
      <xdr:spPr bwMode="auto">
        <a:xfrm>
          <a:off x="5562600" y="63418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119296</xdr:rowOff>
    </xdr:from>
    <xdr:to>
      <xdr:col>29</xdr:col>
      <xdr:colOff>127000</xdr:colOff>
      <xdr:row>35</xdr:row>
      <xdr:rowOff>135733</xdr:rowOff>
    </xdr:to>
    <xdr:cxnSp macro="">
      <xdr:nvCxnSpPr>
        <xdr:cNvPr id="110" name="直線コネクタ 109"/>
        <xdr:cNvCxnSpPr/>
      </xdr:nvCxnSpPr>
      <xdr:spPr bwMode="auto">
        <a:xfrm flipV="1">
          <a:off x="5003800" y="6729646"/>
          <a:ext cx="647700" cy="16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292490</xdr:rowOff>
    </xdr:from>
    <xdr:ext cx="762000" cy="259045"/>
    <xdr:sp macro="" textlink="">
      <xdr:nvSpPr>
        <xdr:cNvPr id="111" name="人口1人当たり決算額の推移平均値テキスト445"/>
        <xdr:cNvSpPr txBox="1"/>
      </xdr:nvSpPr>
      <xdr:spPr>
        <a:xfrm>
          <a:off x="5740400" y="6902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320413</xdr:rowOff>
    </xdr:from>
    <xdr:to>
      <xdr:col>29</xdr:col>
      <xdr:colOff>177800</xdr:colOff>
      <xdr:row>36</xdr:row>
      <xdr:rowOff>79113</xdr:rowOff>
    </xdr:to>
    <xdr:sp macro="" textlink="">
      <xdr:nvSpPr>
        <xdr:cNvPr id="112" name="フローチャート: 判断 111"/>
        <xdr:cNvSpPr/>
      </xdr:nvSpPr>
      <xdr:spPr bwMode="auto">
        <a:xfrm>
          <a:off x="56007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135733</xdr:rowOff>
    </xdr:from>
    <xdr:to>
      <xdr:col>26</xdr:col>
      <xdr:colOff>50800</xdr:colOff>
      <xdr:row>35</xdr:row>
      <xdr:rowOff>160582</xdr:rowOff>
    </xdr:to>
    <xdr:cxnSp macro="">
      <xdr:nvCxnSpPr>
        <xdr:cNvPr id="113" name="直線コネクタ 112"/>
        <xdr:cNvCxnSpPr/>
      </xdr:nvCxnSpPr>
      <xdr:spPr bwMode="auto">
        <a:xfrm flipV="1">
          <a:off x="4305300" y="6746083"/>
          <a:ext cx="698500" cy="24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299039</xdr:rowOff>
    </xdr:from>
    <xdr:to>
      <xdr:col>26</xdr:col>
      <xdr:colOff>101600</xdr:colOff>
      <xdr:row>36</xdr:row>
      <xdr:rowOff>57739</xdr:rowOff>
    </xdr:to>
    <xdr:sp macro="" textlink="">
      <xdr:nvSpPr>
        <xdr:cNvPr id="114" name="フローチャート: 判断 113"/>
        <xdr:cNvSpPr/>
      </xdr:nvSpPr>
      <xdr:spPr bwMode="auto">
        <a:xfrm>
          <a:off x="49530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42516</xdr:rowOff>
    </xdr:from>
    <xdr:ext cx="736600" cy="259045"/>
    <xdr:sp macro="" textlink="">
      <xdr:nvSpPr>
        <xdr:cNvPr id="115" name="テキスト ボックス 114"/>
        <xdr:cNvSpPr txBox="1"/>
      </xdr:nvSpPr>
      <xdr:spPr>
        <a:xfrm>
          <a:off x="4622800" y="6995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160582</xdr:rowOff>
    </xdr:from>
    <xdr:to>
      <xdr:col>22</xdr:col>
      <xdr:colOff>114300</xdr:colOff>
      <xdr:row>35</xdr:row>
      <xdr:rowOff>228681</xdr:rowOff>
    </xdr:to>
    <xdr:cxnSp macro="">
      <xdr:nvCxnSpPr>
        <xdr:cNvPr id="116" name="直線コネクタ 115"/>
        <xdr:cNvCxnSpPr/>
      </xdr:nvCxnSpPr>
      <xdr:spPr bwMode="auto">
        <a:xfrm flipV="1">
          <a:off x="3606800" y="6770932"/>
          <a:ext cx="698500" cy="680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301645</xdr:rowOff>
    </xdr:from>
    <xdr:to>
      <xdr:col>22</xdr:col>
      <xdr:colOff>165100</xdr:colOff>
      <xdr:row>36</xdr:row>
      <xdr:rowOff>60345</xdr:rowOff>
    </xdr:to>
    <xdr:sp macro="" textlink="">
      <xdr:nvSpPr>
        <xdr:cNvPr id="117" name="フローチャート: 判断 116"/>
        <xdr:cNvSpPr/>
      </xdr:nvSpPr>
      <xdr:spPr bwMode="auto">
        <a:xfrm>
          <a:off x="4254500" y="6911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45122</xdr:rowOff>
    </xdr:from>
    <xdr:ext cx="762000" cy="259045"/>
    <xdr:sp macro="" textlink="">
      <xdr:nvSpPr>
        <xdr:cNvPr id="118" name="テキスト ボックス 117"/>
        <xdr:cNvSpPr txBox="1"/>
      </xdr:nvSpPr>
      <xdr:spPr>
        <a:xfrm>
          <a:off x="3924300" y="699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165931</xdr:rowOff>
    </xdr:from>
    <xdr:to>
      <xdr:col>18</xdr:col>
      <xdr:colOff>177800</xdr:colOff>
      <xdr:row>35</xdr:row>
      <xdr:rowOff>228681</xdr:rowOff>
    </xdr:to>
    <xdr:cxnSp macro="">
      <xdr:nvCxnSpPr>
        <xdr:cNvPr id="119" name="直線コネクタ 118"/>
        <xdr:cNvCxnSpPr/>
      </xdr:nvCxnSpPr>
      <xdr:spPr bwMode="auto">
        <a:xfrm>
          <a:off x="2908300" y="6433381"/>
          <a:ext cx="698500" cy="405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215943</xdr:rowOff>
    </xdr:from>
    <xdr:to>
      <xdr:col>19</xdr:col>
      <xdr:colOff>38100</xdr:colOff>
      <xdr:row>35</xdr:row>
      <xdr:rowOff>317543</xdr:rowOff>
    </xdr:to>
    <xdr:sp macro="" textlink="">
      <xdr:nvSpPr>
        <xdr:cNvPr id="120" name="フローチャート: 判断 119"/>
        <xdr:cNvSpPr/>
      </xdr:nvSpPr>
      <xdr:spPr bwMode="auto">
        <a:xfrm>
          <a:off x="3556000" y="68262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302320</xdr:rowOff>
    </xdr:from>
    <xdr:ext cx="762000" cy="259045"/>
    <xdr:sp macro="" textlink="">
      <xdr:nvSpPr>
        <xdr:cNvPr id="121" name="テキスト ボックス 120"/>
        <xdr:cNvSpPr txBox="1"/>
      </xdr:nvSpPr>
      <xdr:spPr>
        <a:xfrm>
          <a:off x="3225800" y="69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159387</xdr:rowOff>
    </xdr:from>
    <xdr:to>
      <xdr:col>15</xdr:col>
      <xdr:colOff>101600</xdr:colOff>
      <xdr:row>35</xdr:row>
      <xdr:rowOff>260987</xdr:rowOff>
    </xdr:to>
    <xdr:sp macro="" textlink="">
      <xdr:nvSpPr>
        <xdr:cNvPr id="122" name="フローチャート: 判断 121"/>
        <xdr:cNvSpPr/>
      </xdr:nvSpPr>
      <xdr:spPr bwMode="auto">
        <a:xfrm>
          <a:off x="2857500" y="67697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245764</xdr:rowOff>
    </xdr:from>
    <xdr:ext cx="762000" cy="259045"/>
    <xdr:sp macro="" textlink="">
      <xdr:nvSpPr>
        <xdr:cNvPr id="123" name="テキスト ボックス 122"/>
        <xdr:cNvSpPr txBox="1"/>
      </xdr:nvSpPr>
      <xdr:spPr>
        <a:xfrm>
          <a:off x="2527300" y="685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68496</xdr:rowOff>
    </xdr:from>
    <xdr:to>
      <xdr:col>29</xdr:col>
      <xdr:colOff>177800</xdr:colOff>
      <xdr:row>35</xdr:row>
      <xdr:rowOff>170096</xdr:rowOff>
    </xdr:to>
    <xdr:sp macro="" textlink="">
      <xdr:nvSpPr>
        <xdr:cNvPr id="129" name="楕円 128"/>
        <xdr:cNvSpPr/>
      </xdr:nvSpPr>
      <xdr:spPr bwMode="auto">
        <a:xfrm>
          <a:off x="5600700" y="6678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256473</xdr:rowOff>
    </xdr:from>
    <xdr:ext cx="762000" cy="259045"/>
    <xdr:sp macro="" textlink="">
      <xdr:nvSpPr>
        <xdr:cNvPr id="130" name="人口1人当たり決算額の推移該当値テキスト445"/>
        <xdr:cNvSpPr txBox="1"/>
      </xdr:nvSpPr>
      <xdr:spPr>
        <a:xfrm>
          <a:off x="5740400" y="6523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84933</xdr:rowOff>
    </xdr:from>
    <xdr:to>
      <xdr:col>26</xdr:col>
      <xdr:colOff>101600</xdr:colOff>
      <xdr:row>35</xdr:row>
      <xdr:rowOff>186533</xdr:rowOff>
    </xdr:to>
    <xdr:sp macro="" textlink="">
      <xdr:nvSpPr>
        <xdr:cNvPr id="131" name="楕円 130"/>
        <xdr:cNvSpPr/>
      </xdr:nvSpPr>
      <xdr:spPr bwMode="auto">
        <a:xfrm>
          <a:off x="4953000" y="6695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196710</xdr:rowOff>
    </xdr:from>
    <xdr:ext cx="736600" cy="259045"/>
    <xdr:sp macro="" textlink="">
      <xdr:nvSpPr>
        <xdr:cNvPr id="132" name="テキスト ボックス 131"/>
        <xdr:cNvSpPr txBox="1"/>
      </xdr:nvSpPr>
      <xdr:spPr>
        <a:xfrm>
          <a:off x="4622800" y="646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109782</xdr:rowOff>
    </xdr:from>
    <xdr:to>
      <xdr:col>22</xdr:col>
      <xdr:colOff>165100</xdr:colOff>
      <xdr:row>35</xdr:row>
      <xdr:rowOff>211382</xdr:rowOff>
    </xdr:to>
    <xdr:sp macro="" textlink="">
      <xdr:nvSpPr>
        <xdr:cNvPr id="133" name="楕円 132"/>
        <xdr:cNvSpPr/>
      </xdr:nvSpPr>
      <xdr:spPr bwMode="auto">
        <a:xfrm>
          <a:off x="4254500" y="67201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221559</xdr:rowOff>
    </xdr:from>
    <xdr:ext cx="762000" cy="259045"/>
    <xdr:sp macro="" textlink="">
      <xdr:nvSpPr>
        <xdr:cNvPr id="134" name="テキスト ボックス 133"/>
        <xdr:cNvSpPr txBox="1"/>
      </xdr:nvSpPr>
      <xdr:spPr>
        <a:xfrm>
          <a:off x="3924300" y="648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177881</xdr:rowOff>
    </xdr:from>
    <xdr:to>
      <xdr:col>19</xdr:col>
      <xdr:colOff>38100</xdr:colOff>
      <xdr:row>35</xdr:row>
      <xdr:rowOff>279481</xdr:rowOff>
    </xdr:to>
    <xdr:sp macro="" textlink="">
      <xdr:nvSpPr>
        <xdr:cNvPr id="135" name="楕円 134"/>
        <xdr:cNvSpPr/>
      </xdr:nvSpPr>
      <xdr:spPr bwMode="auto">
        <a:xfrm>
          <a:off x="3556000" y="6788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289658</xdr:rowOff>
    </xdr:from>
    <xdr:ext cx="762000" cy="259045"/>
    <xdr:sp macro="" textlink="">
      <xdr:nvSpPr>
        <xdr:cNvPr id="136" name="テキスト ボックス 135"/>
        <xdr:cNvSpPr txBox="1"/>
      </xdr:nvSpPr>
      <xdr:spPr>
        <a:xfrm>
          <a:off x="3225800" y="6557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115131</xdr:rowOff>
    </xdr:from>
    <xdr:to>
      <xdr:col>15</xdr:col>
      <xdr:colOff>101600</xdr:colOff>
      <xdr:row>34</xdr:row>
      <xdr:rowOff>216731</xdr:rowOff>
    </xdr:to>
    <xdr:sp macro="" textlink="">
      <xdr:nvSpPr>
        <xdr:cNvPr id="137" name="楕円 136"/>
        <xdr:cNvSpPr/>
      </xdr:nvSpPr>
      <xdr:spPr bwMode="auto">
        <a:xfrm>
          <a:off x="2857500" y="6382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226908</xdr:rowOff>
    </xdr:from>
    <xdr:ext cx="762000" cy="259045"/>
    <xdr:sp macro="" textlink="">
      <xdr:nvSpPr>
        <xdr:cNvPr id="138" name="テキスト ボックス 137"/>
        <xdr:cNvSpPr txBox="1"/>
      </xdr:nvSpPr>
      <xdr:spPr>
        <a:xfrm>
          <a:off x="2527300" y="6151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兵庫県朝来市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31,053
30,784
403.06
21,861,564
21,215,678
568,931
12,911,964
26,822,528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33.8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20104</xdr:rowOff>
    </xdr:from>
    <xdr:to>
      <xdr:col>24</xdr:col>
      <xdr:colOff>62865</xdr:colOff>
      <xdr:row>39</xdr:row>
      <xdr:rowOff>104896</xdr:rowOff>
    </xdr:to>
    <xdr:cxnSp macro="">
      <xdr:nvCxnSpPr>
        <xdr:cNvPr id="56" name="直線コネクタ 55"/>
        <xdr:cNvCxnSpPr/>
      </xdr:nvCxnSpPr>
      <xdr:spPr>
        <a:xfrm flipV="1">
          <a:off x="4633595" y="5335054"/>
          <a:ext cx="1270" cy="1456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108723</xdr:rowOff>
    </xdr:from>
    <xdr:ext cx="534377" cy="259045"/>
    <xdr:sp macro="" textlink="">
      <xdr:nvSpPr>
        <xdr:cNvPr id="57" name="人件費最小値テキスト"/>
        <xdr:cNvSpPr txBox="1"/>
      </xdr:nvSpPr>
      <xdr:spPr>
        <a:xfrm>
          <a:off x="4686300" y="679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104896</xdr:rowOff>
    </xdr:from>
    <xdr:to>
      <xdr:col>24</xdr:col>
      <xdr:colOff>152400</xdr:colOff>
      <xdr:row>39</xdr:row>
      <xdr:rowOff>104896</xdr:rowOff>
    </xdr:to>
    <xdr:cxnSp macro="">
      <xdr:nvCxnSpPr>
        <xdr:cNvPr id="58" name="直線コネクタ 57"/>
        <xdr:cNvCxnSpPr/>
      </xdr:nvCxnSpPr>
      <xdr:spPr>
        <a:xfrm>
          <a:off x="4546600" y="6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138231</xdr:rowOff>
    </xdr:from>
    <xdr:ext cx="599010" cy="259045"/>
    <xdr:sp macro="" textlink="">
      <xdr:nvSpPr>
        <xdr:cNvPr id="59" name="人件費最大値テキスト"/>
        <xdr:cNvSpPr txBox="1"/>
      </xdr:nvSpPr>
      <xdr:spPr>
        <a:xfrm>
          <a:off x="4686300" y="5110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20104</xdr:rowOff>
    </xdr:from>
    <xdr:to>
      <xdr:col>24</xdr:col>
      <xdr:colOff>152400</xdr:colOff>
      <xdr:row>31</xdr:row>
      <xdr:rowOff>20104</xdr:rowOff>
    </xdr:to>
    <xdr:cxnSp macro="">
      <xdr:nvCxnSpPr>
        <xdr:cNvPr id="60" name="直線コネクタ 59"/>
        <xdr:cNvCxnSpPr/>
      </xdr:nvCxnSpPr>
      <xdr:spPr>
        <a:xfrm>
          <a:off x="4546600" y="533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93447</xdr:rowOff>
    </xdr:from>
    <xdr:to>
      <xdr:col>24</xdr:col>
      <xdr:colOff>63500</xdr:colOff>
      <xdr:row>33</xdr:row>
      <xdr:rowOff>136728</xdr:rowOff>
    </xdr:to>
    <xdr:cxnSp macro="">
      <xdr:nvCxnSpPr>
        <xdr:cNvPr id="61" name="直線コネクタ 60"/>
        <xdr:cNvCxnSpPr/>
      </xdr:nvCxnSpPr>
      <xdr:spPr>
        <a:xfrm flipV="1">
          <a:off x="3797300" y="5751297"/>
          <a:ext cx="838200" cy="4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105427</xdr:rowOff>
    </xdr:from>
    <xdr:ext cx="534377" cy="259045"/>
    <xdr:sp macro="" textlink="">
      <xdr:nvSpPr>
        <xdr:cNvPr id="62" name="人件費平均値テキスト"/>
        <xdr:cNvSpPr txBox="1"/>
      </xdr:nvSpPr>
      <xdr:spPr>
        <a:xfrm>
          <a:off x="4686300" y="6106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127000</xdr:rowOff>
    </xdr:from>
    <xdr:to>
      <xdr:col>24</xdr:col>
      <xdr:colOff>114300</xdr:colOff>
      <xdr:row>36</xdr:row>
      <xdr:rowOff>57150</xdr:rowOff>
    </xdr:to>
    <xdr:sp macro="" textlink="">
      <xdr:nvSpPr>
        <xdr:cNvPr id="63" name="フローチャート: 判断 62"/>
        <xdr:cNvSpPr/>
      </xdr:nvSpPr>
      <xdr:spPr>
        <a:xfrm>
          <a:off x="45847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136728</xdr:rowOff>
    </xdr:from>
    <xdr:to>
      <xdr:col>19</xdr:col>
      <xdr:colOff>177800</xdr:colOff>
      <xdr:row>34</xdr:row>
      <xdr:rowOff>16142</xdr:rowOff>
    </xdr:to>
    <xdr:cxnSp macro="">
      <xdr:nvCxnSpPr>
        <xdr:cNvPr id="64" name="直線コネクタ 63"/>
        <xdr:cNvCxnSpPr/>
      </xdr:nvCxnSpPr>
      <xdr:spPr>
        <a:xfrm flipV="1">
          <a:off x="2908300" y="5794578"/>
          <a:ext cx="889000" cy="50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143478</xdr:rowOff>
    </xdr:from>
    <xdr:to>
      <xdr:col>20</xdr:col>
      <xdr:colOff>38100</xdr:colOff>
      <xdr:row>36</xdr:row>
      <xdr:rowOff>73628</xdr:rowOff>
    </xdr:to>
    <xdr:sp macro="" textlink="">
      <xdr:nvSpPr>
        <xdr:cNvPr id="65" name="フローチャート: 判断 64"/>
        <xdr:cNvSpPr/>
      </xdr:nvSpPr>
      <xdr:spPr>
        <a:xfrm>
          <a:off x="3746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64755</xdr:rowOff>
    </xdr:from>
    <xdr:ext cx="534377" cy="259045"/>
    <xdr:sp macro="" textlink="">
      <xdr:nvSpPr>
        <xdr:cNvPr id="66" name="テキスト ボックス 65"/>
        <xdr:cNvSpPr txBox="1"/>
      </xdr:nvSpPr>
      <xdr:spPr>
        <a:xfrm>
          <a:off x="3530111" y="623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125165</xdr:rowOff>
    </xdr:from>
    <xdr:to>
      <xdr:col>15</xdr:col>
      <xdr:colOff>50800</xdr:colOff>
      <xdr:row>34</xdr:row>
      <xdr:rowOff>16142</xdr:rowOff>
    </xdr:to>
    <xdr:cxnSp macro="">
      <xdr:nvCxnSpPr>
        <xdr:cNvPr id="67" name="直線コネクタ 66"/>
        <xdr:cNvCxnSpPr/>
      </xdr:nvCxnSpPr>
      <xdr:spPr>
        <a:xfrm>
          <a:off x="2019300" y="5783015"/>
          <a:ext cx="889000" cy="6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71450</xdr:rowOff>
    </xdr:from>
    <xdr:to>
      <xdr:col>15</xdr:col>
      <xdr:colOff>101600</xdr:colOff>
      <xdr:row>36</xdr:row>
      <xdr:rowOff>1600</xdr:rowOff>
    </xdr:to>
    <xdr:sp macro="" textlink="">
      <xdr:nvSpPr>
        <xdr:cNvPr id="68" name="フローチャート: 判断 67"/>
        <xdr:cNvSpPr/>
      </xdr:nvSpPr>
      <xdr:spPr>
        <a:xfrm>
          <a:off x="2857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164177</xdr:rowOff>
    </xdr:from>
    <xdr:ext cx="534377" cy="259045"/>
    <xdr:sp macro="" textlink="">
      <xdr:nvSpPr>
        <xdr:cNvPr id="69" name="テキスト ボックス 68"/>
        <xdr:cNvSpPr txBox="1"/>
      </xdr:nvSpPr>
      <xdr:spPr>
        <a:xfrm>
          <a:off x="2641111" y="616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125165</xdr:rowOff>
    </xdr:from>
    <xdr:to>
      <xdr:col>10</xdr:col>
      <xdr:colOff>114300</xdr:colOff>
      <xdr:row>33</xdr:row>
      <xdr:rowOff>160084</xdr:rowOff>
    </xdr:to>
    <xdr:cxnSp macro="">
      <xdr:nvCxnSpPr>
        <xdr:cNvPr id="70" name="直線コネクタ 69"/>
        <xdr:cNvCxnSpPr/>
      </xdr:nvCxnSpPr>
      <xdr:spPr>
        <a:xfrm flipV="1">
          <a:off x="1130300" y="5783015"/>
          <a:ext cx="889000" cy="3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7975</xdr:rowOff>
    </xdr:from>
    <xdr:to>
      <xdr:col>10</xdr:col>
      <xdr:colOff>165100</xdr:colOff>
      <xdr:row>34</xdr:row>
      <xdr:rowOff>109575</xdr:rowOff>
    </xdr:to>
    <xdr:sp macro="" textlink="">
      <xdr:nvSpPr>
        <xdr:cNvPr id="71" name="フローチャート: 判断 70"/>
        <xdr:cNvSpPr/>
      </xdr:nvSpPr>
      <xdr:spPr>
        <a:xfrm>
          <a:off x="1968500" y="5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100702</xdr:rowOff>
    </xdr:from>
    <xdr:ext cx="534377" cy="259045"/>
    <xdr:sp macro="" textlink="">
      <xdr:nvSpPr>
        <xdr:cNvPr id="72" name="テキスト ボックス 71"/>
        <xdr:cNvSpPr txBox="1"/>
      </xdr:nvSpPr>
      <xdr:spPr>
        <a:xfrm>
          <a:off x="1752111" y="593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28511</xdr:rowOff>
    </xdr:from>
    <xdr:to>
      <xdr:col>6</xdr:col>
      <xdr:colOff>38100</xdr:colOff>
      <xdr:row>34</xdr:row>
      <xdr:rowOff>130111</xdr:rowOff>
    </xdr:to>
    <xdr:sp macro="" textlink="">
      <xdr:nvSpPr>
        <xdr:cNvPr id="73" name="フローチャート: 判断 72"/>
        <xdr:cNvSpPr/>
      </xdr:nvSpPr>
      <xdr:spPr>
        <a:xfrm>
          <a:off x="1079500" y="585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121238</xdr:rowOff>
    </xdr:from>
    <xdr:ext cx="534377" cy="259045"/>
    <xdr:sp macro="" textlink="">
      <xdr:nvSpPr>
        <xdr:cNvPr id="74" name="テキスト ボックス 73"/>
        <xdr:cNvSpPr txBox="1"/>
      </xdr:nvSpPr>
      <xdr:spPr>
        <a:xfrm>
          <a:off x="863111" y="595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42647</xdr:rowOff>
    </xdr:from>
    <xdr:to>
      <xdr:col>24</xdr:col>
      <xdr:colOff>114300</xdr:colOff>
      <xdr:row>33</xdr:row>
      <xdr:rowOff>144247</xdr:rowOff>
    </xdr:to>
    <xdr:sp macro="" textlink="">
      <xdr:nvSpPr>
        <xdr:cNvPr id="80" name="楕円 79"/>
        <xdr:cNvSpPr/>
      </xdr:nvSpPr>
      <xdr:spPr>
        <a:xfrm>
          <a:off x="4584700" y="570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65524</xdr:rowOff>
    </xdr:from>
    <xdr:ext cx="534377" cy="259045"/>
    <xdr:sp macro="" textlink="">
      <xdr:nvSpPr>
        <xdr:cNvPr id="81" name="人件費該当値テキスト"/>
        <xdr:cNvSpPr txBox="1"/>
      </xdr:nvSpPr>
      <xdr:spPr>
        <a:xfrm>
          <a:off x="4686300" y="555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85928</xdr:rowOff>
    </xdr:from>
    <xdr:to>
      <xdr:col>20</xdr:col>
      <xdr:colOff>38100</xdr:colOff>
      <xdr:row>34</xdr:row>
      <xdr:rowOff>16078</xdr:rowOff>
    </xdr:to>
    <xdr:sp macro="" textlink="">
      <xdr:nvSpPr>
        <xdr:cNvPr id="82" name="楕円 81"/>
        <xdr:cNvSpPr/>
      </xdr:nvSpPr>
      <xdr:spPr>
        <a:xfrm>
          <a:off x="3746500" y="574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32605</xdr:rowOff>
    </xdr:from>
    <xdr:ext cx="534377" cy="259045"/>
    <xdr:sp macro="" textlink="">
      <xdr:nvSpPr>
        <xdr:cNvPr id="83" name="テキスト ボックス 82"/>
        <xdr:cNvSpPr txBox="1"/>
      </xdr:nvSpPr>
      <xdr:spPr>
        <a:xfrm>
          <a:off x="3530111" y="5519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136792</xdr:rowOff>
    </xdr:from>
    <xdr:to>
      <xdr:col>15</xdr:col>
      <xdr:colOff>101600</xdr:colOff>
      <xdr:row>34</xdr:row>
      <xdr:rowOff>66942</xdr:rowOff>
    </xdr:to>
    <xdr:sp macro="" textlink="">
      <xdr:nvSpPr>
        <xdr:cNvPr id="84" name="楕円 83"/>
        <xdr:cNvSpPr/>
      </xdr:nvSpPr>
      <xdr:spPr>
        <a:xfrm>
          <a:off x="2857500" y="579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83469</xdr:rowOff>
    </xdr:from>
    <xdr:ext cx="534377" cy="259045"/>
    <xdr:sp macro="" textlink="">
      <xdr:nvSpPr>
        <xdr:cNvPr id="85" name="テキスト ボックス 84"/>
        <xdr:cNvSpPr txBox="1"/>
      </xdr:nvSpPr>
      <xdr:spPr>
        <a:xfrm>
          <a:off x="2641111" y="556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74365</xdr:rowOff>
    </xdr:from>
    <xdr:to>
      <xdr:col>10</xdr:col>
      <xdr:colOff>165100</xdr:colOff>
      <xdr:row>34</xdr:row>
      <xdr:rowOff>4515</xdr:rowOff>
    </xdr:to>
    <xdr:sp macro="" textlink="">
      <xdr:nvSpPr>
        <xdr:cNvPr id="86" name="楕円 85"/>
        <xdr:cNvSpPr/>
      </xdr:nvSpPr>
      <xdr:spPr>
        <a:xfrm>
          <a:off x="1968500" y="573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21042</xdr:rowOff>
    </xdr:from>
    <xdr:ext cx="534377" cy="259045"/>
    <xdr:sp macro="" textlink="">
      <xdr:nvSpPr>
        <xdr:cNvPr id="87" name="テキスト ボックス 86"/>
        <xdr:cNvSpPr txBox="1"/>
      </xdr:nvSpPr>
      <xdr:spPr>
        <a:xfrm>
          <a:off x="1752111" y="550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109284</xdr:rowOff>
    </xdr:from>
    <xdr:to>
      <xdr:col>6</xdr:col>
      <xdr:colOff>38100</xdr:colOff>
      <xdr:row>34</xdr:row>
      <xdr:rowOff>39434</xdr:rowOff>
    </xdr:to>
    <xdr:sp macro="" textlink="">
      <xdr:nvSpPr>
        <xdr:cNvPr id="88" name="楕円 87"/>
        <xdr:cNvSpPr/>
      </xdr:nvSpPr>
      <xdr:spPr>
        <a:xfrm>
          <a:off x="1079500" y="576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55961</xdr:rowOff>
    </xdr:from>
    <xdr:ext cx="534377" cy="259045"/>
    <xdr:sp macro="" textlink="">
      <xdr:nvSpPr>
        <xdr:cNvPr id="89" name="テキスト ボックス 88"/>
        <xdr:cNvSpPr txBox="1"/>
      </xdr:nvSpPr>
      <xdr:spPr>
        <a:xfrm>
          <a:off x="863111" y="554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152486</xdr:rowOff>
    </xdr:from>
    <xdr:to>
      <xdr:col>24</xdr:col>
      <xdr:colOff>62865</xdr:colOff>
      <xdr:row>58</xdr:row>
      <xdr:rowOff>50462</xdr:rowOff>
    </xdr:to>
    <xdr:cxnSp macro="">
      <xdr:nvCxnSpPr>
        <xdr:cNvPr id="113" name="直線コネクタ 112"/>
        <xdr:cNvCxnSpPr/>
      </xdr:nvCxnSpPr>
      <xdr:spPr>
        <a:xfrm flipV="1">
          <a:off x="4633595" y="8553536"/>
          <a:ext cx="1270" cy="144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54289</xdr:rowOff>
    </xdr:from>
    <xdr:ext cx="534377" cy="259045"/>
    <xdr:sp macro="" textlink="">
      <xdr:nvSpPr>
        <xdr:cNvPr id="114" name="物件費最小値テキスト"/>
        <xdr:cNvSpPr txBox="1"/>
      </xdr:nvSpPr>
      <xdr:spPr>
        <a:xfrm>
          <a:off x="4686300" y="999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50462</xdr:rowOff>
    </xdr:from>
    <xdr:to>
      <xdr:col>24</xdr:col>
      <xdr:colOff>152400</xdr:colOff>
      <xdr:row>58</xdr:row>
      <xdr:rowOff>50462</xdr:rowOff>
    </xdr:to>
    <xdr:cxnSp macro="">
      <xdr:nvCxnSpPr>
        <xdr:cNvPr id="115" name="直線コネクタ 114"/>
        <xdr:cNvCxnSpPr/>
      </xdr:nvCxnSpPr>
      <xdr:spPr>
        <a:xfrm>
          <a:off x="4546600" y="9994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99163</xdr:rowOff>
    </xdr:from>
    <xdr:ext cx="599010" cy="259045"/>
    <xdr:sp macro="" textlink="">
      <xdr:nvSpPr>
        <xdr:cNvPr id="116" name="物件費最大値テキスト"/>
        <xdr:cNvSpPr txBox="1"/>
      </xdr:nvSpPr>
      <xdr:spPr>
        <a:xfrm>
          <a:off x="4686300" y="8328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152486</xdr:rowOff>
    </xdr:from>
    <xdr:to>
      <xdr:col>24</xdr:col>
      <xdr:colOff>152400</xdr:colOff>
      <xdr:row>49</xdr:row>
      <xdr:rowOff>152486</xdr:rowOff>
    </xdr:to>
    <xdr:cxnSp macro="">
      <xdr:nvCxnSpPr>
        <xdr:cNvPr id="117" name="直線コネクタ 116"/>
        <xdr:cNvCxnSpPr/>
      </xdr:nvCxnSpPr>
      <xdr:spPr>
        <a:xfrm>
          <a:off x="4546600" y="855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159806</xdr:rowOff>
    </xdr:from>
    <xdr:to>
      <xdr:col>24</xdr:col>
      <xdr:colOff>63500</xdr:colOff>
      <xdr:row>56</xdr:row>
      <xdr:rowOff>169391</xdr:rowOff>
    </xdr:to>
    <xdr:cxnSp macro="">
      <xdr:nvCxnSpPr>
        <xdr:cNvPr id="118" name="直線コネクタ 117"/>
        <xdr:cNvCxnSpPr/>
      </xdr:nvCxnSpPr>
      <xdr:spPr>
        <a:xfrm>
          <a:off x="3797300" y="9761006"/>
          <a:ext cx="838200" cy="9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46772</xdr:rowOff>
    </xdr:from>
    <xdr:ext cx="534377" cy="259045"/>
    <xdr:sp macro="" textlink="">
      <xdr:nvSpPr>
        <xdr:cNvPr id="119" name="物件費平均値テキスト"/>
        <xdr:cNvSpPr txBox="1"/>
      </xdr:nvSpPr>
      <xdr:spPr>
        <a:xfrm>
          <a:off x="4686300" y="9819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68345</xdr:rowOff>
    </xdr:from>
    <xdr:to>
      <xdr:col>24</xdr:col>
      <xdr:colOff>114300</xdr:colOff>
      <xdr:row>57</xdr:row>
      <xdr:rowOff>169945</xdr:rowOff>
    </xdr:to>
    <xdr:sp macro="" textlink="">
      <xdr:nvSpPr>
        <xdr:cNvPr id="120" name="フローチャート: 判断 119"/>
        <xdr:cNvSpPr/>
      </xdr:nvSpPr>
      <xdr:spPr>
        <a:xfrm>
          <a:off x="4584700" y="98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159806</xdr:rowOff>
    </xdr:from>
    <xdr:to>
      <xdr:col>19</xdr:col>
      <xdr:colOff>177800</xdr:colOff>
      <xdr:row>56</xdr:row>
      <xdr:rowOff>162472</xdr:rowOff>
    </xdr:to>
    <xdr:cxnSp macro="">
      <xdr:nvCxnSpPr>
        <xdr:cNvPr id="121" name="直線コネクタ 120"/>
        <xdr:cNvCxnSpPr/>
      </xdr:nvCxnSpPr>
      <xdr:spPr>
        <a:xfrm flipV="1">
          <a:off x="2908300" y="9761006"/>
          <a:ext cx="8890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71873</xdr:rowOff>
    </xdr:from>
    <xdr:to>
      <xdr:col>20</xdr:col>
      <xdr:colOff>38100</xdr:colOff>
      <xdr:row>58</xdr:row>
      <xdr:rowOff>2023</xdr:rowOff>
    </xdr:to>
    <xdr:sp macro="" textlink="">
      <xdr:nvSpPr>
        <xdr:cNvPr id="122" name="フローチャート: 判断 121"/>
        <xdr:cNvSpPr/>
      </xdr:nvSpPr>
      <xdr:spPr>
        <a:xfrm>
          <a:off x="37465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164600</xdr:rowOff>
    </xdr:from>
    <xdr:ext cx="534377" cy="259045"/>
    <xdr:sp macro="" textlink="">
      <xdr:nvSpPr>
        <xdr:cNvPr id="123" name="テキスト ボックス 122"/>
        <xdr:cNvSpPr txBox="1"/>
      </xdr:nvSpPr>
      <xdr:spPr>
        <a:xfrm>
          <a:off x="3530111" y="993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162472</xdr:rowOff>
    </xdr:from>
    <xdr:to>
      <xdr:col>15</xdr:col>
      <xdr:colOff>50800</xdr:colOff>
      <xdr:row>57</xdr:row>
      <xdr:rowOff>9706</xdr:rowOff>
    </xdr:to>
    <xdr:cxnSp macro="">
      <xdr:nvCxnSpPr>
        <xdr:cNvPr id="124" name="直線コネクタ 123"/>
        <xdr:cNvCxnSpPr/>
      </xdr:nvCxnSpPr>
      <xdr:spPr>
        <a:xfrm flipV="1">
          <a:off x="2019300" y="9763672"/>
          <a:ext cx="889000" cy="1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69217</xdr:rowOff>
    </xdr:from>
    <xdr:to>
      <xdr:col>15</xdr:col>
      <xdr:colOff>101600</xdr:colOff>
      <xdr:row>57</xdr:row>
      <xdr:rowOff>170817</xdr:rowOff>
    </xdr:to>
    <xdr:sp macro="" textlink="">
      <xdr:nvSpPr>
        <xdr:cNvPr id="125" name="フローチャート: 判断 124"/>
        <xdr:cNvSpPr/>
      </xdr:nvSpPr>
      <xdr:spPr>
        <a:xfrm>
          <a:off x="28575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161944</xdr:rowOff>
    </xdr:from>
    <xdr:ext cx="534377" cy="259045"/>
    <xdr:sp macro="" textlink="">
      <xdr:nvSpPr>
        <xdr:cNvPr id="126" name="テキスト ボックス 125"/>
        <xdr:cNvSpPr txBox="1"/>
      </xdr:nvSpPr>
      <xdr:spPr>
        <a:xfrm>
          <a:off x="2641111" y="993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9706</xdr:rowOff>
    </xdr:from>
    <xdr:to>
      <xdr:col>10</xdr:col>
      <xdr:colOff>114300</xdr:colOff>
      <xdr:row>57</xdr:row>
      <xdr:rowOff>12393</xdr:rowOff>
    </xdr:to>
    <xdr:cxnSp macro="">
      <xdr:nvCxnSpPr>
        <xdr:cNvPr id="127" name="直線コネクタ 126"/>
        <xdr:cNvCxnSpPr/>
      </xdr:nvCxnSpPr>
      <xdr:spPr>
        <a:xfrm flipV="1">
          <a:off x="1130300" y="9782356"/>
          <a:ext cx="889000" cy="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76624</xdr:rowOff>
    </xdr:from>
    <xdr:to>
      <xdr:col>10</xdr:col>
      <xdr:colOff>165100</xdr:colOff>
      <xdr:row>58</xdr:row>
      <xdr:rowOff>6774</xdr:rowOff>
    </xdr:to>
    <xdr:sp macro="" textlink="">
      <xdr:nvSpPr>
        <xdr:cNvPr id="128" name="フローチャート: 判断 127"/>
        <xdr:cNvSpPr/>
      </xdr:nvSpPr>
      <xdr:spPr>
        <a:xfrm>
          <a:off x="1968500" y="984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169351</xdr:rowOff>
    </xdr:from>
    <xdr:ext cx="534377" cy="259045"/>
    <xdr:sp macro="" textlink="">
      <xdr:nvSpPr>
        <xdr:cNvPr id="129" name="テキスト ボックス 128"/>
        <xdr:cNvSpPr txBox="1"/>
      </xdr:nvSpPr>
      <xdr:spPr>
        <a:xfrm>
          <a:off x="1752111" y="994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82827</xdr:rowOff>
    </xdr:from>
    <xdr:to>
      <xdr:col>6</xdr:col>
      <xdr:colOff>38100</xdr:colOff>
      <xdr:row>58</xdr:row>
      <xdr:rowOff>12977</xdr:rowOff>
    </xdr:to>
    <xdr:sp macro="" textlink="">
      <xdr:nvSpPr>
        <xdr:cNvPr id="130" name="フローチャート: 判断 129"/>
        <xdr:cNvSpPr/>
      </xdr:nvSpPr>
      <xdr:spPr>
        <a:xfrm>
          <a:off x="1079500" y="98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4104</xdr:rowOff>
    </xdr:from>
    <xdr:ext cx="534377" cy="259045"/>
    <xdr:sp macro="" textlink="">
      <xdr:nvSpPr>
        <xdr:cNvPr id="131" name="テキスト ボックス 130"/>
        <xdr:cNvSpPr txBox="1"/>
      </xdr:nvSpPr>
      <xdr:spPr>
        <a:xfrm>
          <a:off x="863111" y="994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118591</xdr:rowOff>
    </xdr:from>
    <xdr:to>
      <xdr:col>24</xdr:col>
      <xdr:colOff>114300</xdr:colOff>
      <xdr:row>57</xdr:row>
      <xdr:rowOff>48741</xdr:rowOff>
    </xdr:to>
    <xdr:sp macro="" textlink="">
      <xdr:nvSpPr>
        <xdr:cNvPr id="137" name="楕円 136"/>
        <xdr:cNvSpPr/>
      </xdr:nvSpPr>
      <xdr:spPr>
        <a:xfrm>
          <a:off x="4584700" y="971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141468</xdr:rowOff>
    </xdr:from>
    <xdr:ext cx="599010" cy="259045"/>
    <xdr:sp macro="" textlink="">
      <xdr:nvSpPr>
        <xdr:cNvPr id="138" name="物件費該当値テキスト"/>
        <xdr:cNvSpPr txBox="1"/>
      </xdr:nvSpPr>
      <xdr:spPr>
        <a:xfrm>
          <a:off x="4686300" y="9571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109006</xdr:rowOff>
    </xdr:from>
    <xdr:to>
      <xdr:col>20</xdr:col>
      <xdr:colOff>38100</xdr:colOff>
      <xdr:row>57</xdr:row>
      <xdr:rowOff>39156</xdr:rowOff>
    </xdr:to>
    <xdr:sp macro="" textlink="">
      <xdr:nvSpPr>
        <xdr:cNvPr id="139" name="楕円 138"/>
        <xdr:cNvSpPr/>
      </xdr:nvSpPr>
      <xdr:spPr>
        <a:xfrm>
          <a:off x="3746500" y="971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55683</xdr:rowOff>
    </xdr:from>
    <xdr:ext cx="599010" cy="259045"/>
    <xdr:sp macro="" textlink="">
      <xdr:nvSpPr>
        <xdr:cNvPr id="140" name="テキスト ボックス 139"/>
        <xdr:cNvSpPr txBox="1"/>
      </xdr:nvSpPr>
      <xdr:spPr>
        <a:xfrm>
          <a:off x="3497795" y="9485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111672</xdr:rowOff>
    </xdr:from>
    <xdr:to>
      <xdr:col>15</xdr:col>
      <xdr:colOff>101600</xdr:colOff>
      <xdr:row>57</xdr:row>
      <xdr:rowOff>41822</xdr:rowOff>
    </xdr:to>
    <xdr:sp macro="" textlink="">
      <xdr:nvSpPr>
        <xdr:cNvPr id="141" name="楕円 140"/>
        <xdr:cNvSpPr/>
      </xdr:nvSpPr>
      <xdr:spPr>
        <a:xfrm>
          <a:off x="2857500" y="971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58349</xdr:rowOff>
    </xdr:from>
    <xdr:ext cx="599010" cy="259045"/>
    <xdr:sp macro="" textlink="">
      <xdr:nvSpPr>
        <xdr:cNvPr id="142" name="テキスト ボックス 141"/>
        <xdr:cNvSpPr txBox="1"/>
      </xdr:nvSpPr>
      <xdr:spPr>
        <a:xfrm>
          <a:off x="2608795" y="9488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130356</xdr:rowOff>
    </xdr:from>
    <xdr:to>
      <xdr:col>10</xdr:col>
      <xdr:colOff>165100</xdr:colOff>
      <xdr:row>57</xdr:row>
      <xdr:rowOff>60506</xdr:rowOff>
    </xdr:to>
    <xdr:sp macro="" textlink="">
      <xdr:nvSpPr>
        <xdr:cNvPr id="143" name="楕円 142"/>
        <xdr:cNvSpPr/>
      </xdr:nvSpPr>
      <xdr:spPr>
        <a:xfrm>
          <a:off x="1968500" y="973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77033</xdr:rowOff>
    </xdr:from>
    <xdr:ext cx="534377" cy="259045"/>
    <xdr:sp macro="" textlink="">
      <xdr:nvSpPr>
        <xdr:cNvPr id="144" name="テキスト ボックス 143"/>
        <xdr:cNvSpPr txBox="1"/>
      </xdr:nvSpPr>
      <xdr:spPr>
        <a:xfrm>
          <a:off x="1752111" y="950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133043</xdr:rowOff>
    </xdr:from>
    <xdr:to>
      <xdr:col>6</xdr:col>
      <xdr:colOff>38100</xdr:colOff>
      <xdr:row>57</xdr:row>
      <xdr:rowOff>63193</xdr:rowOff>
    </xdr:to>
    <xdr:sp macro="" textlink="">
      <xdr:nvSpPr>
        <xdr:cNvPr id="145" name="楕円 144"/>
        <xdr:cNvSpPr/>
      </xdr:nvSpPr>
      <xdr:spPr>
        <a:xfrm>
          <a:off x="1079500" y="973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79720</xdr:rowOff>
    </xdr:from>
    <xdr:ext cx="534377" cy="259045"/>
    <xdr:sp macro="" textlink="">
      <xdr:nvSpPr>
        <xdr:cNvPr id="146" name="テキスト ボックス 145"/>
        <xdr:cNvSpPr txBox="1"/>
      </xdr:nvSpPr>
      <xdr:spPr>
        <a:xfrm>
          <a:off x="863111" y="950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123078</xdr:rowOff>
    </xdr:from>
    <xdr:to>
      <xdr:col>24</xdr:col>
      <xdr:colOff>62865</xdr:colOff>
      <xdr:row>79</xdr:row>
      <xdr:rowOff>80198</xdr:rowOff>
    </xdr:to>
    <xdr:cxnSp macro="">
      <xdr:nvCxnSpPr>
        <xdr:cNvPr id="172" name="直線コネクタ 171"/>
        <xdr:cNvCxnSpPr/>
      </xdr:nvCxnSpPr>
      <xdr:spPr>
        <a:xfrm flipV="1">
          <a:off x="4633595" y="12124578"/>
          <a:ext cx="1270" cy="150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84025</xdr:rowOff>
    </xdr:from>
    <xdr:ext cx="378565" cy="259045"/>
    <xdr:sp macro="" textlink="">
      <xdr:nvSpPr>
        <xdr:cNvPr id="173" name="維持補修費最小値テキスト"/>
        <xdr:cNvSpPr txBox="1"/>
      </xdr:nvSpPr>
      <xdr:spPr>
        <a:xfrm>
          <a:off x="4686300" y="13628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80198</xdr:rowOff>
    </xdr:from>
    <xdr:to>
      <xdr:col>24</xdr:col>
      <xdr:colOff>152400</xdr:colOff>
      <xdr:row>79</xdr:row>
      <xdr:rowOff>80198</xdr:rowOff>
    </xdr:to>
    <xdr:cxnSp macro="">
      <xdr:nvCxnSpPr>
        <xdr:cNvPr id="174" name="直線コネクタ 173"/>
        <xdr:cNvCxnSpPr/>
      </xdr:nvCxnSpPr>
      <xdr:spPr>
        <a:xfrm>
          <a:off x="4546600" y="13624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69755</xdr:rowOff>
    </xdr:from>
    <xdr:ext cx="534377" cy="259045"/>
    <xdr:sp macro="" textlink="">
      <xdr:nvSpPr>
        <xdr:cNvPr id="175" name="維持補修費最大値テキスト"/>
        <xdr:cNvSpPr txBox="1"/>
      </xdr:nvSpPr>
      <xdr:spPr>
        <a:xfrm>
          <a:off x="4686300" y="1189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123078</xdr:rowOff>
    </xdr:from>
    <xdr:to>
      <xdr:col>24</xdr:col>
      <xdr:colOff>152400</xdr:colOff>
      <xdr:row>70</xdr:row>
      <xdr:rowOff>123078</xdr:rowOff>
    </xdr:to>
    <xdr:cxnSp macro="">
      <xdr:nvCxnSpPr>
        <xdr:cNvPr id="176" name="直線コネクタ 175"/>
        <xdr:cNvCxnSpPr/>
      </xdr:nvCxnSpPr>
      <xdr:spPr>
        <a:xfrm>
          <a:off x="4546600" y="1212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14394</xdr:rowOff>
    </xdr:from>
    <xdr:to>
      <xdr:col>24</xdr:col>
      <xdr:colOff>63500</xdr:colOff>
      <xdr:row>79</xdr:row>
      <xdr:rowOff>23702</xdr:rowOff>
    </xdr:to>
    <xdr:cxnSp macro="">
      <xdr:nvCxnSpPr>
        <xdr:cNvPr id="177" name="直線コネクタ 176"/>
        <xdr:cNvCxnSpPr/>
      </xdr:nvCxnSpPr>
      <xdr:spPr>
        <a:xfrm>
          <a:off x="3797300" y="13558944"/>
          <a:ext cx="838200" cy="9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7013</xdr:rowOff>
    </xdr:from>
    <xdr:ext cx="469744" cy="259045"/>
    <xdr:sp macro="" textlink="">
      <xdr:nvSpPr>
        <xdr:cNvPr id="178" name="維持補修費平均値テキスト"/>
        <xdr:cNvSpPr txBox="1"/>
      </xdr:nvSpPr>
      <xdr:spPr>
        <a:xfrm>
          <a:off x="4686300" y="13208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155586</xdr:rowOff>
    </xdr:from>
    <xdr:to>
      <xdr:col>24</xdr:col>
      <xdr:colOff>114300</xdr:colOff>
      <xdr:row>78</xdr:row>
      <xdr:rowOff>85736</xdr:rowOff>
    </xdr:to>
    <xdr:sp macro="" textlink="">
      <xdr:nvSpPr>
        <xdr:cNvPr id="179" name="フローチャート: 判断 178"/>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14394</xdr:rowOff>
    </xdr:from>
    <xdr:to>
      <xdr:col>19</xdr:col>
      <xdr:colOff>177800</xdr:colOff>
      <xdr:row>79</xdr:row>
      <xdr:rowOff>26739</xdr:rowOff>
    </xdr:to>
    <xdr:cxnSp macro="">
      <xdr:nvCxnSpPr>
        <xdr:cNvPr id="180" name="直線コネクタ 179"/>
        <xdr:cNvCxnSpPr/>
      </xdr:nvCxnSpPr>
      <xdr:spPr>
        <a:xfrm flipV="1">
          <a:off x="2908300" y="13558944"/>
          <a:ext cx="8890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34265</xdr:rowOff>
    </xdr:from>
    <xdr:to>
      <xdr:col>20</xdr:col>
      <xdr:colOff>38100</xdr:colOff>
      <xdr:row>78</xdr:row>
      <xdr:rowOff>135865</xdr:rowOff>
    </xdr:to>
    <xdr:sp macro="" textlink="">
      <xdr:nvSpPr>
        <xdr:cNvPr id="181" name="フローチャート: 判断 180"/>
        <xdr:cNvSpPr/>
      </xdr:nvSpPr>
      <xdr:spPr>
        <a:xfrm>
          <a:off x="3746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152392</xdr:rowOff>
    </xdr:from>
    <xdr:ext cx="469744" cy="259045"/>
    <xdr:sp macro="" textlink="">
      <xdr:nvSpPr>
        <xdr:cNvPr id="182" name="テキスト ボックス 181"/>
        <xdr:cNvSpPr txBox="1"/>
      </xdr:nvSpPr>
      <xdr:spPr>
        <a:xfrm>
          <a:off x="3562428" y="13182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26739</xdr:rowOff>
    </xdr:from>
    <xdr:to>
      <xdr:col>15</xdr:col>
      <xdr:colOff>50800</xdr:colOff>
      <xdr:row>79</xdr:row>
      <xdr:rowOff>34806</xdr:rowOff>
    </xdr:to>
    <xdr:cxnSp macro="">
      <xdr:nvCxnSpPr>
        <xdr:cNvPr id="183" name="直線コネクタ 182"/>
        <xdr:cNvCxnSpPr/>
      </xdr:nvCxnSpPr>
      <xdr:spPr>
        <a:xfrm flipV="1">
          <a:off x="2019300" y="13571289"/>
          <a:ext cx="889000" cy="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37531</xdr:rowOff>
    </xdr:from>
    <xdr:to>
      <xdr:col>15</xdr:col>
      <xdr:colOff>101600</xdr:colOff>
      <xdr:row>78</xdr:row>
      <xdr:rowOff>139131</xdr:rowOff>
    </xdr:to>
    <xdr:sp macro="" textlink="">
      <xdr:nvSpPr>
        <xdr:cNvPr id="184" name="フローチャート: 判断 183"/>
        <xdr:cNvSpPr/>
      </xdr:nvSpPr>
      <xdr:spPr>
        <a:xfrm>
          <a:off x="2857500" y="1341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155658</xdr:rowOff>
    </xdr:from>
    <xdr:ext cx="469744" cy="259045"/>
    <xdr:sp macro="" textlink="">
      <xdr:nvSpPr>
        <xdr:cNvPr id="185" name="テキスト ボックス 184"/>
        <xdr:cNvSpPr txBox="1"/>
      </xdr:nvSpPr>
      <xdr:spPr>
        <a:xfrm>
          <a:off x="2673428" y="13185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34806</xdr:rowOff>
    </xdr:from>
    <xdr:to>
      <xdr:col>10</xdr:col>
      <xdr:colOff>114300</xdr:colOff>
      <xdr:row>79</xdr:row>
      <xdr:rowOff>38300</xdr:rowOff>
    </xdr:to>
    <xdr:cxnSp macro="">
      <xdr:nvCxnSpPr>
        <xdr:cNvPr id="186" name="直線コネクタ 185"/>
        <xdr:cNvCxnSpPr/>
      </xdr:nvCxnSpPr>
      <xdr:spPr>
        <a:xfrm flipV="1">
          <a:off x="1130300" y="13579356"/>
          <a:ext cx="889000" cy="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168811</xdr:rowOff>
    </xdr:from>
    <xdr:to>
      <xdr:col>10</xdr:col>
      <xdr:colOff>165100</xdr:colOff>
      <xdr:row>78</xdr:row>
      <xdr:rowOff>98961</xdr:rowOff>
    </xdr:to>
    <xdr:sp macro="" textlink="">
      <xdr:nvSpPr>
        <xdr:cNvPr id="187" name="フローチャート: 判断 186"/>
        <xdr:cNvSpPr/>
      </xdr:nvSpPr>
      <xdr:spPr>
        <a:xfrm>
          <a:off x="1968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115488</xdr:rowOff>
    </xdr:from>
    <xdr:ext cx="469744" cy="259045"/>
    <xdr:sp macro="" textlink="">
      <xdr:nvSpPr>
        <xdr:cNvPr id="188" name="テキスト ボックス 187"/>
        <xdr:cNvSpPr txBox="1"/>
      </xdr:nvSpPr>
      <xdr:spPr>
        <a:xfrm>
          <a:off x="1784428" y="131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22541</xdr:rowOff>
    </xdr:from>
    <xdr:to>
      <xdr:col>6</xdr:col>
      <xdr:colOff>38100</xdr:colOff>
      <xdr:row>78</xdr:row>
      <xdr:rowOff>124141</xdr:rowOff>
    </xdr:to>
    <xdr:sp macro="" textlink="">
      <xdr:nvSpPr>
        <xdr:cNvPr id="189" name="フローチャート: 判断 188"/>
        <xdr:cNvSpPr/>
      </xdr:nvSpPr>
      <xdr:spPr>
        <a:xfrm>
          <a:off x="1079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140668</xdr:rowOff>
    </xdr:from>
    <xdr:ext cx="469744" cy="259045"/>
    <xdr:sp macro="" textlink="">
      <xdr:nvSpPr>
        <xdr:cNvPr id="190" name="テキスト ボックス 189"/>
        <xdr:cNvSpPr txBox="1"/>
      </xdr:nvSpPr>
      <xdr:spPr>
        <a:xfrm>
          <a:off x="895428" y="1317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144352</xdr:rowOff>
    </xdr:from>
    <xdr:to>
      <xdr:col>24</xdr:col>
      <xdr:colOff>114300</xdr:colOff>
      <xdr:row>79</xdr:row>
      <xdr:rowOff>74502</xdr:rowOff>
    </xdr:to>
    <xdr:sp macro="" textlink="">
      <xdr:nvSpPr>
        <xdr:cNvPr id="196" name="楕円 195"/>
        <xdr:cNvSpPr/>
      </xdr:nvSpPr>
      <xdr:spPr>
        <a:xfrm>
          <a:off x="4584700" y="1351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59279</xdr:rowOff>
    </xdr:from>
    <xdr:ext cx="469744" cy="259045"/>
    <xdr:sp macro="" textlink="">
      <xdr:nvSpPr>
        <xdr:cNvPr id="197" name="維持補修費該当値テキスト"/>
        <xdr:cNvSpPr txBox="1"/>
      </xdr:nvSpPr>
      <xdr:spPr>
        <a:xfrm>
          <a:off x="4686300" y="13432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135044</xdr:rowOff>
    </xdr:from>
    <xdr:to>
      <xdr:col>20</xdr:col>
      <xdr:colOff>38100</xdr:colOff>
      <xdr:row>79</xdr:row>
      <xdr:rowOff>65194</xdr:rowOff>
    </xdr:to>
    <xdr:sp macro="" textlink="">
      <xdr:nvSpPr>
        <xdr:cNvPr id="198" name="楕円 197"/>
        <xdr:cNvSpPr/>
      </xdr:nvSpPr>
      <xdr:spPr>
        <a:xfrm>
          <a:off x="3746500" y="1350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56321</xdr:rowOff>
    </xdr:from>
    <xdr:ext cx="469744" cy="259045"/>
    <xdr:sp macro="" textlink="">
      <xdr:nvSpPr>
        <xdr:cNvPr id="199" name="テキスト ボックス 198"/>
        <xdr:cNvSpPr txBox="1"/>
      </xdr:nvSpPr>
      <xdr:spPr>
        <a:xfrm>
          <a:off x="3562428" y="13600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147389</xdr:rowOff>
    </xdr:from>
    <xdr:to>
      <xdr:col>15</xdr:col>
      <xdr:colOff>101600</xdr:colOff>
      <xdr:row>79</xdr:row>
      <xdr:rowOff>77539</xdr:rowOff>
    </xdr:to>
    <xdr:sp macro="" textlink="">
      <xdr:nvSpPr>
        <xdr:cNvPr id="200" name="楕円 199"/>
        <xdr:cNvSpPr/>
      </xdr:nvSpPr>
      <xdr:spPr>
        <a:xfrm>
          <a:off x="2857500" y="1352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68666</xdr:rowOff>
    </xdr:from>
    <xdr:ext cx="469744" cy="259045"/>
    <xdr:sp macro="" textlink="">
      <xdr:nvSpPr>
        <xdr:cNvPr id="201" name="テキスト ボックス 200"/>
        <xdr:cNvSpPr txBox="1"/>
      </xdr:nvSpPr>
      <xdr:spPr>
        <a:xfrm>
          <a:off x="2673428" y="13613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155456</xdr:rowOff>
    </xdr:from>
    <xdr:to>
      <xdr:col>10</xdr:col>
      <xdr:colOff>165100</xdr:colOff>
      <xdr:row>79</xdr:row>
      <xdr:rowOff>85606</xdr:rowOff>
    </xdr:to>
    <xdr:sp macro="" textlink="">
      <xdr:nvSpPr>
        <xdr:cNvPr id="202" name="楕円 201"/>
        <xdr:cNvSpPr/>
      </xdr:nvSpPr>
      <xdr:spPr>
        <a:xfrm>
          <a:off x="1968500" y="1352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76733</xdr:rowOff>
    </xdr:from>
    <xdr:ext cx="469744" cy="259045"/>
    <xdr:sp macro="" textlink="">
      <xdr:nvSpPr>
        <xdr:cNvPr id="203" name="テキスト ボックス 202"/>
        <xdr:cNvSpPr txBox="1"/>
      </xdr:nvSpPr>
      <xdr:spPr>
        <a:xfrm>
          <a:off x="1784428" y="1362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158950</xdr:rowOff>
    </xdr:from>
    <xdr:to>
      <xdr:col>6</xdr:col>
      <xdr:colOff>38100</xdr:colOff>
      <xdr:row>79</xdr:row>
      <xdr:rowOff>89100</xdr:rowOff>
    </xdr:to>
    <xdr:sp macro="" textlink="">
      <xdr:nvSpPr>
        <xdr:cNvPr id="204" name="楕円 203"/>
        <xdr:cNvSpPr/>
      </xdr:nvSpPr>
      <xdr:spPr>
        <a:xfrm>
          <a:off x="1079500" y="1353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80227</xdr:rowOff>
    </xdr:from>
    <xdr:ext cx="469744" cy="259045"/>
    <xdr:sp macro="" textlink="">
      <xdr:nvSpPr>
        <xdr:cNvPr id="205" name="テキスト ボックス 204"/>
        <xdr:cNvSpPr txBox="1"/>
      </xdr:nvSpPr>
      <xdr:spPr>
        <a:xfrm>
          <a:off x="895428" y="1362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168008</xdr:rowOff>
    </xdr:from>
    <xdr:to>
      <xdr:col>24</xdr:col>
      <xdr:colOff>62865</xdr:colOff>
      <xdr:row>98</xdr:row>
      <xdr:rowOff>9303</xdr:rowOff>
    </xdr:to>
    <xdr:cxnSp macro="">
      <xdr:nvCxnSpPr>
        <xdr:cNvPr id="230" name="直線コネクタ 229"/>
        <xdr:cNvCxnSpPr/>
      </xdr:nvCxnSpPr>
      <xdr:spPr>
        <a:xfrm flipV="1">
          <a:off x="4633595" y="15427058"/>
          <a:ext cx="1270" cy="138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13130</xdr:rowOff>
    </xdr:from>
    <xdr:ext cx="534377" cy="259045"/>
    <xdr:sp macro="" textlink="">
      <xdr:nvSpPr>
        <xdr:cNvPr id="231" name="扶助費最小値テキスト"/>
        <xdr:cNvSpPr txBox="1"/>
      </xdr:nvSpPr>
      <xdr:spPr>
        <a:xfrm>
          <a:off x="4686300" y="1681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9303</xdr:rowOff>
    </xdr:from>
    <xdr:to>
      <xdr:col>24</xdr:col>
      <xdr:colOff>152400</xdr:colOff>
      <xdr:row>98</xdr:row>
      <xdr:rowOff>9303</xdr:rowOff>
    </xdr:to>
    <xdr:cxnSp macro="">
      <xdr:nvCxnSpPr>
        <xdr:cNvPr id="232" name="直線コネクタ 231"/>
        <xdr:cNvCxnSpPr/>
      </xdr:nvCxnSpPr>
      <xdr:spPr>
        <a:xfrm>
          <a:off x="4546600" y="1681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114685</xdr:rowOff>
    </xdr:from>
    <xdr:ext cx="599010" cy="259045"/>
    <xdr:sp macro="" textlink="">
      <xdr:nvSpPr>
        <xdr:cNvPr id="233" name="扶助費最大値テキスト"/>
        <xdr:cNvSpPr txBox="1"/>
      </xdr:nvSpPr>
      <xdr:spPr>
        <a:xfrm>
          <a:off x="4686300" y="1520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168008</xdr:rowOff>
    </xdr:from>
    <xdr:to>
      <xdr:col>24</xdr:col>
      <xdr:colOff>152400</xdr:colOff>
      <xdr:row>89</xdr:row>
      <xdr:rowOff>168008</xdr:rowOff>
    </xdr:to>
    <xdr:cxnSp macro="">
      <xdr:nvCxnSpPr>
        <xdr:cNvPr id="234" name="直線コネクタ 233"/>
        <xdr:cNvCxnSpPr/>
      </xdr:nvCxnSpPr>
      <xdr:spPr>
        <a:xfrm>
          <a:off x="4546600" y="15427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50679</xdr:rowOff>
    </xdr:from>
    <xdr:to>
      <xdr:col>24</xdr:col>
      <xdr:colOff>63500</xdr:colOff>
      <xdr:row>94</xdr:row>
      <xdr:rowOff>115297</xdr:rowOff>
    </xdr:to>
    <xdr:cxnSp macro="">
      <xdr:nvCxnSpPr>
        <xdr:cNvPr id="235" name="直線コネクタ 234"/>
        <xdr:cNvCxnSpPr/>
      </xdr:nvCxnSpPr>
      <xdr:spPr>
        <a:xfrm flipV="1">
          <a:off x="3797300" y="16166979"/>
          <a:ext cx="838200" cy="6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88586</xdr:rowOff>
    </xdr:from>
    <xdr:ext cx="534377" cy="259045"/>
    <xdr:sp macro="" textlink="">
      <xdr:nvSpPr>
        <xdr:cNvPr id="236" name="扶助費平均値テキスト"/>
        <xdr:cNvSpPr txBox="1"/>
      </xdr:nvSpPr>
      <xdr:spPr>
        <a:xfrm>
          <a:off x="4686300" y="16204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110159</xdr:rowOff>
    </xdr:from>
    <xdr:to>
      <xdr:col>24</xdr:col>
      <xdr:colOff>114300</xdr:colOff>
      <xdr:row>95</xdr:row>
      <xdr:rowOff>40309</xdr:rowOff>
    </xdr:to>
    <xdr:sp macro="" textlink="">
      <xdr:nvSpPr>
        <xdr:cNvPr id="237" name="フローチャート: 判断 236"/>
        <xdr:cNvSpPr/>
      </xdr:nvSpPr>
      <xdr:spPr>
        <a:xfrm>
          <a:off x="45847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115297</xdr:rowOff>
    </xdr:from>
    <xdr:to>
      <xdr:col>19</xdr:col>
      <xdr:colOff>177800</xdr:colOff>
      <xdr:row>95</xdr:row>
      <xdr:rowOff>16523</xdr:rowOff>
    </xdr:to>
    <xdr:cxnSp macro="">
      <xdr:nvCxnSpPr>
        <xdr:cNvPr id="238" name="直線コネクタ 237"/>
        <xdr:cNvCxnSpPr/>
      </xdr:nvCxnSpPr>
      <xdr:spPr>
        <a:xfrm flipV="1">
          <a:off x="2908300" y="16231597"/>
          <a:ext cx="889000" cy="72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127629</xdr:rowOff>
    </xdr:from>
    <xdr:to>
      <xdr:col>20</xdr:col>
      <xdr:colOff>38100</xdr:colOff>
      <xdr:row>95</xdr:row>
      <xdr:rowOff>57779</xdr:rowOff>
    </xdr:to>
    <xdr:sp macro="" textlink="">
      <xdr:nvSpPr>
        <xdr:cNvPr id="239" name="フローチャート: 判断 238"/>
        <xdr:cNvSpPr/>
      </xdr:nvSpPr>
      <xdr:spPr>
        <a:xfrm>
          <a:off x="3746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48906</xdr:rowOff>
    </xdr:from>
    <xdr:ext cx="534377" cy="259045"/>
    <xdr:sp macro="" textlink="">
      <xdr:nvSpPr>
        <xdr:cNvPr id="240" name="テキスト ボックス 239"/>
        <xdr:cNvSpPr txBox="1"/>
      </xdr:nvSpPr>
      <xdr:spPr>
        <a:xfrm>
          <a:off x="3530111" y="1633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16523</xdr:rowOff>
    </xdr:from>
    <xdr:to>
      <xdr:col>15</xdr:col>
      <xdr:colOff>50800</xdr:colOff>
      <xdr:row>95</xdr:row>
      <xdr:rowOff>65443</xdr:rowOff>
    </xdr:to>
    <xdr:cxnSp macro="">
      <xdr:nvCxnSpPr>
        <xdr:cNvPr id="241" name="直線コネクタ 240"/>
        <xdr:cNvCxnSpPr/>
      </xdr:nvCxnSpPr>
      <xdr:spPr>
        <a:xfrm flipV="1">
          <a:off x="2019300" y="16304273"/>
          <a:ext cx="889000" cy="4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25730</xdr:rowOff>
    </xdr:from>
    <xdr:to>
      <xdr:col>15</xdr:col>
      <xdr:colOff>101600</xdr:colOff>
      <xdr:row>95</xdr:row>
      <xdr:rowOff>127330</xdr:rowOff>
    </xdr:to>
    <xdr:sp macro="" textlink="">
      <xdr:nvSpPr>
        <xdr:cNvPr id="242" name="フローチャート: 判断 241"/>
        <xdr:cNvSpPr/>
      </xdr:nvSpPr>
      <xdr:spPr>
        <a:xfrm>
          <a:off x="2857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118457</xdr:rowOff>
    </xdr:from>
    <xdr:ext cx="534377" cy="259045"/>
    <xdr:sp macro="" textlink="">
      <xdr:nvSpPr>
        <xdr:cNvPr id="243" name="テキスト ボックス 242"/>
        <xdr:cNvSpPr txBox="1"/>
      </xdr:nvSpPr>
      <xdr:spPr>
        <a:xfrm>
          <a:off x="2641111" y="1640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65443</xdr:rowOff>
    </xdr:from>
    <xdr:to>
      <xdr:col>10</xdr:col>
      <xdr:colOff>114300</xdr:colOff>
      <xdr:row>95</xdr:row>
      <xdr:rowOff>142063</xdr:rowOff>
    </xdr:to>
    <xdr:cxnSp macro="">
      <xdr:nvCxnSpPr>
        <xdr:cNvPr id="244" name="直線コネクタ 243"/>
        <xdr:cNvCxnSpPr/>
      </xdr:nvCxnSpPr>
      <xdr:spPr>
        <a:xfrm flipV="1">
          <a:off x="1130300" y="16353193"/>
          <a:ext cx="889000" cy="76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93</xdr:row>
      <xdr:rowOff>149003</xdr:rowOff>
    </xdr:from>
    <xdr:to>
      <xdr:col>10</xdr:col>
      <xdr:colOff>165100</xdr:colOff>
      <xdr:row>94</xdr:row>
      <xdr:rowOff>79153</xdr:rowOff>
    </xdr:to>
    <xdr:sp macro="" textlink="">
      <xdr:nvSpPr>
        <xdr:cNvPr id="245" name="フローチャート: 判断 244"/>
        <xdr:cNvSpPr/>
      </xdr:nvSpPr>
      <xdr:spPr>
        <a:xfrm>
          <a:off x="1968500" y="1609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95680</xdr:rowOff>
    </xdr:from>
    <xdr:ext cx="534377" cy="259045"/>
    <xdr:sp macro="" textlink="">
      <xdr:nvSpPr>
        <xdr:cNvPr id="246" name="テキスト ボックス 245"/>
        <xdr:cNvSpPr txBox="1"/>
      </xdr:nvSpPr>
      <xdr:spPr>
        <a:xfrm>
          <a:off x="1752111" y="1586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92881</xdr:rowOff>
    </xdr:from>
    <xdr:to>
      <xdr:col>6</xdr:col>
      <xdr:colOff>38100</xdr:colOff>
      <xdr:row>95</xdr:row>
      <xdr:rowOff>23031</xdr:rowOff>
    </xdr:to>
    <xdr:sp macro="" textlink="">
      <xdr:nvSpPr>
        <xdr:cNvPr id="247" name="フローチャート: 判断 246"/>
        <xdr:cNvSpPr/>
      </xdr:nvSpPr>
      <xdr:spPr>
        <a:xfrm>
          <a:off x="1079500" y="16209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39558</xdr:rowOff>
    </xdr:from>
    <xdr:ext cx="534377" cy="259045"/>
    <xdr:sp macro="" textlink="">
      <xdr:nvSpPr>
        <xdr:cNvPr id="248" name="テキスト ボックス 247"/>
        <xdr:cNvSpPr txBox="1"/>
      </xdr:nvSpPr>
      <xdr:spPr>
        <a:xfrm>
          <a:off x="863111" y="1598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171329</xdr:rowOff>
    </xdr:from>
    <xdr:to>
      <xdr:col>24</xdr:col>
      <xdr:colOff>114300</xdr:colOff>
      <xdr:row>94</xdr:row>
      <xdr:rowOff>101479</xdr:rowOff>
    </xdr:to>
    <xdr:sp macro="" textlink="">
      <xdr:nvSpPr>
        <xdr:cNvPr id="254" name="楕円 253"/>
        <xdr:cNvSpPr/>
      </xdr:nvSpPr>
      <xdr:spPr>
        <a:xfrm>
          <a:off x="4584700" y="1611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22756</xdr:rowOff>
    </xdr:from>
    <xdr:ext cx="534377" cy="259045"/>
    <xdr:sp macro="" textlink="">
      <xdr:nvSpPr>
        <xdr:cNvPr id="255" name="扶助費該当値テキスト"/>
        <xdr:cNvSpPr txBox="1"/>
      </xdr:nvSpPr>
      <xdr:spPr>
        <a:xfrm>
          <a:off x="4686300" y="1596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64497</xdr:rowOff>
    </xdr:from>
    <xdr:to>
      <xdr:col>20</xdr:col>
      <xdr:colOff>38100</xdr:colOff>
      <xdr:row>94</xdr:row>
      <xdr:rowOff>166097</xdr:rowOff>
    </xdr:to>
    <xdr:sp macro="" textlink="">
      <xdr:nvSpPr>
        <xdr:cNvPr id="256" name="楕円 255"/>
        <xdr:cNvSpPr/>
      </xdr:nvSpPr>
      <xdr:spPr>
        <a:xfrm>
          <a:off x="3746500" y="1618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11174</xdr:rowOff>
    </xdr:from>
    <xdr:ext cx="534377" cy="259045"/>
    <xdr:sp macro="" textlink="">
      <xdr:nvSpPr>
        <xdr:cNvPr id="257" name="テキスト ボックス 256"/>
        <xdr:cNvSpPr txBox="1"/>
      </xdr:nvSpPr>
      <xdr:spPr>
        <a:xfrm>
          <a:off x="3530111" y="1595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137173</xdr:rowOff>
    </xdr:from>
    <xdr:to>
      <xdr:col>15</xdr:col>
      <xdr:colOff>101600</xdr:colOff>
      <xdr:row>95</xdr:row>
      <xdr:rowOff>67323</xdr:rowOff>
    </xdr:to>
    <xdr:sp macro="" textlink="">
      <xdr:nvSpPr>
        <xdr:cNvPr id="258" name="楕円 257"/>
        <xdr:cNvSpPr/>
      </xdr:nvSpPr>
      <xdr:spPr>
        <a:xfrm>
          <a:off x="2857500" y="1625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83850</xdr:rowOff>
    </xdr:from>
    <xdr:ext cx="534377" cy="259045"/>
    <xdr:sp macro="" textlink="">
      <xdr:nvSpPr>
        <xdr:cNvPr id="259" name="テキスト ボックス 258"/>
        <xdr:cNvSpPr txBox="1"/>
      </xdr:nvSpPr>
      <xdr:spPr>
        <a:xfrm>
          <a:off x="2641111" y="1602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14643</xdr:rowOff>
    </xdr:from>
    <xdr:to>
      <xdr:col>10</xdr:col>
      <xdr:colOff>165100</xdr:colOff>
      <xdr:row>95</xdr:row>
      <xdr:rowOff>116243</xdr:rowOff>
    </xdr:to>
    <xdr:sp macro="" textlink="">
      <xdr:nvSpPr>
        <xdr:cNvPr id="260" name="楕円 259"/>
        <xdr:cNvSpPr/>
      </xdr:nvSpPr>
      <xdr:spPr>
        <a:xfrm>
          <a:off x="1968500" y="1630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107370</xdr:rowOff>
    </xdr:from>
    <xdr:ext cx="534377" cy="259045"/>
    <xdr:sp macro="" textlink="">
      <xdr:nvSpPr>
        <xdr:cNvPr id="261" name="テキスト ボックス 260"/>
        <xdr:cNvSpPr txBox="1"/>
      </xdr:nvSpPr>
      <xdr:spPr>
        <a:xfrm>
          <a:off x="1752111" y="1639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91263</xdr:rowOff>
    </xdr:from>
    <xdr:to>
      <xdr:col>6</xdr:col>
      <xdr:colOff>38100</xdr:colOff>
      <xdr:row>96</xdr:row>
      <xdr:rowOff>21413</xdr:rowOff>
    </xdr:to>
    <xdr:sp macro="" textlink="">
      <xdr:nvSpPr>
        <xdr:cNvPr id="262" name="楕円 261"/>
        <xdr:cNvSpPr/>
      </xdr:nvSpPr>
      <xdr:spPr>
        <a:xfrm>
          <a:off x="1079500" y="1637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12540</xdr:rowOff>
    </xdr:from>
    <xdr:ext cx="534377" cy="259045"/>
    <xdr:sp macro="" textlink="">
      <xdr:nvSpPr>
        <xdr:cNvPr id="263" name="テキスト ボックス 262"/>
        <xdr:cNvSpPr txBox="1"/>
      </xdr:nvSpPr>
      <xdr:spPr>
        <a:xfrm>
          <a:off x="863111" y="1647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164716</xdr:rowOff>
    </xdr:from>
    <xdr:to>
      <xdr:col>54</xdr:col>
      <xdr:colOff>189865</xdr:colOff>
      <xdr:row>38</xdr:row>
      <xdr:rowOff>89340</xdr:rowOff>
    </xdr:to>
    <xdr:cxnSp macro="">
      <xdr:nvCxnSpPr>
        <xdr:cNvPr id="287" name="直線コネクタ 286"/>
        <xdr:cNvCxnSpPr/>
      </xdr:nvCxnSpPr>
      <xdr:spPr>
        <a:xfrm flipV="1">
          <a:off x="10475595" y="5136766"/>
          <a:ext cx="1270" cy="1467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93167</xdr:rowOff>
    </xdr:from>
    <xdr:ext cx="534377" cy="259045"/>
    <xdr:sp macro="" textlink="">
      <xdr:nvSpPr>
        <xdr:cNvPr id="288" name="補助費等最小値テキスト"/>
        <xdr:cNvSpPr txBox="1"/>
      </xdr:nvSpPr>
      <xdr:spPr>
        <a:xfrm>
          <a:off x="10528300" y="660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89340</xdr:rowOff>
    </xdr:from>
    <xdr:to>
      <xdr:col>55</xdr:col>
      <xdr:colOff>88900</xdr:colOff>
      <xdr:row>38</xdr:row>
      <xdr:rowOff>89340</xdr:rowOff>
    </xdr:to>
    <xdr:cxnSp macro="">
      <xdr:nvCxnSpPr>
        <xdr:cNvPr id="289" name="直線コネクタ 288"/>
        <xdr:cNvCxnSpPr/>
      </xdr:nvCxnSpPr>
      <xdr:spPr>
        <a:xfrm>
          <a:off x="10388600" y="660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111393</xdr:rowOff>
    </xdr:from>
    <xdr:ext cx="599010" cy="259045"/>
    <xdr:sp macro="" textlink="">
      <xdr:nvSpPr>
        <xdr:cNvPr id="290" name="補助費等最大値テキスト"/>
        <xdr:cNvSpPr txBox="1"/>
      </xdr:nvSpPr>
      <xdr:spPr>
        <a:xfrm>
          <a:off x="10528300" y="491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164716</xdr:rowOff>
    </xdr:from>
    <xdr:to>
      <xdr:col>55</xdr:col>
      <xdr:colOff>88900</xdr:colOff>
      <xdr:row>29</xdr:row>
      <xdr:rowOff>164716</xdr:rowOff>
    </xdr:to>
    <xdr:cxnSp macro="">
      <xdr:nvCxnSpPr>
        <xdr:cNvPr id="291" name="直線コネクタ 290"/>
        <xdr:cNvCxnSpPr/>
      </xdr:nvCxnSpPr>
      <xdr:spPr>
        <a:xfrm>
          <a:off x="10388600" y="513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1031</xdr:rowOff>
    </xdr:from>
    <xdr:to>
      <xdr:col>55</xdr:col>
      <xdr:colOff>0</xdr:colOff>
      <xdr:row>35</xdr:row>
      <xdr:rowOff>26657</xdr:rowOff>
    </xdr:to>
    <xdr:cxnSp macro="">
      <xdr:nvCxnSpPr>
        <xdr:cNvPr id="292" name="直線コネクタ 291"/>
        <xdr:cNvCxnSpPr/>
      </xdr:nvCxnSpPr>
      <xdr:spPr>
        <a:xfrm flipV="1">
          <a:off x="9639300" y="6001781"/>
          <a:ext cx="838200" cy="2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37327</xdr:rowOff>
    </xdr:from>
    <xdr:ext cx="534377" cy="259045"/>
    <xdr:sp macro="" textlink="">
      <xdr:nvSpPr>
        <xdr:cNvPr id="293" name="補助費等平均値テキスト"/>
        <xdr:cNvSpPr txBox="1"/>
      </xdr:nvSpPr>
      <xdr:spPr>
        <a:xfrm>
          <a:off x="10528300" y="6209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58900</xdr:rowOff>
    </xdr:from>
    <xdr:to>
      <xdr:col>55</xdr:col>
      <xdr:colOff>50800</xdr:colOff>
      <xdr:row>36</xdr:row>
      <xdr:rowOff>160500</xdr:rowOff>
    </xdr:to>
    <xdr:sp macro="" textlink="">
      <xdr:nvSpPr>
        <xdr:cNvPr id="294" name="フローチャート: 判断 293"/>
        <xdr:cNvSpPr/>
      </xdr:nvSpPr>
      <xdr:spPr>
        <a:xfrm>
          <a:off x="104267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171201</xdr:rowOff>
    </xdr:from>
    <xdr:to>
      <xdr:col>50</xdr:col>
      <xdr:colOff>114300</xdr:colOff>
      <xdr:row>35</xdr:row>
      <xdr:rowOff>26657</xdr:rowOff>
    </xdr:to>
    <xdr:cxnSp macro="">
      <xdr:nvCxnSpPr>
        <xdr:cNvPr id="295" name="直線コネクタ 294"/>
        <xdr:cNvCxnSpPr/>
      </xdr:nvCxnSpPr>
      <xdr:spPr>
        <a:xfrm>
          <a:off x="8750300" y="6000501"/>
          <a:ext cx="889000" cy="2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65781</xdr:rowOff>
    </xdr:from>
    <xdr:to>
      <xdr:col>50</xdr:col>
      <xdr:colOff>165100</xdr:colOff>
      <xdr:row>36</xdr:row>
      <xdr:rowOff>167381</xdr:rowOff>
    </xdr:to>
    <xdr:sp macro="" textlink="">
      <xdr:nvSpPr>
        <xdr:cNvPr id="296" name="フローチャート: 判断 295"/>
        <xdr:cNvSpPr/>
      </xdr:nvSpPr>
      <xdr:spPr>
        <a:xfrm>
          <a:off x="9588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158508</xdr:rowOff>
    </xdr:from>
    <xdr:ext cx="534377" cy="259045"/>
    <xdr:sp macro="" textlink="">
      <xdr:nvSpPr>
        <xdr:cNvPr id="297" name="テキスト ボックス 296"/>
        <xdr:cNvSpPr txBox="1"/>
      </xdr:nvSpPr>
      <xdr:spPr>
        <a:xfrm>
          <a:off x="9372111" y="633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171201</xdr:rowOff>
    </xdr:from>
    <xdr:to>
      <xdr:col>45</xdr:col>
      <xdr:colOff>177800</xdr:colOff>
      <xdr:row>35</xdr:row>
      <xdr:rowOff>148775</xdr:rowOff>
    </xdr:to>
    <xdr:cxnSp macro="">
      <xdr:nvCxnSpPr>
        <xdr:cNvPr id="298" name="直線コネクタ 297"/>
        <xdr:cNvCxnSpPr/>
      </xdr:nvCxnSpPr>
      <xdr:spPr>
        <a:xfrm flipV="1">
          <a:off x="7861300" y="6000501"/>
          <a:ext cx="889000" cy="149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74475</xdr:rowOff>
    </xdr:from>
    <xdr:to>
      <xdr:col>46</xdr:col>
      <xdr:colOff>38100</xdr:colOff>
      <xdr:row>37</xdr:row>
      <xdr:rowOff>4625</xdr:rowOff>
    </xdr:to>
    <xdr:sp macro="" textlink="">
      <xdr:nvSpPr>
        <xdr:cNvPr id="299" name="フローチャート: 判断 298"/>
        <xdr:cNvSpPr/>
      </xdr:nvSpPr>
      <xdr:spPr>
        <a:xfrm>
          <a:off x="8699500" y="62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167202</xdr:rowOff>
    </xdr:from>
    <xdr:ext cx="534377" cy="259045"/>
    <xdr:sp macro="" textlink="">
      <xdr:nvSpPr>
        <xdr:cNvPr id="300" name="テキスト ボックス 299"/>
        <xdr:cNvSpPr txBox="1"/>
      </xdr:nvSpPr>
      <xdr:spPr>
        <a:xfrm>
          <a:off x="8483111" y="633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67859</xdr:rowOff>
    </xdr:from>
    <xdr:to>
      <xdr:col>41</xdr:col>
      <xdr:colOff>50800</xdr:colOff>
      <xdr:row>35</xdr:row>
      <xdr:rowOff>148775</xdr:rowOff>
    </xdr:to>
    <xdr:cxnSp macro="">
      <xdr:nvCxnSpPr>
        <xdr:cNvPr id="301" name="直線コネクタ 300"/>
        <xdr:cNvCxnSpPr/>
      </xdr:nvCxnSpPr>
      <xdr:spPr>
        <a:xfrm>
          <a:off x="6972300" y="6068609"/>
          <a:ext cx="889000" cy="8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52438</xdr:rowOff>
    </xdr:from>
    <xdr:to>
      <xdr:col>41</xdr:col>
      <xdr:colOff>101600</xdr:colOff>
      <xdr:row>36</xdr:row>
      <xdr:rowOff>154038</xdr:rowOff>
    </xdr:to>
    <xdr:sp macro="" textlink="">
      <xdr:nvSpPr>
        <xdr:cNvPr id="302" name="フローチャート: 判断 301"/>
        <xdr:cNvSpPr/>
      </xdr:nvSpPr>
      <xdr:spPr>
        <a:xfrm>
          <a:off x="7810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145165</xdr:rowOff>
    </xdr:from>
    <xdr:ext cx="534377" cy="259045"/>
    <xdr:sp macro="" textlink="">
      <xdr:nvSpPr>
        <xdr:cNvPr id="303" name="テキスト ボックス 302"/>
        <xdr:cNvSpPr txBox="1"/>
      </xdr:nvSpPr>
      <xdr:spPr>
        <a:xfrm>
          <a:off x="7594111" y="631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71503</xdr:rowOff>
    </xdr:from>
    <xdr:to>
      <xdr:col>36</xdr:col>
      <xdr:colOff>165100</xdr:colOff>
      <xdr:row>37</xdr:row>
      <xdr:rowOff>1653</xdr:rowOff>
    </xdr:to>
    <xdr:sp macro="" textlink="">
      <xdr:nvSpPr>
        <xdr:cNvPr id="304" name="フローチャート: 判断 303"/>
        <xdr:cNvSpPr/>
      </xdr:nvSpPr>
      <xdr:spPr>
        <a:xfrm>
          <a:off x="6921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164230</xdr:rowOff>
    </xdr:from>
    <xdr:ext cx="534377" cy="259045"/>
    <xdr:sp macro="" textlink="">
      <xdr:nvSpPr>
        <xdr:cNvPr id="305" name="テキスト ボックス 304"/>
        <xdr:cNvSpPr txBox="1"/>
      </xdr:nvSpPr>
      <xdr:spPr>
        <a:xfrm>
          <a:off x="6705111" y="633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121681</xdr:rowOff>
    </xdr:from>
    <xdr:to>
      <xdr:col>55</xdr:col>
      <xdr:colOff>50800</xdr:colOff>
      <xdr:row>35</xdr:row>
      <xdr:rowOff>51831</xdr:rowOff>
    </xdr:to>
    <xdr:sp macro="" textlink="">
      <xdr:nvSpPr>
        <xdr:cNvPr id="311" name="楕円 310"/>
        <xdr:cNvSpPr/>
      </xdr:nvSpPr>
      <xdr:spPr>
        <a:xfrm>
          <a:off x="10426700" y="595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144558</xdr:rowOff>
    </xdr:from>
    <xdr:ext cx="534377" cy="259045"/>
    <xdr:sp macro="" textlink="">
      <xdr:nvSpPr>
        <xdr:cNvPr id="312" name="補助費等該当値テキスト"/>
        <xdr:cNvSpPr txBox="1"/>
      </xdr:nvSpPr>
      <xdr:spPr>
        <a:xfrm>
          <a:off x="10528300" y="580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147307</xdr:rowOff>
    </xdr:from>
    <xdr:to>
      <xdr:col>50</xdr:col>
      <xdr:colOff>165100</xdr:colOff>
      <xdr:row>35</xdr:row>
      <xdr:rowOff>77457</xdr:rowOff>
    </xdr:to>
    <xdr:sp macro="" textlink="">
      <xdr:nvSpPr>
        <xdr:cNvPr id="313" name="楕円 312"/>
        <xdr:cNvSpPr/>
      </xdr:nvSpPr>
      <xdr:spPr>
        <a:xfrm>
          <a:off x="9588500" y="597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93984</xdr:rowOff>
    </xdr:from>
    <xdr:ext cx="534377" cy="259045"/>
    <xdr:sp macro="" textlink="">
      <xdr:nvSpPr>
        <xdr:cNvPr id="314" name="テキスト ボックス 313"/>
        <xdr:cNvSpPr txBox="1"/>
      </xdr:nvSpPr>
      <xdr:spPr>
        <a:xfrm>
          <a:off x="9372111" y="575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120401</xdr:rowOff>
    </xdr:from>
    <xdr:to>
      <xdr:col>46</xdr:col>
      <xdr:colOff>38100</xdr:colOff>
      <xdr:row>35</xdr:row>
      <xdr:rowOff>50551</xdr:rowOff>
    </xdr:to>
    <xdr:sp macro="" textlink="">
      <xdr:nvSpPr>
        <xdr:cNvPr id="315" name="楕円 314"/>
        <xdr:cNvSpPr/>
      </xdr:nvSpPr>
      <xdr:spPr>
        <a:xfrm>
          <a:off x="8699500" y="594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67078</xdr:rowOff>
    </xdr:from>
    <xdr:ext cx="534377" cy="259045"/>
    <xdr:sp macro="" textlink="">
      <xdr:nvSpPr>
        <xdr:cNvPr id="316" name="テキスト ボックス 315"/>
        <xdr:cNvSpPr txBox="1"/>
      </xdr:nvSpPr>
      <xdr:spPr>
        <a:xfrm>
          <a:off x="8483111" y="572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97975</xdr:rowOff>
    </xdr:from>
    <xdr:to>
      <xdr:col>41</xdr:col>
      <xdr:colOff>101600</xdr:colOff>
      <xdr:row>36</xdr:row>
      <xdr:rowOff>28125</xdr:rowOff>
    </xdr:to>
    <xdr:sp macro="" textlink="">
      <xdr:nvSpPr>
        <xdr:cNvPr id="317" name="楕円 316"/>
        <xdr:cNvSpPr/>
      </xdr:nvSpPr>
      <xdr:spPr>
        <a:xfrm>
          <a:off x="7810500" y="609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44652</xdr:rowOff>
    </xdr:from>
    <xdr:ext cx="534377" cy="259045"/>
    <xdr:sp macro="" textlink="">
      <xdr:nvSpPr>
        <xdr:cNvPr id="318" name="テキスト ボックス 317"/>
        <xdr:cNvSpPr txBox="1"/>
      </xdr:nvSpPr>
      <xdr:spPr>
        <a:xfrm>
          <a:off x="7594111" y="5873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17059</xdr:rowOff>
    </xdr:from>
    <xdr:to>
      <xdr:col>36</xdr:col>
      <xdr:colOff>165100</xdr:colOff>
      <xdr:row>35</xdr:row>
      <xdr:rowOff>118659</xdr:rowOff>
    </xdr:to>
    <xdr:sp macro="" textlink="">
      <xdr:nvSpPr>
        <xdr:cNvPr id="319" name="楕円 318"/>
        <xdr:cNvSpPr/>
      </xdr:nvSpPr>
      <xdr:spPr>
        <a:xfrm>
          <a:off x="6921500" y="601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135186</xdr:rowOff>
    </xdr:from>
    <xdr:ext cx="534377" cy="259045"/>
    <xdr:sp macro="" textlink="">
      <xdr:nvSpPr>
        <xdr:cNvPr id="320" name="テキスト ボックス 319"/>
        <xdr:cNvSpPr txBox="1"/>
      </xdr:nvSpPr>
      <xdr:spPr>
        <a:xfrm>
          <a:off x="6705111" y="579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13467</xdr:rowOff>
    </xdr:from>
    <xdr:to>
      <xdr:col>54</xdr:col>
      <xdr:colOff>189865</xdr:colOff>
      <xdr:row>59</xdr:row>
      <xdr:rowOff>70093</xdr:rowOff>
    </xdr:to>
    <xdr:cxnSp macro="">
      <xdr:nvCxnSpPr>
        <xdr:cNvPr id="346" name="直線コネクタ 345"/>
        <xdr:cNvCxnSpPr/>
      </xdr:nvCxnSpPr>
      <xdr:spPr>
        <a:xfrm flipV="1">
          <a:off x="10475595" y="8757417"/>
          <a:ext cx="1270" cy="1428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73920</xdr:rowOff>
    </xdr:from>
    <xdr:ext cx="534377" cy="259045"/>
    <xdr:sp macro="" textlink="">
      <xdr:nvSpPr>
        <xdr:cNvPr id="347" name="普通建設事業費最小値テキスト"/>
        <xdr:cNvSpPr txBox="1"/>
      </xdr:nvSpPr>
      <xdr:spPr>
        <a:xfrm>
          <a:off x="10528300" y="1018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70093</xdr:rowOff>
    </xdr:from>
    <xdr:to>
      <xdr:col>55</xdr:col>
      <xdr:colOff>88900</xdr:colOff>
      <xdr:row>59</xdr:row>
      <xdr:rowOff>70093</xdr:rowOff>
    </xdr:to>
    <xdr:cxnSp macro="">
      <xdr:nvCxnSpPr>
        <xdr:cNvPr id="348" name="直線コネクタ 347"/>
        <xdr:cNvCxnSpPr/>
      </xdr:nvCxnSpPr>
      <xdr:spPr>
        <a:xfrm>
          <a:off x="10388600" y="1018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131594</xdr:rowOff>
    </xdr:from>
    <xdr:ext cx="599010" cy="259045"/>
    <xdr:sp macro="" textlink="">
      <xdr:nvSpPr>
        <xdr:cNvPr id="349" name="普通建設事業費最大値テキスト"/>
        <xdr:cNvSpPr txBox="1"/>
      </xdr:nvSpPr>
      <xdr:spPr>
        <a:xfrm>
          <a:off x="10528300" y="853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13467</xdr:rowOff>
    </xdr:from>
    <xdr:to>
      <xdr:col>55</xdr:col>
      <xdr:colOff>88900</xdr:colOff>
      <xdr:row>51</xdr:row>
      <xdr:rowOff>13467</xdr:rowOff>
    </xdr:to>
    <xdr:cxnSp macro="">
      <xdr:nvCxnSpPr>
        <xdr:cNvPr id="350" name="直線コネクタ 349"/>
        <xdr:cNvCxnSpPr/>
      </xdr:nvCxnSpPr>
      <xdr:spPr>
        <a:xfrm>
          <a:off x="10388600" y="8757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5061</xdr:rowOff>
    </xdr:from>
    <xdr:to>
      <xdr:col>55</xdr:col>
      <xdr:colOff>0</xdr:colOff>
      <xdr:row>58</xdr:row>
      <xdr:rowOff>113667</xdr:rowOff>
    </xdr:to>
    <xdr:cxnSp macro="">
      <xdr:nvCxnSpPr>
        <xdr:cNvPr id="351" name="直線コネクタ 350"/>
        <xdr:cNvCxnSpPr/>
      </xdr:nvCxnSpPr>
      <xdr:spPr>
        <a:xfrm>
          <a:off x="9639300" y="9949161"/>
          <a:ext cx="838200" cy="108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86157</xdr:rowOff>
    </xdr:from>
    <xdr:ext cx="534377" cy="259045"/>
    <xdr:sp macro="" textlink="">
      <xdr:nvSpPr>
        <xdr:cNvPr id="352" name="普通建設事業費平均値テキスト"/>
        <xdr:cNvSpPr txBox="1"/>
      </xdr:nvSpPr>
      <xdr:spPr>
        <a:xfrm>
          <a:off x="10528300" y="10030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107730</xdr:rowOff>
    </xdr:from>
    <xdr:to>
      <xdr:col>55</xdr:col>
      <xdr:colOff>50800</xdr:colOff>
      <xdr:row>59</xdr:row>
      <xdr:rowOff>37880</xdr:rowOff>
    </xdr:to>
    <xdr:sp macro="" textlink="">
      <xdr:nvSpPr>
        <xdr:cNvPr id="353" name="フローチャート: 判断 352"/>
        <xdr:cNvSpPr/>
      </xdr:nvSpPr>
      <xdr:spPr>
        <a:xfrm>
          <a:off x="10426700" y="1005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120612</xdr:rowOff>
    </xdr:from>
    <xdr:to>
      <xdr:col>50</xdr:col>
      <xdr:colOff>114300</xdr:colOff>
      <xdr:row>58</xdr:row>
      <xdr:rowOff>5061</xdr:rowOff>
    </xdr:to>
    <xdr:cxnSp macro="">
      <xdr:nvCxnSpPr>
        <xdr:cNvPr id="354" name="直線コネクタ 353"/>
        <xdr:cNvCxnSpPr/>
      </xdr:nvCxnSpPr>
      <xdr:spPr>
        <a:xfrm>
          <a:off x="8750300" y="9893262"/>
          <a:ext cx="889000" cy="55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111962</xdr:rowOff>
    </xdr:from>
    <xdr:to>
      <xdr:col>50</xdr:col>
      <xdr:colOff>165100</xdr:colOff>
      <xdr:row>59</xdr:row>
      <xdr:rowOff>42112</xdr:rowOff>
    </xdr:to>
    <xdr:sp macro="" textlink="">
      <xdr:nvSpPr>
        <xdr:cNvPr id="355" name="フローチャート: 判断 354"/>
        <xdr:cNvSpPr/>
      </xdr:nvSpPr>
      <xdr:spPr>
        <a:xfrm>
          <a:off x="95885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33239</xdr:rowOff>
    </xdr:from>
    <xdr:ext cx="534377" cy="259045"/>
    <xdr:sp macro="" textlink="">
      <xdr:nvSpPr>
        <xdr:cNvPr id="356" name="テキスト ボックス 355"/>
        <xdr:cNvSpPr txBox="1"/>
      </xdr:nvSpPr>
      <xdr:spPr>
        <a:xfrm>
          <a:off x="9372111" y="10148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120612</xdr:rowOff>
    </xdr:from>
    <xdr:to>
      <xdr:col>45</xdr:col>
      <xdr:colOff>177800</xdr:colOff>
      <xdr:row>58</xdr:row>
      <xdr:rowOff>44021</xdr:rowOff>
    </xdr:to>
    <xdr:cxnSp macro="">
      <xdr:nvCxnSpPr>
        <xdr:cNvPr id="357" name="直線コネクタ 356"/>
        <xdr:cNvCxnSpPr/>
      </xdr:nvCxnSpPr>
      <xdr:spPr>
        <a:xfrm flipV="1">
          <a:off x="7861300" y="9893262"/>
          <a:ext cx="889000" cy="9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86013</xdr:rowOff>
    </xdr:from>
    <xdr:to>
      <xdr:col>46</xdr:col>
      <xdr:colOff>38100</xdr:colOff>
      <xdr:row>59</xdr:row>
      <xdr:rowOff>16163</xdr:rowOff>
    </xdr:to>
    <xdr:sp macro="" textlink="">
      <xdr:nvSpPr>
        <xdr:cNvPr id="358" name="フローチャート: 判断 357"/>
        <xdr:cNvSpPr/>
      </xdr:nvSpPr>
      <xdr:spPr>
        <a:xfrm>
          <a:off x="8699500" y="1003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7290</xdr:rowOff>
    </xdr:from>
    <xdr:ext cx="534377" cy="259045"/>
    <xdr:sp macro="" textlink="">
      <xdr:nvSpPr>
        <xdr:cNvPr id="359" name="テキスト ボックス 358"/>
        <xdr:cNvSpPr txBox="1"/>
      </xdr:nvSpPr>
      <xdr:spPr>
        <a:xfrm>
          <a:off x="8483111" y="1012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32696</xdr:rowOff>
    </xdr:from>
    <xdr:to>
      <xdr:col>41</xdr:col>
      <xdr:colOff>50800</xdr:colOff>
      <xdr:row>58</xdr:row>
      <xdr:rowOff>44021</xdr:rowOff>
    </xdr:to>
    <xdr:cxnSp macro="">
      <xdr:nvCxnSpPr>
        <xdr:cNvPr id="360" name="直線コネクタ 359"/>
        <xdr:cNvCxnSpPr/>
      </xdr:nvCxnSpPr>
      <xdr:spPr>
        <a:xfrm>
          <a:off x="6972300" y="9976796"/>
          <a:ext cx="889000" cy="1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45443</xdr:rowOff>
    </xdr:from>
    <xdr:to>
      <xdr:col>41</xdr:col>
      <xdr:colOff>101600</xdr:colOff>
      <xdr:row>58</xdr:row>
      <xdr:rowOff>147043</xdr:rowOff>
    </xdr:to>
    <xdr:sp macro="" textlink="">
      <xdr:nvSpPr>
        <xdr:cNvPr id="361" name="フローチャート: 判断 360"/>
        <xdr:cNvSpPr/>
      </xdr:nvSpPr>
      <xdr:spPr>
        <a:xfrm>
          <a:off x="7810500" y="998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138170</xdr:rowOff>
    </xdr:from>
    <xdr:ext cx="599010" cy="259045"/>
    <xdr:sp macro="" textlink="">
      <xdr:nvSpPr>
        <xdr:cNvPr id="362" name="テキスト ボックス 361"/>
        <xdr:cNvSpPr txBox="1"/>
      </xdr:nvSpPr>
      <xdr:spPr>
        <a:xfrm>
          <a:off x="7561795" y="10082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71002</xdr:rowOff>
    </xdr:from>
    <xdr:to>
      <xdr:col>36</xdr:col>
      <xdr:colOff>165100</xdr:colOff>
      <xdr:row>59</xdr:row>
      <xdr:rowOff>1152</xdr:rowOff>
    </xdr:to>
    <xdr:sp macro="" textlink="">
      <xdr:nvSpPr>
        <xdr:cNvPr id="363" name="フローチャート: 判断 362"/>
        <xdr:cNvSpPr/>
      </xdr:nvSpPr>
      <xdr:spPr>
        <a:xfrm>
          <a:off x="6921500" y="100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163729</xdr:rowOff>
    </xdr:from>
    <xdr:ext cx="534377" cy="259045"/>
    <xdr:sp macro="" textlink="">
      <xdr:nvSpPr>
        <xdr:cNvPr id="364" name="テキスト ボックス 363"/>
        <xdr:cNvSpPr txBox="1"/>
      </xdr:nvSpPr>
      <xdr:spPr>
        <a:xfrm>
          <a:off x="6705111" y="1010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62867</xdr:rowOff>
    </xdr:from>
    <xdr:to>
      <xdr:col>55</xdr:col>
      <xdr:colOff>50800</xdr:colOff>
      <xdr:row>58</xdr:row>
      <xdr:rowOff>164467</xdr:rowOff>
    </xdr:to>
    <xdr:sp macro="" textlink="">
      <xdr:nvSpPr>
        <xdr:cNvPr id="370" name="楕円 369"/>
        <xdr:cNvSpPr/>
      </xdr:nvSpPr>
      <xdr:spPr>
        <a:xfrm>
          <a:off x="10426700" y="1000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85744</xdr:rowOff>
    </xdr:from>
    <xdr:ext cx="534377" cy="259045"/>
    <xdr:sp macro="" textlink="">
      <xdr:nvSpPr>
        <xdr:cNvPr id="371" name="普通建設事業費該当値テキスト"/>
        <xdr:cNvSpPr txBox="1"/>
      </xdr:nvSpPr>
      <xdr:spPr>
        <a:xfrm>
          <a:off x="10528300" y="985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125711</xdr:rowOff>
    </xdr:from>
    <xdr:to>
      <xdr:col>50</xdr:col>
      <xdr:colOff>165100</xdr:colOff>
      <xdr:row>58</xdr:row>
      <xdr:rowOff>55861</xdr:rowOff>
    </xdr:to>
    <xdr:sp macro="" textlink="">
      <xdr:nvSpPr>
        <xdr:cNvPr id="372" name="楕円 371"/>
        <xdr:cNvSpPr/>
      </xdr:nvSpPr>
      <xdr:spPr>
        <a:xfrm>
          <a:off x="9588500" y="989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72388</xdr:rowOff>
    </xdr:from>
    <xdr:ext cx="599010" cy="259045"/>
    <xdr:sp macro="" textlink="">
      <xdr:nvSpPr>
        <xdr:cNvPr id="373" name="テキスト ボックス 372"/>
        <xdr:cNvSpPr txBox="1"/>
      </xdr:nvSpPr>
      <xdr:spPr>
        <a:xfrm>
          <a:off x="9339795" y="967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69812</xdr:rowOff>
    </xdr:from>
    <xdr:to>
      <xdr:col>46</xdr:col>
      <xdr:colOff>38100</xdr:colOff>
      <xdr:row>57</xdr:row>
      <xdr:rowOff>171412</xdr:rowOff>
    </xdr:to>
    <xdr:sp macro="" textlink="">
      <xdr:nvSpPr>
        <xdr:cNvPr id="374" name="楕円 373"/>
        <xdr:cNvSpPr/>
      </xdr:nvSpPr>
      <xdr:spPr>
        <a:xfrm>
          <a:off x="8699500" y="984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16489</xdr:rowOff>
    </xdr:from>
    <xdr:ext cx="599010" cy="259045"/>
    <xdr:sp macro="" textlink="">
      <xdr:nvSpPr>
        <xdr:cNvPr id="375" name="テキスト ボックス 374"/>
        <xdr:cNvSpPr txBox="1"/>
      </xdr:nvSpPr>
      <xdr:spPr>
        <a:xfrm>
          <a:off x="8450795" y="9617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164671</xdr:rowOff>
    </xdr:from>
    <xdr:to>
      <xdr:col>41</xdr:col>
      <xdr:colOff>101600</xdr:colOff>
      <xdr:row>58</xdr:row>
      <xdr:rowOff>94821</xdr:rowOff>
    </xdr:to>
    <xdr:sp macro="" textlink="">
      <xdr:nvSpPr>
        <xdr:cNvPr id="376" name="楕円 375"/>
        <xdr:cNvSpPr/>
      </xdr:nvSpPr>
      <xdr:spPr>
        <a:xfrm>
          <a:off x="7810500" y="993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111348</xdr:rowOff>
    </xdr:from>
    <xdr:ext cx="599010" cy="259045"/>
    <xdr:sp macro="" textlink="">
      <xdr:nvSpPr>
        <xdr:cNvPr id="377" name="テキスト ボックス 376"/>
        <xdr:cNvSpPr txBox="1"/>
      </xdr:nvSpPr>
      <xdr:spPr>
        <a:xfrm>
          <a:off x="7561795" y="971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153346</xdr:rowOff>
    </xdr:from>
    <xdr:to>
      <xdr:col>36</xdr:col>
      <xdr:colOff>165100</xdr:colOff>
      <xdr:row>58</xdr:row>
      <xdr:rowOff>83496</xdr:rowOff>
    </xdr:to>
    <xdr:sp macro="" textlink="">
      <xdr:nvSpPr>
        <xdr:cNvPr id="378" name="楕円 377"/>
        <xdr:cNvSpPr/>
      </xdr:nvSpPr>
      <xdr:spPr>
        <a:xfrm>
          <a:off x="6921500" y="992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100023</xdr:rowOff>
    </xdr:from>
    <xdr:ext cx="599010" cy="259045"/>
    <xdr:sp macro="" textlink="">
      <xdr:nvSpPr>
        <xdr:cNvPr id="379" name="テキスト ボックス 378"/>
        <xdr:cNvSpPr txBox="1"/>
      </xdr:nvSpPr>
      <xdr:spPr>
        <a:xfrm>
          <a:off x="6672795" y="9701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50712</xdr:rowOff>
    </xdr:from>
    <xdr:to>
      <xdr:col>54</xdr:col>
      <xdr:colOff>189865</xdr:colOff>
      <xdr:row>79</xdr:row>
      <xdr:rowOff>44450</xdr:rowOff>
    </xdr:to>
    <xdr:cxnSp macro="">
      <xdr:nvCxnSpPr>
        <xdr:cNvPr id="403" name="直線コネクタ 402"/>
        <xdr:cNvCxnSpPr/>
      </xdr:nvCxnSpPr>
      <xdr:spPr>
        <a:xfrm flipV="1">
          <a:off x="10475595" y="12052212"/>
          <a:ext cx="1270" cy="153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53410</xdr:rowOff>
    </xdr:from>
    <xdr:ext cx="249299" cy="259045"/>
    <xdr:sp macro="" textlink="">
      <xdr:nvSpPr>
        <xdr:cNvPr id="404" name="普通建設事業費 （ うち新規整備　）最小値テキスト"/>
        <xdr:cNvSpPr txBox="1"/>
      </xdr:nvSpPr>
      <xdr:spPr>
        <a:xfrm>
          <a:off x="10528300" y="135979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168839</xdr:rowOff>
    </xdr:from>
    <xdr:ext cx="599010" cy="259045"/>
    <xdr:sp macro="" textlink="">
      <xdr:nvSpPr>
        <xdr:cNvPr id="406" name="普通建設事業費 （ うち新規整備　）最大値テキスト"/>
        <xdr:cNvSpPr txBox="1"/>
      </xdr:nvSpPr>
      <xdr:spPr>
        <a:xfrm>
          <a:off x="10528300" y="11827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50712</xdr:rowOff>
    </xdr:from>
    <xdr:to>
      <xdr:col>55</xdr:col>
      <xdr:colOff>88900</xdr:colOff>
      <xdr:row>70</xdr:row>
      <xdr:rowOff>50712</xdr:rowOff>
    </xdr:to>
    <xdr:cxnSp macro="">
      <xdr:nvCxnSpPr>
        <xdr:cNvPr id="407" name="直線コネクタ 406"/>
        <xdr:cNvCxnSpPr/>
      </xdr:nvCxnSpPr>
      <xdr:spPr>
        <a:xfrm>
          <a:off x="10388600" y="1205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11875</xdr:rowOff>
    </xdr:from>
    <xdr:to>
      <xdr:col>55</xdr:col>
      <xdr:colOff>0</xdr:colOff>
      <xdr:row>79</xdr:row>
      <xdr:rowOff>19923</xdr:rowOff>
    </xdr:to>
    <xdr:cxnSp macro="">
      <xdr:nvCxnSpPr>
        <xdr:cNvPr id="408" name="直線コネクタ 407"/>
        <xdr:cNvCxnSpPr/>
      </xdr:nvCxnSpPr>
      <xdr:spPr>
        <a:xfrm>
          <a:off x="9639300" y="13384975"/>
          <a:ext cx="838200" cy="179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142310</xdr:rowOff>
    </xdr:from>
    <xdr:ext cx="534377" cy="259045"/>
    <xdr:sp macro="" textlink="">
      <xdr:nvSpPr>
        <xdr:cNvPr id="409" name="普通建設事業費 （ うち新規整備　）平均値テキスト"/>
        <xdr:cNvSpPr txBox="1"/>
      </xdr:nvSpPr>
      <xdr:spPr>
        <a:xfrm>
          <a:off x="10528300" y="13343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119433</xdr:rowOff>
    </xdr:from>
    <xdr:to>
      <xdr:col>55</xdr:col>
      <xdr:colOff>50800</xdr:colOff>
      <xdr:row>79</xdr:row>
      <xdr:rowOff>49583</xdr:rowOff>
    </xdr:to>
    <xdr:sp macro="" textlink="">
      <xdr:nvSpPr>
        <xdr:cNvPr id="410" name="フローチャート: 判断 409"/>
        <xdr:cNvSpPr/>
      </xdr:nvSpPr>
      <xdr:spPr>
        <a:xfrm>
          <a:off x="10426700" y="1349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11875</xdr:rowOff>
    </xdr:from>
    <xdr:to>
      <xdr:col>50</xdr:col>
      <xdr:colOff>114300</xdr:colOff>
      <xdr:row>78</xdr:row>
      <xdr:rowOff>49971</xdr:rowOff>
    </xdr:to>
    <xdr:cxnSp macro="">
      <xdr:nvCxnSpPr>
        <xdr:cNvPr id="411" name="直線コネクタ 410"/>
        <xdr:cNvCxnSpPr/>
      </xdr:nvCxnSpPr>
      <xdr:spPr>
        <a:xfrm flipV="1">
          <a:off x="8750300" y="13384975"/>
          <a:ext cx="889000" cy="3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123735</xdr:rowOff>
    </xdr:from>
    <xdr:to>
      <xdr:col>50</xdr:col>
      <xdr:colOff>165100</xdr:colOff>
      <xdr:row>79</xdr:row>
      <xdr:rowOff>53885</xdr:rowOff>
    </xdr:to>
    <xdr:sp macro="" textlink="">
      <xdr:nvSpPr>
        <xdr:cNvPr id="412" name="フローチャート: 判断 411"/>
        <xdr:cNvSpPr/>
      </xdr:nvSpPr>
      <xdr:spPr>
        <a:xfrm>
          <a:off x="9588500" y="1349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45012</xdr:rowOff>
    </xdr:from>
    <xdr:ext cx="534377" cy="259045"/>
    <xdr:sp macro="" textlink="">
      <xdr:nvSpPr>
        <xdr:cNvPr id="413" name="テキスト ボックス 412"/>
        <xdr:cNvSpPr txBox="1"/>
      </xdr:nvSpPr>
      <xdr:spPr>
        <a:xfrm>
          <a:off x="9372111" y="1358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49971</xdr:rowOff>
    </xdr:from>
    <xdr:to>
      <xdr:col>45</xdr:col>
      <xdr:colOff>177800</xdr:colOff>
      <xdr:row>78</xdr:row>
      <xdr:rowOff>80211</xdr:rowOff>
    </xdr:to>
    <xdr:cxnSp macro="">
      <xdr:nvCxnSpPr>
        <xdr:cNvPr id="414" name="直線コネクタ 413"/>
        <xdr:cNvCxnSpPr/>
      </xdr:nvCxnSpPr>
      <xdr:spPr>
        <a:xfrm flipV="1">
          <a:off x="7861300" y="13423071"/>
          <a:ext cx="889000" cy="30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87187</xdr:rowOff>
    </xdr:from>
    <xdr:to>
      <xdr:col>46</xdr:col>
      <xdr:colOff>38100</xdr:colOff>
      <xdr:row>79</xdr:row>
      <xdr:rowOff>17337</xdr:rowOff>
    </xdr:to>
    <xdr:sp macro="" textlink="">
      <xdr:nvSpPr>
        <xdr:cNvPr id="415" name="フローチャート: 判断 414"/>
        <xdr:cNvSpPr/>
      </xdr:nvSpPr>
      <xdr:spPr>
        <a:xfrm>
          <a:off x="8699500" y="134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8464</xdr:rowOff>
    </xdr:from>
    <xdr:ext cx="534377" cy="259045"/>
    <xdr:sp macro="" textlink="">
      <xdr:nvSpPr>
        <xdr:cNvPr id="416" name="テキスト ボックス 415"/>
        <xdr:cNvSpPr txBox="1"/>
      </xdr:nvSpPr>
      <xdr:spPr>
        <a:xfrm>
          <a:off x="8483111" y="1355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65754</xdr:rowOff>
    </xdr:from>
    <xdr:to>
      <xdr:col>41</xdr:col>
      <xdr:colOff>101600</xdr:colOff>
      <xdr:row>78</xdr:row>
      <xdr:rowOff>167354</xdr:rowOff>
    </xdr:to>
    <xdr:sp macro="" textlink="">
      <xdr:nvSpPr>
        <xdr:cNvPr id="417" name="フローチャート: 判断 416"/>
        <xdr:cNvSpPr/>
      </xdr:nvSpPr>
      <xdr:spPr>
        <a:xfrm>
          <a:off x="7810500" y="1343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158481</xdr:rowOff>
    </xdr:from>
    <xdr:ext cx="534377" cy="259045"/>
    <xdr:sp macro="" textlink="">
      <xdr:nvSpPr>
        <xdr:cNvPr id="418" name="テキスト ボックス 417"/>
        <xdr:cNvSpPr txBox="1"/>
      </xdr:nvSpPr>
      <xdr:spPr>
        <a:xfrm>
          <a:off x="7594111" y="1353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140573</xdr:rowOff>
    </xdr:from>
    <xdr:to>
      <xdr:col>55</xdr:col>
      <xdr:colOff>50800</xdr:colOff>
      <xdr:row>79</xdr:row>
      <xdr:rowOff>70723</xdr:rowOff>
    </xdr:to>
    <xdr:sp macro="" textlink="">
      <xdr:nvSpPr>
        <xdr:cNvPr id="424" name="楕円 423"/>
        <xdr:cNvSpPr/>
      </xdr:nvSpPr>
      <xdr:spPr>
        <a:xfrm>
          <a:off x="10426700" y="1351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97860</xdr:rowOff>
    </xdr:from>
    <xdr:ext cx="534377" cy="259045"/>
    <xdr:sp macro="" textlink="">
      <xdr:nvSpPr>
        <xdr:cNvPr id="425" name="普通建設事業費 （ うち新規整備　）該当値テキスト"/>
        <xdr:cNvSpPr txBox="1"/>
      </xdr:nvSpPr>
      <xdr:spPr>
        <a:xfrm>
          <a:off x="10528300" y="1347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132525</xdr:rowOff>
    </xdr:from>
    <xdr:to>
      <xdr:col>50</xdr:col>
      <xdr:colOff>165100</xdr:colOff>
      <xdr:row>78</xdr:row>
      <xdr:rowOff>62675</xdr:rowOff>
    </xdr:to>
    <xdr:sp macro="" textlink="">
      <xdr:nvSpPr>
        <xdr:cNvPr id="426" name="楕円 425"/>
        <xdr:cNvSpPr/>
      </xdr:nvSpPr>
      <xdr:spPr>
        <a:xfrm>
          <a:off x="9588500" y="1333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79202</xdr:rowOff>
    </xdr:from>
    <xdr:ext cx="599010" cy="259045"/>
    <xdr:sp macro="" textlink="">
      <xdr:nvSpPr>
        <xdr:cNvPr id="427" name="テキスト ボックス 426"/>
        <xdr:cNvSpPr txBox="1"/>
      </xdr:nvSpPr>
      <xdr:spPr>
        <a:xfrm>
          <a:off x="9339795" y="1310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170621</xdr:rowOff>
    </xdr:from>
    <xdr:to>
      <xdr:col>46</xdr:col>
      <xdr:colOff>38100</xdr:colOff>
      <xdr:row>78</xdr:row>
      <xdr:rowOff>100771</xdr:rowOff>
    </xdr:to>
    <xdr:sp macro="" textlink="">
      <xdr:nvSpPr>
        <xdr:cNvPr id="428" name="楕円 427"/>
        <xdr:cNvSpPr/>
      </xdr:nvSpPr>
      <xdr:spPr>
        <a:xfrm>
          <a:off x="8699500" y="1337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117298</xdr:rowOff>
    </xdr:from>
    <xdr:ext cx="534377" cy="259045"/>
    <xdr:sp macro="" textlink="">
      <xdr:nvSpPr>
        <xdr:cNvPr id="429" name="テキスト ボックス 428"/>
        <xdr:cNvSpPr txBox="1"/>
      </xdr:nvSpPr>
      <xdr:spPr>
        <a:xfrm>
          <a:off x="8483111" y="1314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29411</xdr:rowOff>
    </xdr:from>
    <xdr:to>
      <xdr:col>41</xdr:col>
      <xdr:colOff>101600</xdr:colOff>
      <xdr:row>78</xdr:row>
      <xdr:rowOff>131011</xdr:rowOff>
    </xdr:to>
    <xdr:sp macro="" textlink="">
      <xdr:nvSpPr>
        <xdr:cNvPr id="430" name="楕円 429"/>
        <xdr:cNvSpPr/>
      </xdr:nvSpPr>
      <xdr:spPr>
        <a:xfrm>
          <a:off x="7810500" y="1340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147538</xdr:rowOff>
    </xdr:from>
    <xdr:ext cx="534377" cy="259045"/>
    <xdr:sp macro="" textlink="">
      <xdr:nvSpPr>
        <xdr:cNvPr id="431" name="テキスト ボックス 430"/>
        <xdr:cNvSpPr txBox="1"/>
      </xdr:nvSpPr>
      <xdr:spPr>
        <a:xfrm>
          <a:off x="7594111" y="1317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92329</xdr:rowOff>
    </xdr:from>
    <xdr:to>
      <xdr:col>54</xdr:col>
      <xdr:colOff>189865</xdr:colOff>
      <xdr:row>98</xdr:row>
      <xdr:rowOff>133350</xdr:rowOff>
    </xdr:to>
    <xdr:cxnSp macro="">
      <xdr:nvCxnSpPr>
        <xdr:cNvPr id="455" name="直線コネクタ 454"/>
        <xdr:cNvCxnSpPr/>
      </xdr:nvCxnSpPr>
      <xdr:spPr>
        <a:xfrm flipV="1">
          <a:off x="10475595" y="15522829"/>
          <a:ext cx="1270" cy="14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137177</xdr:rowOff>
    </xdr:from>
    <xdr:ext cx="469744" cy="259045"/>
    <xdr:sp macro="" textlink="">
      <xdr:nvSpPr>
        <xdr:cNvPr id="456" name="普通建設事業費 （ うち更新整備　）最小値テキスト"/>
        <xdr:cNvSpPr txBox="1"/>
      </xdr:nvSpPr>
      <xdr:spPr>
        <a:xfrm>
          <a:off x="105283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133350</xdr:rowOff>
    </xdr:from>
    <xdr:to>
      <xdr:col>55</xdr:col>
      <xdr:colOff>88900</xdr:colOff>
      <xdr:row>98</xdr:row>
      <xdr:rowOff>133350</xdr:rowOff>
    </xdr:to>
    <xdr:cxnSp macro="">
      <xdr:nvCxnSpPr>
        <xdr:cNvPr id="457" name="直線コネクタ 456"/>
        <xdr:cNvCxnSpPr/>
      </xdr:nvCxnSpPr>
      <xdr:spPr>
        <a:xfrm>
          <a:off x="10388600" y="1693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39006</xdr:rowOff>
    </xdr:from>
    <xdr:ext cx="599010" cy="259045"/>
    <xdr:sp macro="" textlink="">
      <xdr:nvSpPr>
        <xdr:cNvPr id="458" name="普通建設事業費 （ うち更新整備　）最大値テキスト"/>
        <xdr:cNvSpPr txBox="1"/>
      </xdr:nvSpPr>
      <xdr:spPr>
        <a:xfrm>
          <a:off x="10528300" y="1529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92329</xdr:rowOff>
    </xdr:from>
    <xdr:to>
      <xdr:col>55</xdr:col>
      <xdr:colOff>88900</xdr:colOff>
      <xdr:row>90</xdr:row>
      <xdr:rowOff>92329</xdr:rowOff>
    </xdr:to>
    <xdr:cxnSp macro="">
      <xdr:nvCxnSpPr>
        <xdr:cNvPr id="459" name="直線コネクタ 458"/>
        <xdr:cNvCxnSpPr/>
      </xdr:nvCxnSpPr>
      <xdr:spPr>
        <a:xfrm>
          <a:off x="10388600" y="1552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167856</xdr:rowOff>
    </xdr:from>
    <xdr:to>
      <xdr:col>55</xdr:col>
      <xdr:colOff>0</xdr:colOff>
      <xdr:row>96</xdr:row>
      <xdr:rowOff>1612</xdr:rowOff>
    </xdr:to>
    <xdr:cxnSp macro="">
      <xdr:nvCxnSpPr>
        <xdr:cNvPr id="460" name="直線コネクタ 459"/>
        <xdr:cNvCxnSpPr/>
      </xdr:nvCxnSpPr>
      <xdr:spPr>
        <a:xfrm flipV="1">
          <a:off x="9639300" y="16112706"/>
          <a:ext cx="838200" cy="34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67085</xdr:rowOff>
    </xdr:from>
    <xdr:ext cx="534377" cy="259045"/>
    <xdr:sp macro="" textlink="">
      <xdr:nvSpPr>
        <xdr:cNvPr id="461" name="普通建設事業費 （ うち更新整備　）平均値テキスト"/>
        <xdr:cNvSpPr txBox="1"/>
      </xdr:nvSpPr>
      <xdr:spPr>
        <a:xfrm>
          <a:off x="10528300" y="16526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88658</xdr:rowOff>
    </xdr:from>
    <xdr:to>
      <xdr:col>55</xdr:col>
      <xdr:colOff>50800</xdr:colOff>
      <xdr:row>97</xdr:row>
      <xdr:rowOff>18808</xdr:rowOff>
    </xdr:to>
    <xdr:sp macro="" textlink="">
      <xdr:nvSpPr>
        <xdr:cNvPr id="462" name="フローチャート: 判断 461"/>
        <xdr:cNvSpPr/>
      </xdr:nvSpPr>
      <xdr:spPr>
        <a:xfrm>
          <a:off x="10426700" y="16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51143</xdr:rowOff>
    </xdr:from>
    <xdr:to>
      <xdr:col>50</xdr:col>
      <xdr:colOff>114300</xdr:colOff>
      <xdr:row>96</xdr:row>
      <xdr:rowOff>1612</xdr:rowOff>
    </xdr:to>
    <xdr:cxnSp macro="">
      <xdr:nvCxnSpPr>
        <xdr:cNvPr id="463" name="直線コネクタ 462"/>
        <xdr:cNvCxnSpPr/>
      </xdr:nvCxnSpPr>
      <xdr:spPr>
        <a:xfrm>
          <a:off x="8750300" y="15824543"/>
          <a:ext cx="889000" cy="63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88582</xdr:rowOff>
    </xdr:from>
    <xdr:to>
      <xdr:col>50</xdr:col>
      <xdr:colOff>165100</xdr:colOff>
      <xdr:row>97</xdr:row>
      <xdr:rowOff>18732</xdr:rowOff>
    </xdr:to>
    <xdr:sp macro="" textlink="">
      <xdr:nvSpPr>
        <xdr:cNvPr id="464" name="フローチャート: 判断 463"/>
        <xdr:cNvSpPr/>
      </xdr:nvSpPr>
      <xdr:spPr>
        <a:xfrm>
          <a:off x="95885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9859</xdr:rowOff>
    </xdr:from>
    <xdr:ext cx="534377" cy="259045"/>
    <xdr:sp macro="" textlink="">
      <xdr:nvSpPr>
        <xdr:cNvPr id="465" name="テキスト ボックス 464"/>
        <xdr:cNvSpPr txBox="1"/>
      </xdr:nvSpPr>
      <xdr:spPr>
        <a:xfrm>
          <a:off x="9372111" y="1664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51143</xdr:rowOff>
    </xdr:from>
    <xdr:to>
      <xdr:col>45</xdr:col>
      <xdr:colOff>177800</xdr:colOff>
      <xdr:row>95</xdr:row>
      <xdr:rowOff>139688</xdr:rowOff>
    </xdr:to>
    <xdr:cxnSp macro="">
      <xdr:nvCxnSpPr>
        <xdr:cNvPr id="466" name="直線コネクタ 465"/>
        <xdr:cNvCxnSpPr/>
      </xdr:nvCxnSpPr>
      <xdr:spPr>
        <a:xfrm flipV="1">
          <a:off x="7861300" y="15824543"/>
          <a:ext cx="889000" cy="60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147701</xdr:rowOff>
    </xdr:from>
    <xdr:to>
      <xdr:col>46</xdr:col>
      <xdr:colOff>38100</xdr:colOff>
      <xdr:row>97</xdr:row>
      <xdr:rowOff>77851</xdr:rowOff>
    </xdr:to>
    <xdr:sp macro="" textlink="">
      <xdr:nvSpPr>
        <xdr:cNvPr id="467" name="フローチャート: 判断 466"/>
        <xdr:cNvSpPr/>
      </xdr:nvSpPr>
      <xdr:spPr>
        <a:xfrm>
          <a:off x="8699500" y="1660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68978</xdr:rowOff>
    </xdr:from>
    <xdr:ext cx="534377" cy="259045"/>
    <xdr:sp macro="" textlink="">
      <xdr:nvSpPr>
        <xdr:cNvPr id="468" name="テキスト ボックス 467"/>
        <xdr:cNvSpPr txBox="1"/>
      </xdr:nvSpPr>
      <xdr:spPr>
        <a:xfrm>
          <a:off x="8483111" y="1669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48374</xdr:rowOff>
    </xdr:from>
    <xdr:to>
      <xdr:col>41</xdr:col>
      <xdr:colOff>101600</xdr:colOff>
      <xdr:row>96</xdr:row>
      <xdr:rowOff>149974</xdr:rowOff>
    </xdr:to>
    <xdr:sp macro="" textlink="">
      <xdr:nvSpPr>
        <xdr:cNvPr id="469" name="フローチャート: 判断 468"/>
        <xdr:cNvSpPr/>
      </xdr:nvSpPr>
      <xdr:spPr>
        <a:xfrm>
          <a:off x="7810500" y="165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141101</xdr:rowOff>
    </xdr:from>
    <xdr:ext cx="534377" cy="259045"/>
    <xdr:sp macro="" textlink="">
      <xdr:nvSpPr>
        <xdr:cNvPr id="470" name="テキスト ボックス 469"/>
        <xdr:cNvSpPr txBox="1"/>
      </xdr:nvSpPr>
      <xdr:spPr>
        <a:xfrm>
          <a:off x="7594111" y="1660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117056</xdr:rowOff>
    </xdr:from>
    <xdr:to>
      <xdr:col>55</xdr:col>
      <xdr:colOff>50800</xdr:colOff>
      <xdr:row>94</xdr:row>
      <xdr:rowOff>47206</xdr:rowOff>
    </xdr:to>
    <xdr:sp macro="" textlink="">
      <xdr:nvSpPr>
        <xdr:cNvPr id="476" name="楕円 475"/>
        <xdr:cNvSpPr/>
      </xdr:nvSpPr>
      <xdr:spPr>
        <a:xfrm>
          <a:off x="10426700" y="1606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139933</xdr:rowOff>
    </xdr:from>
    <xdr:ext cx="534377" cy="259045"/>
    <xdr:sp macro="" textlink="">
      <xdr:nvSpPr>
        <xdr:cNvPr id="477" name="普通建設事業費 （ うち更新整備　）該当値テキスト"/>
        <xdr:cNvSpPr txBox="1"/>
      </xdr:nvSpPr>
      <xdr:spPr>
        <a:xfrm>
          <a:off x="10528300" y="1591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122262</xdr:rowOff>
    </xdr:from>
    <xdr:to>
      <xdr:col>50</xdr:col>
      <xdr:colOff>165100</xdr:colOff>
      <xdr:row>96</xdr:row>
      <xdr:rowOff>52412</xdr:rowOff>
    </xdr:to>
    <xdr:sp macro="" textlink="">
      <xdr:nvSpPr>
        <xdr:cNvPr id="478" name="楕円 477"/>
        <xdr:cNvSpPr/>
      </xdr:nvSpPr>
      <xdr:spPr>
        <a:xfrm>
          <a:off x="9588500" y="1641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68939</xdr:rowOff>
    </xdr:from>
    <xdr:ext cx="534377" cy="259045"/>
    <xdr:sp macro="" textlink="">
      <xdr:nvSpPr>
        <xdr:cNvPr id="479" name="テキスト ボックス 478"/>
        <xdr:cNvSpPr txBox="1"/>
      </xdr:nvSpPr>
      <xdr:spPr>
        <a:xfrm>
          <a:off x="9372111" y="16185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343</xdr:rowOff>
    </xdr:from>
    <xdr:to>
      <xdr:col>46</xdr:col>
      <xdr:colOff>38100</xdr:colOff>
      <xdr:row>92</xdr:row>
      <xdr:rowOff>101943</xdr:rowOff>
    </xdr:to>
    <xdr:sp macro="" textlink="">
      <xdr:nvSpPr>
        <xdr:cNvPr id="480" name="楕円 479"/>
        <xdr:cNvSpPr/>
      </xdr:nvSpPr>
      <xdr:spPr>
        <a:xfrm>
          <a:off x="8699500" y="1577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118470</xdr:rowOff>
    </xdr:from>
    <xdr:ext cx="534377" cy="259045"/>
    <xdr:sp macro="" textlink="">
      <xdr:nvSpPr>
        <xdr:cNvPr id="481" name="テキスト ボックス 480"/>
        <xdr:cNvSpPr txBox="1"/>
      </xdr:nvSpPr>
      <xdr:spPr>
        <a:xfrm>
          <a:off x="8483111" y="1554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88888</xdr:rowOff>
    </xdr:from>
    <xdr:to>
      <xdr:col>41</xdr:col>
      <xdr:colOff>101600</xdr:colOff>
      <xdr:row>96</xdr:row>
      <xdr:rowOff>19038</xdr:rowOff>
    </xdr:to>
    <xdr:sp macro="" textlink="">
      <xdr:nvSpPr>
        <xdr:cNvPr id="482" name="楕円 481"/>
        <xdr:cNvSpPr/>
      </xdr:nvSpPr>
      <xdr:spPr>
        <a:xfrm>
          <a:off x="7810500" y="1637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35565</xdr:rowOff>
    </xdr:from>
    <xdr:ext cx="534377" cy="259045"/>
    <xdr:sp macro="" textlink="">
      <xdr:nvSpPr>
        <xdr:cNvPr id="483" name="テキスト ボックス 482"/>
        <xdr:cNvSpPr txBox="1"/>
      </xdr:nvSpPr>
      <xdr:spPr>
        <a:xfrm>
          <a:off x="7594111" y="1615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4" name="直線コネクタ 49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5" name="テキスト ボックス 49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7" name="テキスト ボックス 49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8" name="直線コネクタ 49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9" name="テキスト ボックス 49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26017</xdr:rowOff>
    </xdr:from>
    <xdr:to>
      <xdr:col>85</xdr:col>
      <xdr:colOff>126364</xdr:colOff>
      <xdr:row>38</xdr:row>
      <xdr:rowOff>25400</xdr:rowOff>
    </xdr:to>
    <xdr:cxnSp macro="">
      <xdr:nvCxnSpPr>
        <xdr:cNvPr id="503" name="直線コネクタ 502"/>
        <xdr:cNvCxnSpPr/>
      </xdr:nvCxnSpPr>
      <xdr:spPr>
        <a:xfrm flipV="1">
          <a:off x="16317595" y="5340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53978</xdr:rowOff>
    </xdr:from>
    <xdr:ext cx="249299" cy="259045"/>
    <xdr:sp macro="" textlink="">
      <xdr:nvSpPr>
        <xdr:cNvPr id="504" name="災害復旧事業費最小値テキスト"/>
        <xdr:cNvSpPr txBox="1"/>
      </xdr:nvSpPr>
      <xdr:spPr>
        <a:xfrm>
          <a:off x="16370300" y="6569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5" name="直線コネクタ 50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144144</xdr:rowOff>
    </xdr:from>
    <xdr:ext cx="599010" cy="259045"/>
    <xdr:sp macro="" textlink="">
      <xdr:nvSpPr>
        <xdr:cNvPr id="506" name="災害復旧事業費最大値テキスト"/>
        <xdr:cNvSpPr txBox="1"/>
      </xdr:nvSpPr>
      <xdr:spPr>
        <a:xfrm>
          <a:off x="16370300" y="5116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26017</xdr:rowOff>
    </xdr:from>
    <xdr:to>
      <xdr:col>86</xdr:col>
      <xdr:colOff>25400</xdr:colOff>
      <xdr:row>31</xdr:row>
      <xdr:rowOff>26017</xdr:rowOff>
    </xdr:to>
    <xdr:cxnSp macro="">
      <xdr:nvCxnSpPr>
        <xdr:cNvPr id="507" name="直線コネクタ 506"/>
        <xdr:cNvCxnSpPr/>
      </xdr:nvCxnSpPr>
      <xdr:spPr>
        <a:xfrm>
          <a:off x="16230600" y="534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12644</xdr:rowOff>
    </xdr:from>
    <xdr:to>
      <xdr:col>85</xdr:col>
      <xdr:colOff>127000</xdr:colOff>
      <xdr:row>38</xdr:row>
      <xdr:rowOff>23782</xdr:rowOff>
    </xdr:to>
    <xdr:cxnSp macro="">
      <xdr:nvCxnSpPr>
        <xdr:cNvPr id="508" name="直線コネクタ 507"/>
        <xdr:cNvCxnSpPr/>
      </xdr:nvCxnSpPr>
      <xdr:spPr>
        <a:xfrm flipV="1">
          <a:off x="15481300" y="6527744"/>
          <a:ext cx="838200" cy="1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142878</xdr:rowOff>
    </xdr:from>
    <xdr:ext cx="469744" cy="259045"/>
    <xdr:sp macro="" textlink="">
      <xdr:nvSpPr>
        <xdr:cNvPr id="509" name="災害復旧事業費平均値テキスト"/>
        <xdr:cNvSpPr txBox="1"/>
      </xdr:nvSpPr>
      <xdr:spPr>
        <a:xfrm>
          <a:off x="16370300" y="6315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120001</xdr:rowOff>
    </xdr:from>
    <xdr:to>
      <xdr:col>85</xdr:col>
      <xdr:colOff>177800</xdr:colOff>
      <xdr:row>38</xdr:row>
      <xdr:rowOff>50151</xdr:rowOff>
    </xdr:to>
    <xdr:sp macro="" textlink="">
      <xdr:nvSpPr>
        <xdr:cNvPr id="510" name="フローチャート: 判断 509"/>
        <xdr:cNvSpPr/>
      </xdr:nvSpPr>
      <xdr:spPr>
        <a:xfrm>
          <a:off x="16268700" y="646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23782</xdr:rowOff>
    </xdr:from>
    <xdr:to>
      <xdr:col>81</xdr:col>
      <xdr:colOff>50800</xdr:colOff>
      <xdr:row>38</xdr:row>
      <xdr:rowOff>25200</xdr:rowOff>
    </xdr:to>
    <xdr:cxnSp macro="">
      <xdr:nvCxnSpPr>
        <xdr:cNvPr id="511" name="直線コネクタ 510"/>
        <xdr:cNvCxnSpPr/>
      </xdr:nvCxnSpPr>
      <xdr:spPr>
        <a:xfrm flipV="1">
          <a:off x="14592300" y="6538882"/>
          <a:ext cx="889000" cy="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134774</xdr:rowOff>
    </xdr:from>
    <xdr:to>
      <xdr:col>81</xdr:col>
      <xdr:colOff>101600</xdr:colOff>
      <xdr:row>38</xdr:row>
      <xdr:rowOff>64925</xdr:rowOff>
    </xdr:to>
    <xdr:sp macro="" textlink="">
      <xdr:nvSpPr>
        <xdr:cNvPr id="512" name="フローチャート: 判断 511"/>
        <xdr:cNvSpPr/>
      </xdr:nvSpPr>
      <xdr:spPr>
        <a:xfrm>
          <a:off x="15430500" y="64784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81451</xdr:rowOff>
    </xdr:from>
    <xdr:ext cx="469744" cy="259045"/>
    <xdr:sp macro="" textlink="">
      <xdr:nvSpPr>
        <xdr:cNvPr id="513" name="テキスト ボックス 512"/>
        <xdr:cNvSpPr txBox="1"/>
      </xdr:nvSpPr>
      <xdr:spPr>
        <a:xfrm>
          <a:off x="15246428" y="625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22514</xdr:rowOff>
    </xdr:from>
    <xdr:to>
      <xdr:col>76</xdr:col>
      <xdr:colOff>114300</xdr:colOff>
      <xdr:row>38</xdr:row>
      <xdr:rowOff>25200</xdr:rowOff>
    </xdr:to>
    <xdr:cxnSp macro="">
      <xdr:nvCxnSpPr>
        <xdr:cNvPr id="514" name="直線コネクタ 513"/>
        <xdr:cNvCxnSpPr/>
      </xdr:nvCxnSpPr>
      <xdr:spPr>
        <a:xfrm>
          <a:off x="13703300" y="6537614"/>
          <a:ext cx="889000" cy="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129368</xdr:rowOff>
    </xdr:from>
    <xdr:to>
      <xdr:col>76</xdr:col>
      <xdr:colOff>165100</xdr:colOff>
      <xdr:row>38</xdr:row>
      <xdr:rowOff>59518</xdr:rowOff>
    </xdr:to>
    <xdr:sp macro="" textlink="">
      <xdr:nvSpPr>
        <xdr:cNvPr id="515" name="フローチャート: 判断 514"/>
        <xdr:cNvSpPr/>
      </xdr:nvSpPr>
      <xdr:spPr>
        <a:xfrm>
          <a:off x="14541500" y="64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76045</xdr:rowOff>
    </xdr:from>
    <xdr:ext cx="469744" cy="259045"/>
    <xdr:sp macro="" textlink="">
      <xdr:nvSpPr>
        <xdr:cNvPr id="516" name="テキスト ボックス 515"/>
        <xdr:cNvSpPr txBox="1"/>
      </xdr:nvSpPr>
      <xdr:spPr>
        <a:xfrm>
          <a:off x="14357428" y="624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21486</xdr:rowOff>
    </xdr:from>
    <xdr:to>
      <xdr:col>71</xdr:col>
      <xdr:colOff>177800</xdr:colOff>
      <xdr:row>38</xdr:row>
      <xdr:rowOff>22514</xdr:rowOff>
    </xdr:to>
    <xdr:cxnSp macro="">
      <xdr:nvCxnSpPr>
        <xdr:cNvPr id="517" name="直線コネクタ 516"/>
        <xdr:cNvCxnSpPr/>
      </xdr:nvCxnSpPr>
      <xdr:spPr>
        <a:xfrm>
          <a:off x="12814300" y="6536586"/>
          <a:ext cx="8890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99695</xdr:rowOff>
    </xdr:from>
    <xdr:to>
      <xdr:col>72</xdr:col>
      <xdr:colOff>38100</xdr:colOff>
      <xdr:row>38</xdr:row>
      <xdr:rowOff>29845</xdr:rowOff>
    </xdr:to>
    <xdr:sp macro="" textlink="">
      <xdr:nvSpPr>
        <xdr:cNvPr id="518" name="フローチャート: 判断 517"/>
        <xdr:cNvSpPr/>
      </xdr:nvSpPr>
      <xdr:spPr>
        <a:xfrm>
          <a:off x="13652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46372</xdr:rowOff>
    </xdr:from>
    <xdr:ext cx="469744" cy="259045"/>
    <xdr:sp macro="" textlink="">
      <xdr:nvSpPr>
        <xdr:cNvPr id="519" name="テキスト ボックス 518"/>
        <xdr:cNvSpPr txBox="1"/>
      </xdr:nvSpPr>
      <xdr:spPr>
        <a:xfrm>
          <a:off x="13468428" y="621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100850</xdr:rowOff>
    </xdr:from>
    <xdr:to>
      <xdr:col>67</xdr:col>
      <xdr:colOff>101600</xdr:colOff>
      <xdr:row>38</xdr:row>
      <xdr:rowOff>31000</xdr:rowOff>
    </xdr:to>
    <xdr:sp macro="" textlink="">
      <xdr:nvSpPr>
        <xdr:cNvPr id="520" name="フローチャート: 判断 519"/>
        <xdr:cNvSpPr/>
      </xdr:nvSpPr>
      <xdr:spPr>
        <a:xfrm>
          <a:off x="12763500" y="64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47527</xdr:rowOff>
    </xdr:from>
    <xdr:ext cx="469744" cy="259045"/>
    <xdr:sp macro="" textlink="">
      <xdr:nvSpPr>
        <xdr:cNvPr id="521" name="テキスト ボックス 520"/>
        <xdr:cNvSpPr txBox="1"/>
      </xdr:nvSpPr>
      <xdr:spPr>
        <a:xfrm>
          <a:off x="12579428" y="621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133294</xdr:rowOff>
    </xdr:from>
    <xdr:to>
      <xdr:col>85</xdr:col>
      <xdr:colOff>177800</xdr:colOff>
      <xdr:row>38</xdr:row>
      <xdr:rowOff>63444</xdr:rowOff>
    </xdr:to>
    <xdr:sp macro="" textlink="">
      <xdr:nvSpPr>
        <xdr:cNvPr id="527" name="楕円 526"/>
        <xdr:cNvSpPr/>
      </xdr:nvSpPr>
      <xdr:spPr>
        <a:xfrm>
          <a:off x="16268700" y="647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98428</xdr:rowOff>
    </xdr:from>
    <xdr:ext cx="469744" cy="259045"/>
    <xdr:sp macro="" textlink="">
      <xdr:nvSpPr>
        <xdr:cNvPr id="528" name="災害復旧事業費該当値テキスト"/>
        <xdr:cNvSpPr txBox="1"/>
      </xdr:nvSpPr>
      <xdr:spPr>
        <a:xfrm>
          <a:off x="16370300" y="6442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144433</xdr:rowOff>
    </xdr:from>
    <xdr:to>
      <xdr:col>81</xdr:col>
      <xdr:colOff>101600</xdr:colOff>
      <xdr:row>38</xdr:row>
      <xdr:rowOff>74583</xdr:rowOff>
    </xdr:to>
    <xdr:sp macro="" textlink="">
      <xdr:nvSpPr>
        <xdr:cNvPr id="529" name="楕円 528"/>
        <xdr:cNvSpPr/>
      </xdr:nvSpPr>
      <xdr:spPr>
        <a:xfrm>
          <a:off x="15430500" y="648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65709</xdr:rowOff>
    </xdr:from>
    <xdr:ext cx="378565" cy="259045"/>
    <xdr:sp macro="" textlink="">
      <xdr:nvSpPr>
        <xdr:cNvPr id="530" name="テキスト ボックス 529"/>
        <xdr:cNvSpPr txBox="1"/>
      </xdr:nvSpPr>
      <xdr:spPr>
        <a:xfrm>
          <a:off x="15292017" y="6580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145850</xdr:rowOff>
    </xdr:from>
    <xdr:to>
      <xdr:col>76</xdr:col>
      <xdr:colOff>165100</xdr:colOff>
      <xdr:row>38</xdr:row>
      <xdr:rowOff>76000</xdr:rowOff>
    </xdr:to>
    <xdr:sp macro="" textlink="">
      <xdr:nvSpPr>
        <xdr:cNvPr id="531" name="楕円 530"/>
        <xdr:cNvSpPr/>
      </xdr:nvSpPr>
      <xdr:spPr>
        <a:xfrm>
          <a:off x="14541500" y="648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38</xdr:row>
      <xdr:rowOff>67127</xdr:rowOff>
    </xdr:from>
    <xdr:ext cx="313932" cy="259045"/>
    <xdr:sp macro="" textlink="">
      <xdr:nvSpPr>
        <xdr:cNvPr id="532" name="テキスト ボックス 531"/>
        <xdr:cNvSpPr txBox="1"/>
      </xdr:nvSpPr>
      <xdr:spPr>
        <a:xfrm>
          <a:off x="14435333" y="6582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143164</xdr:rowOff>
    </xdr:from>
    <xdr:to>
      <xdr:col>72</xdr:col>
      <xdr:colOff>38100</xdr:colOff>
      <xdr:row>38</xdr:row>
      <xdr:rowOff>73313</xdr:rowOff>
    </xdr:to>
    <xdr:sp macro="" textlink="">
      <xdr:nvSpPr>
        <xdr:cNvPr id="533" name="楕円 532"/>
        <xdr:cNvSpPr/>
      </xdr:nvSpPr>
      <xdr:spPr>
        <a:xfrm>
          <a:off x="13652500" y="648681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64441</xdr:rowOff>
    </xdr:from>
    <xdr:ext cx="378565" cy="259045"/>
    <xdr:sp macro="" textlink="">
      <xdr:nvSpPr>
        <xdr:cNvPr id="534" name="テキスト ボックス 533"/>
        <xdr:cNvSpPr txBox="1"/>
      </xdr:nvSpPr>
      <xdr:spPr>
        <a:xfrm>
          <a:off x="13514017" y="6579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142135</xdr:rowOff>
    </xdr:from>
    <xdr:to>
      <xdr:col>67</xdr:col>
      <xdr:colOff>101600</xdr:colOff>
      <xdr:row>38</xdr:row>
      <xdr:rowOff>72286</xdr:rowOff>
    </xdr:to>
    <xdr:sp macro="" textlink="">
      <xdr:nvSpPr>
        <xdr:cNvPr id="535" name="楕円 534"/>
        <xdr:cNvSpPr/>
      </xdr:nvSpPr>
      <xdr:spPr>
        <a:xfrm>
          <a:off x="12763500" y="64857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63413</xdr:rowOff>
    </xdr:from>
    <xdr:ext cx="378565" cy="259045"/>
    <xdr:sp macro="" textlink="">
      <xdr:nvSpPr>
        <xdr:cNvPr id="536" name="テキスト ボックス 535"/>
        <xdr:cNvSpPr txBox="1"/>
      </xdr:nvSpPr>
      <xdr:spPr>
        <a:xfrm>
          <a:off x="12625017" y="6578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7" name="直線コネクタ 54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8" name="テキスト ボックス 54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9" name="直線コネクタ 54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0" name="テキスト ボックス 549"/>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1" name="直線コネクタ 55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2" name="テキスト ボックス 551"/>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3" name="直線コネクタ 55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4" name="テキスト ボックス 553"/>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58" name="直線コネクタ 557"/>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59"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0" name="直線コネクタ 55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1"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3" name="直線コネクタ 56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4"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5" name="フローチャート: 判断 564"/>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6" name="直線コネクタ 56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7" name="フローチャート: 判断 566"/>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68" name="テキスト ボックス 567"/>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9" name="直線コネクタ 56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0" name="フローチャート: 判断 569"/>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1" name="テキスト ボックス 570"/>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2" name="直線コネクタ 57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4" name="テキスト ボックス 57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75" name="フローチャート: 判断 574"/>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76" name="テキスト ボックス 575"/>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2" name="楕円 58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3"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4" name="楕円 58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5" name="テキスト ボックス 584"/>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6" name="楕円 58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7" name="テキスト ボックス 586"/>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8" name="楕円 58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9" name="テキスト ボックス 588"/>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0" name="楕円 58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1" name="テキスト ボックス 590"/>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5" name="テキスト ボックス 60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73</xdr:row>
      <xdr:rowOff>142306</xdr:rowOff>
    </xdr:from>
    <xdr:to>
      <xdr:col>85</xdr:col>
      <xdr:colOff>126364</xdr:colOff>
      <xdr:row>78</xdr:row>
      <xdr:rowOff>80135</xdr:rowOff>
    </xdr:to>
    <xdr:cxnSp macro="">
      <xdr:nvCxnSpPr>
        <xdr:cNvPr id="615" name="直線コネクタ 614"/>
        <xdr:cNvCxnSpPr/>
      </xdr:nvCxnSpPr>
      <xdr:spPr>
        <a:xfrm flipV="1">
          <a:off x="16317595" y="12658156"/>
          <a:ext cx="1269" cy="795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83962</xdr:rowOff>
    </xdr:from>
    <xdr:ext cx="534377" cy="259045"/>
    <xdr:sp macro="" textlink="">
      <xdr:nvSpPr>
        <xdr:cNvPr id="616" name="公債費最小値テキスト"/>
        <xdr:cNvSpPr txBox="1"/>
      </xdr:nvSpPr>
      <xdr:spPr>
        <a:xfrm>
          <a:off x="16370300" y="1345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80135</xdr:rowOff>
    </xdr:from>
    <xdr:to>
      <xdr:col>86</xdr:col>
      <xdr:colOff>25400</xdr:colOff>
      <xdr:row>78</xdr:row>
      <xdr:rowOff>80135</xdr:rowOff>
    </xdr:to>
    <xdr:cxnSp macro="">
      <xdr:nvCxnSpPr>
        <xdr:cNvPr id="617" name="直線コネクタ 616"/>
        <xdr:cNvCxnSpPr/>
      </xdr:nvCxnSpPr>
      <xdr:spPr>
        <a:xfrm>
          <a:off x="16230600" y="13453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88983</xdr:rowOff>
    </xdr:from>
    <xdr:ext cx="599010" cy="259045"/>
    <xdr:sp macro="" textlink="">
      <xdr:nvSpPr>
        <xdr:cNvPr id="618" name="公債費最大値テキスト"/>
        <xdr:cNvSpPr txBox="1"/>
      </xdr:nvSpPr>
      <xdr:spPr>
        <a:xfrm>
          <a:off x="16370300" y="1243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73</xdr:row>
      <xdr:rowOff>142306</xdr:rowOff>
    </xdr:from>
    <xdr:to>
      <xdr:col>86</xdr:col>
      <xdr:colOff>25400</xdr:colOff>
      <xdr:row>73</xdr:row>
      <xdr:rowOff>142306</xdr:rowOff>
    </xdr:to>
    <xdr:cxnSp macro="">
      <xdr:nvCxnSpPr>
        <xdr:cNvPr id="619" name="直線コネクタ 618"/>
        <xdr:cNvCxnSpPr/>
      </xdr:nvCxnSpPr>
      <xdr:spPr>
        <a:xfrm>
          <a:off x="16230600" y="12658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142306</xdr:rowOff>
    </xdr:from>
    <xdr:to>
      <xdr:col>85</xdr:col>
      <xdr:colOff>127000</xdr:colOff>
      <xdr:row>73</xdr:row>
      <xdr:rowOff>167627</xdr:rowOff>
    </xdr:to>
    <xdr:cxnSp macro="">
      <xdr:nvCxnSpPr>
        <xdr:cNvPr id="620" name="直線コネクタ 619"/>
        <xdr:cNvCxnSpPr/>
      </xdr:nvCxnSpPr>
      <xdr:spPr>
        <a:xfrm flipV="1">
          <a:off x="15481300" y="12658156"/>
          <a:ext cx="838200" cy="2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98401</xdr:rowOff>
    </xdr:from>
    <xdr:ext cx="534377" cy="259045"/>
    <xdr:sp macro="" textlink="">
      <xdr:nvSpPr>
        <xdr:cNvPr id="621" name="公債費平均値テキスト"/>
        <xdr:cNvSpPr txBox="1"/>
      </xdr:nvSpPr>
      <xdr:spPr>
        <a:xfrm>
          <a:off x="16370300" y="131286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119974</xdr:rowOff>
    </xdr:from>
    <xdr:to>
      <xdr:col>85</xdr:col>
      <xdr:colOff>177800</xdr:colOff>
      <xdr:row>77</xdr:row>
      <xdr:rowOff>50124</xdr:rowOff>
    </xdr:to>
    <xdr:sp macro="" textlink="">
      <xdr:nvSpPr>
        <xdr:cNvPr id="622" name="フローチャート: 判断 621"/>
        <xdr:cNvSpPr/>
      </xdr:nvSpPr>
      <xdr:spPr>
        <a:xfrm>
          <a:off x="16268700" y="1315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167627</xdr:rowOff>
    </xdr:from>
    <xdr:to>
      <xdr:col>81</xdr:col>
      <xdr:colOff>50800</xdr:colOff>
      <xdr:row>74</xdr:row>
      <xdr:rowOff>74183</xdr:rowOff>
    </xdr:to>
    <xdr:cxnSp macro="">
      <xdr:nvCxnSpPr>
        <xdr:cNvPr id="623" name="直線コネクタ 622"/>
        <xdr:cNvCxnSpPr/>
      </xdr:nvCxnSpPr>
      <xdr:spPr>
        <a:xfrm flipV="1">
          <a:off x="14592300" y="12683477"/>
          <a:ext cx="889000" cy="7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106975</xdr:rowOff>
    </xdr:from>
    <xdr:to>
      <xdr:col>81</xdr:col>
      <xdr:colOff>101600</xdr:colOff>
      <xdr:row>77</xdr:row>
      <xdr:rowOff>37125</xdr:rowOff>
    </xdr:to>
    <xdr:sp macro="" textlink="">
      <xdr:nvSpPr>
        <xdr:cNvPr id="624" name="フローチャート: 判断 623"/>
        <xdr:cNvSpPr/>
      </xdr:nvSpPr>
      <xdr:spPr>
        <a:xfrm>
          <a:off x="15430500" y="131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28252</xdr:rowOff>
    </xdr:from>
    <xdr:ext cx="534377" cy="259045"/>
    <xdr:sp macro="" textlink="">
      <xdr:nvSpPr>
        <xdr:cNvPr id="625" name="テキスト ボックス 624"/>
        <xdr:cNvSpPr txBox="1"/>
      </xdr:nvSpPr>
      <xdr:spPr>
        <a:xfrm>
          <a:off x="15214111" y="1322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76964</xdr:rowOff>
    </xdr:from>
    <xdr:to>
      <xdr:col>76</xdr:col>
      <xdr:colOff>114300</xdr:colOff>
      <xdr:row>74</xdr:row>
      <xdr:rowOff>74183</xdr:rowOff>
    </xdr:to>
    <xdr:cxnSp macro="">
      <xdr:nvCxnSpPr>
        <xdr:cNvPr id="626" name="直線コネクタ 625"/>
        <xdr:cNvCxnSpPr/>
      </xdr:nvCxnSpPr>
      <xdr:spPr>
        <a:xfrm>
          <a:off x="13703300" y="12592814"/>
          <a:ext cx="889000" cy="16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88054</xdr:rowOff>
    </xdr:from>
    <xdr:to>
      <xdr:col>76</xdr:col>
      <xdr:colOff>165100</xdr:colOff>
      <xdr:row>77</xdr:row>
      <xdr:rowOff>18204</xdr:rowOff>
    </xdr:to>
    <xdr:sp macro="" textlink="">
      <xdr:nvSpPr>
        <xdr:cNvPr id="627" name="フローチャート: 判断 626"/>
        <xdr:cNvSpPr/>
      </xdr:nvSpPr>
      <xdr:spPr>
        <a:xfrm>
          <a:off x="14541500" y="1311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9331</xdr:rowOff>
    </xdr:from>
    <xdr:ext cx="534377" cy="259045"/>
    <xdr:sp macro="" textlink="">
      <xdr:nvSpPr>
        <xdr:cNvPr id="628" name="テキスト ボックス 627"/>
        <xdr:cNvSpPr txBox="1"/>
      </xdr:nvSpPr>
      <xdr:spPr>
        <a:xfrm>
          <a:off x="14325111" y="1321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54097</xdr:rowOff>
    </xdr:from>
    <xdr:to>
      <xdr:col>71</xdr:col>
      <xdr:colOff>177800</xdr:colOff>
      <xdr:row>73</xdr:row>
      <xdr:rowOff>76964</xdr:rowOff>
    </xdr:to>
    <xdr:cxnSp macro="">
      <xdr:nvCxnSpPr>
        <xdr:cNvPr id="629" name="直線コネクタ 628"/>
        <xdr:cNvCxnSpPr/>
      </xdr:nvCxnSpPr>
      <xdr:spPr>
        <a:xfrm>
          <a:off x="12814300" y="12055597"/>
          <a:ext cx="889000" cy="53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162951</xdr:rowOff>
    </xdr:from>
    <xdr:to>
      <xdr:col>72</xdr:col>
      <xdr:colOff>38100</xdr:colOff>
      <xdr:row>76</xdr:row>
      <xdr:rowOff>93101</xdr:rowOff>
    </xdr:to>
    <xdr:sp macro="" textlink="">
      <xdr:nvSpPr>
        <xdr:cNvPr id="630" name="フローチャート: 判断 629"/>
        <xdr:cNvSpPr/>
      </xdr:nvSpPr>
      <xdr:spPr>
        <a:xfrm>
          <a:off x="13652500" y="1302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84228</xdr:rowOff>
    </xdr:from>
    <xdr:ext cx="534377" cy="259045"/>
    <xdr:sp macro="" textlink="">
      <xdr:nvSpPr>
        <xdr:cNvPr id="631" name="テキスト ボックス 630"/>
        <xdr:cNvSpPr txBox="1"/>
      </xdr:nvSpPr>
      <xdr:spPr>
        <a:xfrm>
          <a:off x="13436111" y="1311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158852</xdr:rowOff>
    </xdr:from>
    <xdr:to>
      <xdr:col>67</xdr:col>
      <xdr:colOff>101600</xdr:colOff>
      <xdr:row>76</xdr:row>
      <xdr:rowOff>89002</xdr:rowOff>
    </xdr:to>
    <xdr:sp macro="" textlink="">
      <xdr:nvSpPr>
        <xdr:cNvPr id="632" name="フローチャート: 判断 631"/>
        <xdr:cNvSpPr/>
      </xdr:nvSpPr>
      <xdr:spPr>
        <a:xfrm>
          <a:off x="12763500" y="1301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80129</xdr:rowOff>
    </xdr:from>
    <xdr:ext cx="534377" cy="259045"/>
    <xdr:sp macro="" textlink="">
      <xdr:nvSpPr>
        <xdr:cNvPr id="633" name="テキスト ボックス 632"/>
        <xdr:cNvSpPr txBox="1"/>
      </xdr:nvSpPr>
      <xdr:spPr>
        <a:xfrm>
          <a:off x="12547111" y="1311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91506</xdr:rowOff>
    </xdr:from>
    <xdr:to>
      <xdr:col>85</xdr:col>
      <xdr:colOff>177800</xdr:colOff>
      <xdr:row>74</xdr:row>
      <xdr:rowOff>21656</xdr:rowOff>
    </xdr:to>
    <xdr:sp macro="" textlink="">
      <xdr:nvSpPr>
        <xdr:cNvPr id="639" name="楕円 638"/>
        <xdr:cNvSpPr/>
      </xdr:nvSpPr>
      <xdr:spPr>
        <a:xfrm>
          <a:off x="16268700" y="1260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44533</xdr:rowOff>
    </xdr:from>
    <xdr:ext cx="599010" cy="259045"/>
    <xdr:sp macro="" textlink="">
      <xdr:nvSpPr>
        <xdr:cNvPr id="640" name="公債費該当値テキスト"/>
        <xdr:cNvSpPr txBox="1"/>
      </xdr:nvSpPr>
      <xdr:spPr>
        <a:xfrm>
          <a:off x="16370300" y="12560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116827</xdr:rowOff>
    </xdr:from>
    <xdr:to>
      <xdr:col>81</xdr:col>
      <xdr:colOff>101600</xdr:colOff>
      <xdr:row>74</xdr:row>
      <xdr:rowOff>46977</xdr:rowOff>
    </xdr:to>
    <xdr:sp macro="" textlink="">
      <xdr:nvSpPr>
        <xdr:cNvPr id="641" name="楕円 640"/>
        <xdr:cNvSpPr/>
      </xdr:nvSpPr>
      <xdr:spPr>
        <a:xfrm>
          <a:off x="15430500" y="126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63504</xdr:rowOff>
    </xdr:from>
    <xdr:ext cx="599010" cy="259045"/>
    <xdr:sp macro="" textlink="">
      <xdr:nvSpPr>
        <xdr:cNvPr id="642" name="テキスト ボックス 641"/>
        <xdr:cNvSpPr txBox="1"/>
      </xdr:nvSpPr>
      <xdr:spPr>
        <a:xfrm>
          <a:off x="15181795" y="12407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23383</xdr:rowOff>
    </xdr:from>
    <xdr:to>
      <xdr:col>76</xdr:col>
      <xdr:colOff>165100</xdr:colOff>
      <xdr:row>74</xdr:row>
      <xdr:rowOff>124983</xdr:rowOff>
    </xdr:to>
    <xdr:sp macro="" textlink="">
      <xdr:nvSpPr>
        <xdr:cNvPr id="643" name="楕円 642"/>
        <xdr:cNvSpPr/>
      </xdr:nvSpPr>
      <xdr:spPr>
        <a:xfrm>
          <a:off x="14541500" y="1271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141510</xdr:rowOff>
    </xdr:from>
    <xdr:ext cx="599010" cy="259045"/>
    <xdr:sp macro="" textlink="">
      <xdr:nvSpPr>
        <xdr:cNvPr id="644" name="テキスト ボックス 643"/>
        <xdr:cNvSpPr txBox="1"/>
      </xdr:nvSpPr>
      <xdr:spPr>
        <a:xfrm>
          <a:off x="14292795" y="12485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26164</xdr:rowOff>
    </xdr:from>
    <xdr:to>
      <xdr:col>72</xdr:col>
      <xdr:colOff>38100</xdr:colOff>
      <xdr:row>73</xdr:row>
      <xdr:rowOff>127764</xdr:rowOff>
    </xdr:to>
    <xdr:sp macro="" textlink="">
      <xdr:nvSpPr>
        <xdr:cNvPr id="645" name="楕円 644"/>
        <xdr:cNvSpPr/>
      </xdr:nvSpPr>
      <xdr:spPr>
        <a:xfrm>
          <a:off x="13652500" y="1254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71</xdr:row>
      <xdr:rowOff>144291</xdr:rowOff>
    </xdr:from>
    <xdr:ext cx="599010" cy="259045"/>
    <xdr:sp macro="" textlink="">
      <xdr:nvSpPr>
        <xdr:cNvPr id="646" name="テキスト ボックス 645"/>
        <xdr:cNvSpPr txBox="1"/>
      </xdr:nvSpPr>
      <xdr:spPr>
        <a:xfrm>
          <a:off x="13403795" y="1231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3297</xdr:rowOff>
    </xdr:from>
    <xdr:to>
      <xdr:col>67</xdr:col>
      <xdr:colOff>101600</xdr:colOff>
      <xdr:row>70</xdr:row>
      <xdr:rowOff>104897</xdr:rowOff>
    </xdr:to>
    <xdr:sp macro="" textlink="">
      <xdr:nvSpPr>
        <xdr:cNvPr id="647" name="楕円 646"/>
        <xdr:cNvSpPr/>
      </xdr:nvSpPr>
      <xdr:spPr>
        <a:xfrm>
          <a:off x="12763500" y="1200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68</xdr:row>
      <xdr:rowOff>121424</xdr:rowOff>
    </xdr:from>
    <xdr:ext cx="599010" cy="259045"/>
    <xdr:sp macro="" textlink="">
      <xdr:nvSpPr>
        <xdr:cNvPr id="648" name="テキスト ボックス 647"/>
        <xdr:cNvSpPr txBox="1"/>
      </xdr:nvSpPr>
      <xdr:spPr>
        <a:xfrm>
          <a:off x="12514795" y="11780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2" name="テキスト ボックス 66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6" name="テキスト ボックス 66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8" name="テキスト ボックス 66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107803</xdr:rowOff>
    </xdr:from>
    <xdr:to>
      <xdr:col>85</xdr:col>
      <xdr:colOff>126364</xdr:colOff>
      <xdr:row>99</xdr:row>
      <xdr:rowOff>44397</xdr:rowOff>
    </xdr:to>
    <xdr:cxnSp macro="">
      <xdr:nvCxnSpPr>
        <xdr:cNvPr id="672" name="直線コネクタ 671"/>
        <xdr:cNvCxnSpPr/>
      </xdr:nvCxnSpPr>
      <xdr:spPr>
        <a:xfrm flipV="1">
          <a:off x="16317595" y="15538303"/>
          <a:ext cx="1269" cy="147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48224</xdr:rowOff>
    </xdr:from>
    <xdr:ext cx="249299" cy="259045"/>
    <xdr:sp macro="" textlink="">
      <xdr:nvSpPr>
        <xdr:cNvPr id="673" name="積立金最小値テキスト"/>
        <xdr:cNvSpPr txBox="1"/>
      </xdr:nvSpPr>
      <xdr:spPr>
        <a:xfrm>
          <a:off x="16370300" y="17021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44397</xdr:rowOff>
    </xdr:from>
    <xdr:to>
      <xdr:col>86</xdr:col>
      <xdr:colOff>25400</xdr:colOff>
      <xdr:row>99</xdr:row>
      <xdr:rowOff>44397</xdr:rowOff>
    </xdr:to>
    <xdr:cxnSp macro="">
      <xdr:nvCxnSpPr>
        <xdr:cNvPr id="674" name="直線コネクタ 673"/>
        <xdr:cNvCxnSpPr/>
      </xdr:nvCxnSpPr>
      <xdr:spPr>
        <a:xfrm>
          <a:off x="16230600" y="1701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54480</xdr:rowOff>
    </xdr:from>
    <xdr:ext cx="599010" cy="259045"/>
    <xdr:sp macro="" textlink="">
      <xdr:nvSpPr>
        <xdr:cNvPr id="675" name="積立金最大値テキスト"/>
        <xdr:cNvSpPr txBox="1"/>
      </xdr:nvSpPr>
      <xdr:spPr>
        <a:xfrm>
          <a:off x="16370300" y="15313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107803</xdr:rowOff>
    </xdr:from>
    <xdr:to>
      <xdr:col>86</xdr:col>
      <xdr:colOff>25400</xdr:colOff>
      <xdr:row>90</xdr:row>
      <xdr:rowOff>107803</xdr:rowOff>
    </xdr:to>
    <xdr:cxnSp macro="">
      <xdr:nvCxnSpPr>
        <xdr:cNvPr id="676" name="直線コネクタ 675"/>
        <xdr:cNvCxnSpPr/>
      </xdr:nvCxnSpPr>
      <xdr:spPr>
        <a:xfrm>
          <a:off x="16230600" y="15538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123233</xdr:rowOff>
    </xdr:from>
    <xdr:to>
      <xdr:col>85</xdr:col>
      <xdr:colOff>127000</xdr:colOff>
      <xdr:row>98</xdr:row>
      <xdr:rowOff>134038</xdr:rowOff>
    </xdr:to>
    <xdr:cxnSp macro="">
      <xdr:nvCxnSpPr>
        <xdr:cNvPr id="677" name="直線コネクタ 676"/>
        <xdr:cNvCxnSpPr/>
      </xdr:nvCxnSpPr>
      <xdr:spPr>
        <a:xfrm flipV="1">
          <a:off x="15481300" y="16925333"/>
          <a:ext cx="838200" cy="10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84658</xdr:rowOff>
    </xdr:from>
    <xdr:ext cx="534377" cy="259045"/>
    <xdr:sp macro="" textlink="">
      <xdr:nvSpPr>
        <xdr:cNvPr id="678" name="積立金平均値テキスト"/>
        <xdr:cNvSpPr txBox="1"/>
      </xdr:nvSpPr>
      <xdr:spPr>
        <a:xfrm>
          <a:off x="16370300" y="16715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61781</xdr:rowOff>
    </xdr:from>
    <xdr:to>
      <xdr:col>85</xdr:col>
      <xdr:colOff>177800</xdr:colOff>
      <xdr:row>98</xdr:row>
      <xdr:rowOff>163381</xdr:rowOff>
    </xdr:to>
    <xdr:sp macro="" textlink="">
      <xdr:nvSpPr>
        <xdr:cNvPr id="679" name="フローチャート: 判断 678"/>
        <xdr:cNvSpPr/>
      </xdr:nvSpPr>
      <xdr:spPr>
        <a:xfrm>
          <a:off x="16268700" y="1686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134038</xdr:rowOff>
    </xdr:from>
    <xdr:to>
      <xdr:col>81</xdr:col>
      <xdr:colOff>50800</xdr:colOff>
      <xdr:row>98</xdr:row>
      <xdr:rowOff>138762</xdr:rowOff>
    </xdr:to>
    <xdr:cxnSp macro="">
      <xdr:nvCxnSpPr>
        <xdr:cNvPr id="680" name="直線コネクタ 679"/>
        <xdr:cNvCxnSpPr/>
      </xdr:nvCxnSpPr>
      <xdr:spPr>
        <a:xfrm flipV="1">
          <a:off x="14592300" y="16936138"/>
          <a:ext cx="889000" cy="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71793</xdr:rowOff>
    </xdr:from>
    <xdr:to>
      <xdr:col>81</xdr:col>
      <xdr:colOff>101600</xdr:colOff>
      <xdr:row>99</xdr:row>
      <xdr:rowOff>1943</xdr:rowOff>
    </xdr:to>
    <xdr:sp macro="" textlink="">
      <xdr:nvSpPr>
        <xdr:cNvPr id="681" name="フローチャート: 判断 680"/>
        <xdr:cNvSpPr/>
      </xdr:nvSpPr>
      <xdr:spPr>
        <a:xfrm>
          <a:off x="15430500" y="1687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18470</xdr:rowOff>
    </xdr:from>
    <xdr:ext cx="534377" cy="259045"/>
    <xdr:sp macro="" textlink="">
      <xdr:nvSpPr>
        <xdr:cNvPr id="682" name="テキスト ボックス 681"/>
        <xdr:cNvSpPr txBox="1"/>
      </xdr:nvSpPr>
      <xdr:spPr>
        <a:xfrm>
          <a:off x="15214111" y="1664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138762</xdr:rowOff>
    </xdr:from>
    <xdr:to>
      <xdr:col>76</xdr:col>
      <xdr:colOff>114300</xdr:colOff>
      <xdr:row>99</xdr:row>
      <xdr:rowOff>17094</xdr:rowOff>
    </xdr:to>
    <xdr:cxnSp macro="">
      <xdr:nvCxnSpPr>
        <xdr:cNvPr id="683" name="直線コネクタ 682"/>
        <xdr:cNvCxnSpPr/>
      </xdr:nvCxnSpPr>
      <xdr:spPr>
        <a:xfrm flipV="1">
          <a:off x="13703300" y="16940862"/>
          <a:ext cx="889000" cy="49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57978</xdr:rowOff>
    </xdr:from>
    <xdr:to>
      <xdr:col>76</xdr:col>
      <xdr:colOff>165100</xdr:colOff>
      <xdr:row>98</xdr:row>
      <xdr:rowOff>159578</xdr:rowOff>
    </xdr:to>
    <xdr:sp macro="" textlink="">
      <xdr:nvSpPr>
        <xdr:cNvPr id="684" name="フローチャート: 判断 683"/>
        <xdr:cNvSpPr/>
      </xdr:nvSpPr>
      <xdr:spPr>
        <a:xfrm>
          <a:off x="14541500" y="1686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4655</xdr:rowOff>
    </xdr:from>
    <xdr:ext cx="534377" cy="259045"/>
    <xdr:sp macro="" textlink="">
      <xdr:nvSpPr>
        <xdr:cNvPr id="685" name="テキスト ボックス 684"/>
        <xdr:cNvSpPr txBox="1"/>
      </xdr:nvSpPr>
      <xdr:spPr>
        <a:xfrm>
          <a:off x="14325111" y="1663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150299</xdr:rowOff>
    </xdr:from>
    <xdr:to>
      <xdr:col>71</xdr:col>
      <xdr:colOff>177800</xdr:colOff>
      <xdr:row>99</xdr:row>
      <xdr:rowOff>17094</xdr:rowOff>
    </xdr:to>
    <xdr:cxnSp macro="">
      <xdr:nvCxnSpPr>
        <xdr:cNvPr id="686" name="直線コネクタ 685"/>
        <xdr:cNvCxnSpPr/>
      </xdr:nvCxnSpPr>
      <xdr:spPr>
        <a:xfrm>
          <a:off x="12814300" y="16952399"/>
          <a:ext cx="889000" cy="38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102060</xdr:rowOff>
    </xdr:from>
    <xdr:to>
      <xdr:col>72</xdr:col>
      <xdr:colOff>38100</xdr:colOff>
      <xdr:row>98</xdr:row>
      <xdr:rowOff>32210</xdr:rowOff>
    </xdr:to>
    <xdr:sp macro="" textlink="">
      <xdr:nvSpPr>
        <xdr:cNvPr id="687" name="フローチャート: 判断 686"/>
        <xdr:cNvSpPr/>
      </xdr:nvSpPr>
      <xdr:spPr>
        <a:xfrm>
          <a:off x="13652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48737</xdr:rowOff>
    </xdr:from>
    <xdr:ext cx="534377" cy="259045"/>
    <xdr:sp macro="" textlink="">
      <xdr:nvSpPr>
        <xdr:cNvPr id="688" name="テキスト ボックス 687"/>
        <xdr:cNvSpPr txBox="1"/>
      </xdr:nvSpPr>
      <xdr:spPr>
        <a:xfrm>
          <a:off x="13436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119906</xdr:rowOff>
    </xdr:from>
    <xdr:to>
      <xdr:col>67</xdr:col>
      <xdr:colOff>101600</xdr:colOff>
      <xdr:row>98</xdr:row>
      <xdr:rowOff>50056</xdr:rowOff>
    </xdr:to>
    <xdr:sp macro="" textlink="">
      <xdr:nvSpPr>
        <xdr:cNvPr id="689" name="フローチャート: 判断 688"/>
        <xdr:cNvSpPr/>
      </xdr:nvSpPr>
      <xdr:spPr>
        <a:xfrm>
          <a:off x="12763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66583</xdr:rowOff>
    </xdr:from>
    <xdr:ext cx="534377" cy="259045"/>
    <xdr:sp macro="" textlink="">
      <xdr:nvSpPr>
        <xdr:cNvPr id="690" name="テキスト ボックス 689"/>
        <xdr:cNvSpPr txBox="1"/>
      </xdr:nvSpPr>
      <xdr:spPr>
        <a:xfrm>
          <a:off x="12547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72433</xdr:rowOff>
    </xdr:from>
    <xdr:to>
      <xdr:col>85</xdr:col>
      <xdr:colOff>177800</xdr:colOff>
      <xdr:row>99</xdr:row>
      <xdr:rowOff>2583</xdr:rowOff>
    </xdr:to>
    <xdr:sp macro="" textlink="">
      <xdr:nvSpPr>
        <xdr:cNvPr id="696" name="楕円 695"/>
        <xdr:cNvSpPr/>
      </xdr:nvSpPr>
      <xdr:spPr>
        <a:xfrm>
          <a:off x="16268700" y="1687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40207</xdr:rowOff>
    </xdr:from>
    <xdr:ext cx="534377" cy="259045"/>
    <xdr:sp macro="" textlink="">
      <xdr:nvSpPr>
        <xdr:cNvPr id="697" name="積立金該当値テキスト"/>
        <xdr:cNvSpPr txBox="1"/>
      </xdr:nvSpPr>
      <xdr:spPr>
        <a:xfrm>
          <a:off x="16370300" y="1684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83238</xdr:rowOff>
    </xdr:from>
    <xdr:to>
      <xdr:col>81</xdr:col>
      <xdr:colOff>101600</xdr:colOff>
      <xdr:row>99</xdr:row>
      <xdr:rowOff>13388</xdr:rowOff>
    </xdr:to>
    <xdr:sp macro="" textlink="">
      <xdr:nvSpPr>
        <xdr:cNvPr id="698" name="楕円 697"/>
        <xdr:cNvSpPr/>
      </xdr:nvSpPr>
      <xdr:spPr>
        <a:xfrm>
          <a:off x="15430500" y="1688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4515</xdr:rowOff>
    </xdr:from>
    <xdr:ext cx="534377" cy="259045"/>
    <xdr:sp macro="" textlink="">
      <xdr:nvSpPr>
        <xdr:cNvPr id="699" name="テキスト ボックス 698"/>
        <xdr:cNvSpPr txBox="1"/>
      </xdr:nvSpPr>
      <xdr:spPr>
        <a:xfrm>
          <a:off x="15214111" y="1697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87962</xdr:rowOff>
    </xdr:from>
    <xdr:to>
      <xdr:col>76</xdr:col>
      <xdr:colOff>165100</xdr:colOff>
      <xdr:row>99</xdr:row>
      <xdr:rowOff>18112</xdr:rowOff>
    </xdr:to>
    <xdr:sp macro="" textlink="">
      <xdr:nvSpPr>
        <xdr:cNvPr id="700" name="楕円 699"/>
        <xdr:cNvSpPr/>
      </xdr:nvSpPr>
      <xdr:spPr>
        <a:xfrm>
          <a:off x="14541500" y="16890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9239</xdr:rowOff>
    </xdr:from>
    <xdr:ext cx="534377" cy="259045"/>
    <xdr:sp macro="" textlink="">
      <xdr:nvSpPr>
        <xdr:cNvPr id="701" name="テキスト ボックス 700"/>
        <xdr:cNvSpPr txBox="1"/>
      </xdr:nvSpPr>
      <xdr:spPr>
        <a:xfrm>
          <a:off x="14325111" y="16982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137744</xdr:rowOff>
    </xdr:from>
    <xdr:to>
      <xdr:col>72</xdr:col>
      <xdr:colOff>38100</xdr:colOff>
      <xdr:row>99</xdr:row>
      <xdr:rowOff>67894</xdr:rowOff>
    </xdr:to>
    <xdr:sp macro="" textlink="">
      <xdr:nvSpPr>
        <xdr:cNvPr id="702" name="楕円 701"/>
        <xdr:cNvSpPr/>
      </xdr:nvSpPr>
      <xdr:spPr>
        <a:xfrm>
          <a:off x="13652500" y="1693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59021</xdr:rowOff>
    </xdr:from>
    <xdr:ext cx="469744" cy="259045"/>
    <xdr:sp macro="" textlink="">
      <xdr:nvSpPr>
        <xdr:cNvPr id="703" name="テキスト ボックス 702"/>
        <xdr:cNvSpPr txBox="1"/>
      </xdr:nvSpPr>
      <xdr:spPr>
        <a:xfrm>
          <a:off x="13468428" y="17032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99499</xdr:rowOff>
    </xdr:from>
    <xdr:to>
      <xdr:col>67</xdr:col>
      <xdr:colOff>101600</xdr:colOff>
      <xdr:row>99</xdr:row>
      <xdr:rowOff>29649</xdr:rowOff>
    </xdr:to>
    <xdr:sp macro="" textlink="">
      <xdr:nvSpPr>
        <xdr:cNvPr id="704" name="楕円 703"/>
        <xdr:cNvSpPr/>
      </xdr:nvSpPr>
      <xdr:spPr>
        <a:xfrm>
          <a:off x="12763500" y="1690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20776</xdr:rowOff>
    </xdr:from>
    <xdr:ext cx="469744" cy="259045"/>
    <xdr:sp macro="" textlink="">
      <xdr:nvSpPr>
        <xdr:cNvPr id="705" name="テキスト ボックス 704"/>
        <xdr:cNvSpPr txBox="1"/>
      </xdr:nvSpPr>
      <xdr:spPr>
        <a:xfrm>
          <a:off x="12579428" y="16994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49697</xdr:rowOff>
    </xdr:from>
    <xdr:to>
      <xdr:col>116</xdr:col>
      <xdr:colOff>62864</xdr:colOff>
      <xdr:row>39</xdr:row>
      <xdr:rowOff>98878</xdr:rowOff>
    </xdr:to>
    <xdr:cxnSp macro="">
      <xdr:nvCxnSpPr>
        <xdr:cNvPr id="731" name="直線コネクタ 730"/>
        <xdr:cNvCxnSpPr/>
      </xdr:nvCxnSpPr>
      <xdr:spPr>
        <a:xfrm flipV="1">
          <a:off x="22159595" y="5193197"/>
          <a:ext cx="1269" cy="1592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167824</xdr:rowOff>
    </xdr:from>
    <xdr:ext cx="534377" cy="259045"/>
    <xdr:sp macro="" textlink="">
      <xdr:nvSpPr>
        <xdr:cNvPr id="734" name="投資及び出資金最大値テキスト"/>
        <xdr:cNvSpPr txBox="1"/>
      </xdr:nvSpPr>
      <xdr:spPr>
        <a:xfrm>
          <a:off x="22212300" y="496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49697</xdr:rowOff>
    </xdr:from>
    <xdr:to>
      <xdr:col>116</xdr:col>
      <xdr:colOff>152400</xdr:colOff>
      <xdr:row>30</xdr:row>
      <xdr:rowOff>49697</xdr:rowOff>
    </xdr:to>
    <xdr:cxnSp macro="">
      <xdr:nvCxnSpPr>
        <xdr:cNvPr id="735" name="直線コネクタ 734"/>
        <xdr:cNvCxnSpPr/>
      </xdr:nvCxnSpPr>
      <xdr:spPr>
        <a:xfrm>
          <a:off x="22072600" y="519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91760</xdr:rowOff>
    </xdr:from>
    <xdr:to>
      <xdr:col>116</xdr:col>
      <xdr:colOff>63500</xdr:colOff>
      <xdr:row>39</xdr:row>
      <xdr:rowOff>93621</xdr:rowOff>
    </xdr:to>
    <xdr:cxnSp macro="">
      <xdr:nvCxnSpPr>
        <xdr:cNvPr id="736" name="直線コネクタ 735"/>
        <xdr:cNvCxnSpPr/>
      </xdr:nvCxnSpPr>
      <xdr:spPr>
        <a:xfrm>
          <a:off x="21323300" y="6778310"/>
          <a:ext cx="838200" cy="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162820</xdr:rowOff>
    </xdr:from>
    <xdr:ext cx="469744" cy="259045"/>
    <xdr:sp macro="" textlink="">
      <xdr:nvSpPr>
        <xdr:cNvPr id="737" name="投資及び出資金平均値テキスト"/>
        <xdr:cNvSpPr txBox="1"/>
      </xdr:nvSpPr>
      <xdr:spPr>
        <a:xfrm>
          <a:off x="22212300" y="6506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139943</xdr:rowOff>
    </xdr:from>
    <xdr:to>
      <xdr:col>116</xdr:col>
      <xdr:colOff>114300</xdr:colOff>
      <xdr:row>39</xdr:row>
      <xdr:rowOff>70093</xdr:rowOff>
    </xdr:to>
    <xdr:sp macro="" textlink="">
      <xdr:nvSpPr>
        <xdr:cNvPr id="738" name="フローチャート: 判断 737"/>
        <xdr:cNvSpPr/>
      </xdr:nvSpPr>
      <xdr:spPr>
        <a:xfrm>
          <a:off x="221107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34381</xdr:rowOff>
    </xdr:from>
    <xdr:to>
      <xdr:col>111</xdr:col>
      <xdr:colOff>177800</xdr:colOff>
      <xdr:row>39</xdr:row>
      <xdr:rowOff>91760</xdr:rowOff>
    </xdr:to>
    <xdr:cxnSp macro="">
      <xdr:nvCxnSpPr>
        <xdr:cNvPr id="739" name="直線コネクタ 738"/>
        <xdr:cNvCxnSpPr/>
      </xdr:nvCxnSpPr>
      <xdr:spPr>
        <a:xfrm>
          <a:off x="20434300" y="6720931"/>
          <a:ext cx="889000" cy="5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133020</xdr:rowOff>
    </xdr:from>
    <xdr:to>
      <xdr:col>112</xdr:col>
      <xdr:colOff>38100</xdr:colOff>
      <xdr:row>39</xdr:row>
      <xdr:rowOff>63170</xdr:rowOff>
    </xdr:to>
    <xdr:sp macro="" textlink="">
      <xdr:nvSpPr>
        <xdr:cNvPr id="740" name="フローチャート: 判断 739"/>
        <xdr:cNvSpPr/>
      </xdr:nvSpPr>
      <xdr:spPr>
        <a:xfrm>
          <a:off x="21272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79697</xdr:rowOff>
    </xdr:from>
    <xdr:ext cx="469744" cy="259045"/>
    <xdr:sp macro="" textlink="">
      <xdr:nvSpPr>
        <xdr:cNvPr id="741" name="テキスト ボックス 740"/>
        <xdr:cNvSpPr txBox="1"/>
      </xdr:nvSpPr>
      <xdr:spPr>
        <a:xfrm>
          <a:off x="21088428" y="64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164356</xdr:rowOff>
    </xdr:from>
    <xdr:to>
      <xdr:col>107</xdr:col>
      <xdr:colOff>50800</xdr:colOff>
      <xdr:row>39</xdr:row>
      <xdr:rowOff>34381</xdr:rowOff>
    </xdr:to>
    <xdr:cxnSp macro="">
      <xdr:nvCxnSpPr>
        <xdr:cNvPr id="742" name="直線コネクタ 741"/>
        <xdr:cNvCxnSpPr/>
      </xdr:nvCxnSpPr>
      <xdr:spPr>
        <a:xfrm>
          <a:off x="19545300" y="6679456"/>
          <a:ext cx="889000" cy="4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149152</xdr:rowOff>
    </xdr:from>
    <xdr:to>
      <xdr:col>107</xdr:col>
      <xdr:colOff>101600</xdr:colOff>
      <xdr:row>39</xdr:row>
      <xdr:rowOff>79302</xdr:rowOff>
    </xdr:to>
    <xdr:sp macro="" textlink="">
      <xdr:nvSpPr>
        <xdr:cNvPr id="743" name="フローチャート: 判断 742"/>
        <xdr:cNvSpPr/>
      </xdr:nvSpPr>
      <xdr:spPr>
        <a:xfrm>
          <a:off x="20383500" y="66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95830</xdr:rowOff>
    </xdr:from>
    <xdr:ext cx="469744" cy="259045"/>
    <xdr:sp macro="" textlink="">
      <xdr:nvSpPr>
        <xdr:cNvPr id="744" name="テキスト ボックス 743"/>
        <xdr:cNvSpPr txBox="1"/>
      </xdr:nvSpPr>
      <xdr:spPr>
        <a:xfrm>
          <a:off x="20199428" y="6439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164356</xdr:rowOff>
    </xdr:from>
    <xdr:to>
      <xdr:col>102</xdr:col>
      <xdr:colOff>114300</xdr:colOff>
      <xdr:row>39</xdr:row>
      <xdr:rowOff>92576</xdr:rowOff>
    </xdr:to>
    <xdr:cxnSp macro="">
      <xdr:nvCxnSpPr>
        <xdr:cNvPr id="745" name="直線コネクタ 744"/>
        <xdr:cNvCxnSpPr/>
      </xdr:nvCxnSpPr>
      <xdr:spPr>
        <a:xfrm flipV="1">
          <a:off x="18656300" y="6679456"/>
          <a:ext cx="889000" cy="9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162182</xdr:rowOff>
    </xdr:from>
    <xdr:to>
      <xdr:col>102</xdr:col>
      <xdr:colOff>165100</xdr:colOff>
      <xdr:row>39</xdr:row>
      <xdr:rowOff>92332</xdr:rowOff>
    </xdr:to>
    <xdr:sp macro="" textlink="">
      <xdr:nvSpPr>
        <xdr:cNvPr id="746" name="フローチャート: 判断 745"/>
        <xdr:cNvSpPr/>
      </xdr:nvSpPr>
      <xdr:spPr>
        <a:xfrm>
          <a:off x="19494500" y="667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83459</xdr:rowOff>
    </xdr:from>
    <xdr:ext cx="469744" cy="259045"/>
    <xdr:sp macro="" textlink="">
      <xdr:nvSpPr>
        <xdr:cNvPr id="747" name="テキスト ボックス 746"/>
        <xdr:cNvSpPr txBox="1"/>
      </xdr:nvSpPr>
      <xdr:spPr>
        <a:xfrm>
          <a:off x="19310428" y="6770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168420</xdr:rowOff>
    </xdr:from>
    <xdr:to>
      <xdr:col>98</xdr:col>
      <xdr:colOff>38100</xdr:colOff>
      <xdr:row>39</xdr:row>
      <xdr:rowOff>98570</xdr:rowOff>
    </xdr:to>
    <xdr:sp macro="" textlink="">
      <xdr:nvSpPr>
        <xdr:cNvPr id="748" name="フローチャート: 判断 747"/>
        <xdr:cNvSpPr/>
      </xdr:nvSpPr>
      <xdr:spPr>
        <a:xfrm>
          <a:off x="18605500" y="668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115097</xdr:rowOff>
    </xdr:from>
    <xdr:ext cx="469744" cy="259045"/>
    <xdr:sp macro="" textlink="">
      <xdr:nvSpPr>
        <xdr:cNvPr id="749" name="テキスト ボックス 748"/>
        <xdr:cNvSpPr txBox="1"/>
      </xdr:nvSpPr>
      <xdr:spPr>
        <a:xfrm>
          <a:off x="18421428" y="6458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42821</xdr:rowOff>
    </xdr:from>
    <xdr:to>
      <xdr:col>116</xdr:col>
      <xdr:colOff>114300</xdr:colOff>
      <xdr:row>39</xdr:row>
      <xdr:rowOff>144421</xdr:rowOff>
    </xdr:to>
    <xdr:sp macro="" textlink="">
      <xdr:nvSpPr>
        <xdr:cNvPr id="755" name="楕円 754"/>
        <xdr:cNvSpPr/>
      </xdr:nvSpPr>
      <xdr:spPr>
        <a:xfrm>
          <a:off x="22110700" y="672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129198</xdr:rowOff>
    </xdr:from>
    <xdr:ext cx="378565" cy="259045"/>
    <xdr:sp macro="" textlink="">
      <xdr:nvSpPr>
        <xdr:cNvPr id="756" name="投資及び出資金該当値テキスト"/>
        <xdr:cNvSpPr txBox="1"/>
      </xdr:nvSpPr>
      <xdr:spPr>
        <a:xfrm>
          <a:off x="22212300" y="6644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40960</xdr:rowOff>
    </xdr:from>
    <xdr:to>
      <xdr:col>112</xdr:col>
      <xdr:colOff>38100</xdr:colOff>
      <xdr:row>39</xdr:row>
      <xdr:rowOff>142560</xdr:rowOff>
    </xdr:to>
    <xdr:sp macro="" textlink="">
      <xdr:nvSpPr>
        <xdr:cNvPr id="757" name="楕円 756"/>
        <xdr:cNvSpPr/>
      </xdr:nvSpPr>
      <xdr:spPr>
        <a:xfrm>
          <a:off x="21272500" y="672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133687</xdr:rowOff>
    </xdr:from>
    <xdr:ext cx="378565" cy="259045"/>
    <xdr:sp macro="" textlink="">
      <xdr:nvSpPr>
        <xdr:cNvPr id="758" name="テキスト ボックス 757"/>
        <xdr:cNvSpPr txBox="1"/>
      </xdr:nvSpPr>
      <xdr:spPr>
        <a:xfrm>
          <a:off x="21134017" y="6820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155031</xdr:rowOff>
    </xdr:from>
    <xdr:to>
      <xdr:col>107</xdr:col>
      <xdr:colOff>101600</xdr:colOff>
      <xdr:row>39</xdr:row>
      <xdr:rowOff>85181</xdr:rowOff>
    </xdr:to>
    <xdr:sp macro="" textlink="">
      <xdr:nvSpPr>
        <xdr:cNvPr id="759" name="楕円 758"/>
        <xdr:cNvSpPr/>
      </xdr:nvSpPr>
      <xdr:spPr>
        <a:xfrm>
          <a:off x="20383500" y="667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76308</xdr:rowOff>
    </xdr:from>
    <xdr:ext cx="469744" cy="259045"/>
    <xdr:sp macro="" textlink="">
      <xdr:nvSpPr>
        <xdr:cNvPr id="760" name="テキスト ボックス 759"/>
        <xdr:cNvSpPr txBox="1"/>
      </xdr:nvSpPr>
      <xdr:spPr>
        <a:xfrm>
          <a:off x="20199428" y="676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113556</xdr:rowOff>
    </xdr:from>
    <xdr:to>
      <xdr:col>102</xdr:col>
      <xdr:colOff>165100</xdr:colOff>
      <xdr:row>39</xdr:row>
      <xdr:rowOff>43706</xdr:rowOff>
    </xdr:to>
    <xdr:sp macro="" textlink="">
      <xdr:nvSpPr>
        <xdr:cNvPr id="761" name="楕円 760"/>
        <xdr:cNvSpPr/>
      </xdr:nvSpPr>
      <xdr:spPr>
        <a:xfrm>
          <a:off x="19494500" y="662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60233</xdr:rowOff>
    </xdr:from>
    <xdr:ext cx="469744" cy="259045"/>
    <xdr:sp macro="" textlink="">
      <xdr:nvSpPr>
        <xdr:cNvPr id="762" name="テキスト ボックス 761"/>
        <xdr:cNvSpPr txBox="1"/>
      </xdr:nvSpPr>
      <xdr:spPr>
        <a:xfrm>
          <a:off x="19310428" y="640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41776</xdr:rowOff>
    </xdr:from>
    <xdr:to>
      <xdr:col>98</xdr:col>
      <xdr:colOff>38100</xdr:colOff>
      <xdr:row>39</xdr:row>
      <xdr:rowOff>143376</xdr:rowOff>
    </xdr:to>
    <xdr:sp macro="" textlink="">
      <xdr:nvSpPr>
        <xdr:cNvPr id="763" name="楕円 762"/>
        <xdr:cNvSpPr/>
      </xdr:nvSpPr>
      <xdr:spPr>
        <a:xfrm>
          <a:off x="18605500" y="672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134503</xdr:rowOff>
    </xdr:from>
    <xdr:ext cx="378565" cy="259045"/>
    <xdr:sp macro="" textlink="">
      <xdr:nvSpPr>
        <xdr:cNvPr id="764" name="テキスト ボックス 763"/>
        <xdr:cNvSpPr txBox="1"/>
      </xdr:nvSpPr>
      <xdr:spPr>
        <a:xfrm>
          <a:off x="18467017" y="6821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0" name="テキスト ボックス 77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2" name="テキスト ボックス 78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152319</xdr:rowOff>
    </xdr:from>
    <xdr:to>
      <xdr:col>116</xdr:col>
      <xdr:colOff>62864</xdr:colOff>
      <xdr:row>58</xdr:row>
      <xdr:rowOff>139700</xdr:rowOff>
    </xdr:to>
    <xdr:cxnSp macro="">
      <xdr:nvCxnSpPr>
        <xdr:cNvPr id="786" name="直線コネクタ 785"/>
        <xdr:cNvCxnSpPr/>
      </xdr:nvCxnSpPr>
      <xdr:spPr>
        <a:xfrm flipV="1">
          <a:off x="22159595" y="8724819"/>
          <a:ext cx="1269" cy="1358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98996</xdr:rowOff>
    </xdr:from>
    <xdr:ext cx="534377" cy="259045"/>
    <xdr:sp macro="" textlink="">
      <xdr:nvSpPr>
        <xdr:cNvPr id="789" name="貸付金最大値テキスト"/>
        <xdr:cNvSpPr txBox="1"/>
      </xdr:nvSpPr>
      <xdr:spPr>
        <a:xfrm>
          <a:off x="22212300" y="850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152319</xdr:rowOff>
    </xdr:from>
    <xdr:to>
      <xdr:col>116</xdr:col>
      <xdr:colOff>152400</xdr:colOff>
      <xdr:row>50</xdr:row>
      <xdr:rowOff>152319</xdr:rowOff>
    </xdr:to>
    <xdr:cxnSp macro="">
      <xdr:nvCxnSpPr>
        <xdr:cNvPr id="790" name="直線コネクタ 789"/>
        <xdr:cNvCxnSpPr/>
      </xdr:nvCxnSpPr>
      <xdr:spPr>
        <a:xfrm>
          <a:off x="22072600" y="8724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105273</xdr:rowOff>
    </xdr:from>
    <xdr:to>
      <xdr:col>116</xdr:col>
      <xdr:colOff>63500</xdr:colOff>
      <xdr:row>57</xdr:row>
      <xdr:rowOff>76103</xdr:rowOff>
    </xdr:to>
    <xdr:cxnSp macro="">
      <xdr:nvCxnSpPr>
        <xdr:cNvPr id="791" name="直線コネクタ 790"/>
        <xdr:cNvCxnSpPr/>
      </xdr:nvCxnSpPr>
      <xdr:spPr>
        <a:xfrm>
          <a:off x="21323300" y="9706473"/>
          <a:ext cx="838200" cy="142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31264</xdr:rowOff>
    </xdr:from>
    <xdr:ext cx="469744" cy="259045"/>
    <xdr:sp macro="" textlink="">
      <xdr:nvSpPr>
        <xdr:cNvPr id="792" name="貸付金平均値テキスト"/>
        <xdr:cNvSpPr txBox="1"/>
      </xdr:nvSpPr>
      <xdr:spPr>
        <a:xfrm>
          <a:off x="22212300" y="9632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8387</xdr:rowOff>
    </xdr:from>
    <xdr:to>
      <xdr:col>116</xdr:col>
      <xdr:colOff>114300</xdr:colOff>
      <xdr:row>57</xdr:row>
      <xdr:rowOff>109987</xdr:rowOff>
    </xdr:to>
    <xdr:sp macro="" textlink="">
      <xdr:nvSpPr>
        <xdr:cNvPr id="793" name="フローチャート: 判断 792"/>
        <xdr:cNvSpPr/>
      </xdr:nvSpPr>
      <xdr:spPr>
        <a:xfrm>
          <a:off x="221107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105273</xdr:rowOff>
    </xdr:from>
    <xdr:to>
      <xdr:col>111</xdr:col>
      <xdr:colOff>177800</xdr:colOff>
      <xdr:row>56</xdr:row>
      <xdr:rowOff>109434</xdr:rowOff>
    </xdr:to>
    <xdr:cxnSp macro="">
      <xdr:nvCxnSpPr>
        <xdr:cNvPr id="794" name="直線コネクタ 793"/>
        <xdr:cNvCxnSpPr/>
      </xdr:nvCxnSpPr>
      <xdr:spPr>
        <a:xfrm flipV="1">
          <a:off x="20434300" y="9706473"/>
          <a:ext cx="889000" cy="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123739</xdr:rowOff>
    </xdr:from>
    <xdr:to>
      <xdr:col>112</xdr:col>
      <xdr:colOff>38100</xdr:colOff>
      <xdr:row>57</xdr:row>
      <xdr:rowOff>53889</xdr:rowOff>
    </xdr:to>
    <xdr:sp macro="" textlink="">
      <xdr:nvSpPr>
        <xdr:cNvPr id="795" name="フローチャート: 判断 794"/>
        <xdr:cNvSpPr/>
      </xdr:nvSpPr>
      <xdr:spPr>
        <a:xfrm>
          <a:off x="21272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45016</xdr:rowOff>
    </xdr:from>
    <xdr:ext cx="469744" cy="259045"/>
    <xdr:sp macro="" textlink="">
      <xdr:nvSpPr>
        <xdr:cNvPr id="796" name="テキスト ボックス 795"/>
        <xdr:cNvSpPr txBox="1"/>
      </xdr:nvSpPr>
      <xdr:spPr>
        <a:xfrm>
          <a:off x="21088428" y="98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99192</xdr:rowOff>
    </xdr:from>
    <xdr:to>
      <xdr:col>107</xdr:col>
      <xdr:colOff>50800</xdr:colOff>
      <xdr:row>56</xdr:row>
      <xdr:rowOff>109434</xdr:rowOff>
    </xdr:to>
    <xdr:cxnSp macro="">
      <xdr:nvCxnSpPr>
        <xdr:cNvPr id="797" name="直線コネクタ 796"/>
        <xdr:cNvCxnSpPr/>
      </xdr:nvCxnSpPr>
      <xdr:spPr>
        <a:xfrm>
          <a:off x="19545300" y="9700392"/>
          <a:ext cx="889000" cy="1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114274</xdr:rowOff>
    </xdr:from>
    <xdr:to>
      <xdr:col>107</xdr:col>
      <xdr:colOff>101600</xdr:colOff>
      <xdr:row>57</xdr:row>
      <xdr:rowOff>44424</xdr:rowOff>
    </xdr:to>
    <xdr:sp macro="" textlink="">
      <xdr:nvSpPr>
        <xdr:cNvPr id="798" name="フローチャート: 判断 797"/>
        <xdr:cNvSpPr/>
      </xdr:nvSpPr>
      <xdr:spPr>
        <a:xfrm>
          <a:off x="20383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35551</xdr:rowOff>
    </xdr:from>
    <xdr:ext cx="469744" cy="259045"/>
    <xdr:sp macro="" textlink="">
      <xdr:nvSpPr>
        <xdr:cNvPr id="799" name="テキスト ボックス 798"/>
        <xdr:cNvSpPr txBox="1"/>
      </xdr:nvSpPr>
      <xdr:spPr>
        <a:xfrm>
          <a:off x="20199428" y="980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99192</xdr:rowOff>
    </xdr:from>
    <xdr:to>
      <xdr:col>102</xdr:col>
      <xdr:colOff>114300</xdr:colOff>
      <xdr:row>56</xdr:row>
      <xdr:rowOff>117160</xdr:rowOff>
    </xdr:to>
    <xdr:cxnSp macro="">
      <xdr:nvCxnSpPr>
        <xdr:cNvPr id="800" name="直線コネクタ 799"/>
        <xdr:cNvCxnSpPr/>
      </xdr:nvCxnSpPr>
      <xdr:spPr>
        <a:xfrm flipV="1">
          <a:off x="18656300" y="9700392"/>
          <a:ext cx="889000" cy="1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116606</xdr:rowOff>
    </xdr:from>
    <xdr:to>
      <xdr:col>102</xdr:col>
      <xdr:colOff>165100</xdr:colOff>
      <xdr:row>57</xdr:row>
      <xdr:rowOff>46756</xdr:rowOff>
    </xdr:to>
    <xdr:sp macro="" textlink="">
      <xdr:nvSpPr>
        <xdr:cNvPr id="801" name="フローチャート: 判断 800"/>
        <xdr:cNvSpPr/>
      </xdr:nvSpPr>
      <xdr:spPr>
        <a:xfrm>
          <a:off x="19494500" y="971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37883</xdr:rowOff>
    </xdr:from>
    <xdr:ext cx="469744" cy="259045"/>
    <xdr:sp macro="" textlink="">
      <xdr:nvSpPr>
        <xdr:cNvPr id="802" name="テキスト ボックス 801"/>
        <xdr:cNvSpPr txBox="1"/>
      </xdr:nvSpPr>
      <xdr:spPr>
        <a:xfrm>
          <a:off x="19310428" y="9810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101839</xdr:rowOff>
    </xdr:from>
    <xdr:to>
      <xdr:col>98</xdr:col>
      <xdr:colOff>38100</xdr:colOff>
      <xdr:row>57</xdr:row>
      <xdr:rowOff>31989</xdr:rowOff>
    </xdr:to>
    <xdr:sp macro="" textlink="">
      <xdr:nvSpPr>
        <xdr:cNvPr id="803" name="フローチャート: 判断 802"/>
        <xdr:cNvSpPr/>
      </xdr:nvSpPr>
      <xdr:spPr>
        <a:xfrm>
          <a:off x="18605500" y="9703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23116</xdr:rowOff>
    </xdr:from>
    <xdr:ext cx="469744" cy="259045"/>
    <xdr:sp macro="" textlink="">
      <xdr:nvSpPr>
        <xdr:cNvPr id="804" name="テキスト ボックス 803"/>
        <xdr:cNvSpPr txBox="1"/>
      </xdr:nvSpPr>
      <xdr:spPr>
        <a:xfrm>
          <a:off x="18421428" y="979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25303</xdr:rowOff>
    </xdr:from>
    <xdr:to>
      <xdr:col>116</xdr:col>
      <xdr:colOff>114300</xdr:colOff>
      <xdr:row>57</xdr:row>
      <xdr:rowOff>126903</xdr:rowOff>
    </xdr:to>
    <xdr:sp macro="" textlink="">
      <xdr:nvSpPr>
        <xdr:cNvPr id="810" name="楕円 809"/>
        <xdr:cNvSpPr/>
      </xdr:nvSpPr>
      <xdr:spPr>
        <a:xfrm>
          <a:off x="22110700" y="979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3730</xdr:rowOff>
    </xdr:from>
    <xdr:ext cx="469744" cy="259045"/>
    <xdr:sp macro="" textlink="">
      <xdr:nvSpPr>
        <xdr:cNvPr id="811" name="貸付金該当値テキスト"/>
        <xdr:cNvSpPr txBox="1"/>
      </xdr:nvSpPr>
      <xdr:spPr>
        <a:xfrm>
          <a:off x="22212300" y="977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54473</xdr:rowOff>
    </xdr:from>
    <xdr:to>
      <xdr:col>112</xdr:col>
      <xdr:colOff>38100</xdr:colOff>
      <xdr:row>56</xdr:row>
      <xdr:rowOff>156073</xdr:rowOff>
    </xdr:to>
    <xdr:sp macro="" textlink="">
      <xdr:nvSpPr>
        <xdr:cNvPr id="812" name="楕円 811"/>
        <xdr:cNvSpPr/>
      </xdr:nvSpPr>
      <xdr:spPr>
        <a:xfrm>
          <a:off x="21272500" y="965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1150</xdr:rowOff>
    </xdr:from>
    <xdr:ext cx="469744" cy="259045"/>
    <xdr:sp macro="" textlink="">
      <xdr:nvSpPr>
        <xdr:cNvPr id="813" name="テキスト ボックス 812"/>
        <xdr:cNvSpPr txBox="1"/>
      </xdr:nvSpPr>
      <xdr:spPr>
        <a:xfrm>
          <a:off x="21088428" y="943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58634</xdr:rowOff>
    </xdr:from>
    <xdr:to>
      <xdr:col>107</xdr:col>
      <xdr:colOff>101600</xdr:colOff>
      <xdr:row>56</xdr:row>
      <xdr:rowOff>160234</xdr:rowOff>
    </xdr:to>
    <xdr:sp macro="" textlink="">
      <xdr:nvSpPr>
        <xdr:cNvPr id="814" name="楕円 813"/>
        <xdr:cNvSpPr/>
      </xdr:nvSpPr>
      <xdr:spPr>
        <a:xfrm>
          <a:off x="20383500" y="965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5311</xdr:rowOff>
    </xdr:from>
    <xdr:ext cx="469744" cy="259045"/>
    <xdr:sp macro="" textlink="">
      <xdr:nvSpPr>
        <xdr:cNvPr id="815" name="テキスト ボックス 814"/>
        <xdr:cNvSpPr txBox="1"/>
      </xdr:nvSpPr>
      <xdr:spPr>
        <a:xfrm>
          <a:off x="20199428" y="9435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48392</xdr:rowOff>
    </xdr:from>
    <xdr:to>
      <xdr:col>102</xdr:col>
      <xdr:colOff>165100</xdr:colOff>
      <xdr:row>56</xdr:row>
      <xdr:rowOff>149992</xdr:rowOff>
    </xdr:to>
    <xdr:sp macro="" textlink="">
      <xdr:nvSpPr>
        <xdr:cNvPr id="816" name="楕円 815"/>
        <xdr:cNvSpPr/>
      </xdr:nvSpPr>
      <xdr:spPr>
        <a:xfrm>
          <a:off x="19494500" y="964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166519</xdr:rowOff>
    </xdr:from>
    <xdr:ext cx="469744" cy="259045"/>
    <xdr:sp macro="" textlink="">
      <xdr:nvSpPr>
        <xdr:cNvPr id="817" name="テキスト ボックス 816"/>
        <xdr:cNvSpPr txBox="1"/>
      </xdr:nvSpPr>
      <xdr:spPr>
        <a:xfrm>
          <a:off x="19310428" y="9424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66360</xdr:rowOff>
    </xdr:from>
    <xdr:to>
      <xdr:col>98</xdr:col>
      <xdr:colOff>38100</xdr:colOff>
      <xdr:row>56</xdr:row>
      <xdr:rowOff>167960</xdr:rowOff>
    </xdr:to>
    <xdr:sp macro="" textlink="">
      <xdr:nvSpPr>
        <xdr:cNvPr id="818" name="楕円 817"/>
        <xdr:cNvSpPr/>
      </xdr:nvSpPr>
      <xdr:spPr>
        <a:xfrm>
          <a:off x="18605500" y="966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13037</xdr:rowOff>
    </xdr:from>
    <xdr:ext cx="469744" cy="259045"/>
    <xdr:sp macro="" textlink="">
      <xdr:nvSpPr>
        <xdr:cNvPr id="819" name="テキスト ボックス 818"/>
        <xdr:cNvSpPr txBox="1"/>
      </xdr:nvSpPr>
      <xdr:spPr>
        <a:xfrm>
          <a:off x="18421428" y="944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1" name="直線コネクタ 83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2" name="テキスト ボックス 83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3" name="直線コネクタ 83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4" name="テキスト ボックス 83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5" name="直線コネクタ 83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6" name="テキスト ボックス 83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7" name="直線コネクタ 83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8" name="テキスト ボックス 83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9" name="直線コネクタ 83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0" name="テキスト ボックス 83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133509</xdr:rowOff>
    </xdr:from>
    <xdr:to>
      <xdr:col>116</xdr:col>
      <xdr:colOff>62864</xdr:colOff>
      <xdr:row>79</xdr:row>
      <xdr:rowOff>11303</xdr:rowOff>
    </xdr:to>
    <xdr:cxnSp macro="">
      <xdr:nvCxnSpPr>
        <xdr:cNvPr id="844" name="直線コネクタ 843"/>
        <xdr:cNvCxnSpPr/>
      </xdr:nvCxnSpPr>
      <xdr:spPr>
        <a:xfrm flipV="1">
          <a:off x="22159595" y="12135009"/>
          <a:ext cx="1269" cy="1420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15130</xdr:rowOff>
    </xdr:from>
    <xdr:ext cx="534377" cy="259045"/>
    <xdr:sp macro="" textlink="">
      <xdr:nvSpPr>
        <xdr:cNvPr id="845" name="繰出金最小値テキスト"/>
        <xdr:cNvSpPr txBox="1"/>
      </xdr:nvSpPr>
      <xdr:spPr>
        <a:xfrm>
          <a:off x="22212300" y="1355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11303</xdr:rowOff>
    </xdr:from>
    <xdr:to>
      <xdr:col>116</xdr:col>
      <xdr:colOff>152400</xdr:colOff>
      <xdr:row>79</xdr:row>
      <xdr:rowOff>11303</xdr:rowOff>
    </xdr:to>
    <xdr:cxnSp macro="">
      <xdr:nvCxnSpPr>
        <xdr:cNvPr id="846" name="直線コネクタ 845"/>
        <xdr:cNvCxnSpPr/>
      </xdr:nvCxnSpPr>
      <xdr:spPr>
        <a:xfrm>
          <a:off x="22072600" y="1355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80186</xdr:rowOff>
    </xdr:from>
    <xdr:ext cx="534377" cy="259045"/>
    <xdr:sp macro="" textlink="">
      <xdr:nvSpPr>
        <xdr:cNvPr id="847" name="繰出金最大値テキスト"/>
        <xdr:cNvSpPr txBox="1"/>
      </xdr:nvSpPr>
      <xdr:spPr>
        <a:xfrm>
          <a:off x="22212300" y="119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133509</xdr:rowOff>
    </xdr:from>
    <xdr:to>
      <xdr:col>116</xdr:col>
      <xdr:colOff>152400</xdr:colOff>
      <xdr:row>70</xdr:row>
      <xdr:rowOff>133509</xdr:rowOff>
    </xdr:to>
    <xdr:cxnSp macro="">
      <xdr:nvCxnSpPr>
        <xdr:cNvPr id="848" name="直線コネクタ 847"/>
        <xdr:cNvCxnSpPr/>
      </xdr:nvCxnSpPr>
      <xdr:spPr>
        <a:xfrm>
          <a:off x="22072600" y="1213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103772</xdr:rowOff>
    </xdr:from>
    <xdr:to>
      <xdr:col>116</xdr:col>
      <xdr:colOff>63500</xdr:colOff>
      <xdr:row>73</xdr:row>
      <xdr:rowOff>137719</xdr:rowOff>
    </xdr:to>
    <xdr:cxnSp macro="">
      <xdr:nvCxnSpPr>
        <xdr:cNvPr id="849" name="直線コネクタ 848"/>
        <xdr:cNvCxnSpPr/>
      </xdr:nvCxnSpPr>
      <xdr:spPr>
        <a:xfrm>
          <a:off x="21323300" y="12619622"/>
          <a:ext cx="838200" cy="3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44810</xdr:rowOff>
    </xdr:from>
    <xdr:ext cx="534377" cy="259045"/>
    <xdr:sp macro="" textlink="">
      <xdr:nvSpPr>
        <xdr:cNvPr id="850" name="繰出金平均値テキスト"/>
        <xdr:cNvSpPr txBox="1"/>
      </xdr:nvSpPr>
      <xdr:spPr>
        <a:xfrm>
          <a:off x="22212300" y="1290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66383</xdr:rowOff>
    </xdr:from>
    <xdr:to>
      <xdr:col>116</xdr:col>
      <xdr:colOff>114300</xdr:colOff>
      <xdr:row>75</xdr:row>
      <xdr:rowOff>167984</xdr:rowOff>
    </xdr:to>
    <xdr:sp macro="" textlink="">
      <xdr:nvSpPr>
        <xdr:cNvPr id="851" name="フローチャート: 判断 850"/>
        <xdr:cNvSpPr/>
      </xdr:nvSpPr>
      <xdr:spPr>
        <a:xfrm>
          <a:off x="221107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100495</xdr:rowOff>
    </xdr:from>
    <xdr:to>
      <xdr:col>111</xdr:col>
      <xdr:colOff>177800</xdr:colOff>
      <xdr:row>73</xdr:row>
      <xdr:rowOff>103772</xdr:rowOff>
    </xdr:to>
    <xdr:cxnSp macro="">
      <xdr:nvCxnSpPr>
        <xdr:cNvPr id="852" name="直線コネクタ 851"/>
        <xdr:cNvCxnSpPr/>
      </xdr:nvCxnSpPr>
      <xdr:spPr>
        <a:xfrm>
          <a:off x="20434300" y="12616345"/>
          <a:ext cx="88900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42742</xdr:rowOff>
    </xdr:from>
    <xdr:to>
      <xdr:col>112</xdr:col>
      <xdr:colOff>38100</xdr:colOff>
      <xdr:row>75</xdr:row>
      <xdr:rowOff>144342</xdr:rowOff>
    </xdr:to>
    <xdr:sp macro="" textlink="">
      <xdr:nvSpPr>
        <xdr:cNvPr id="853" name="フローチャート: 判断 852"/>
        <xdr:cNvSpPr/>
      </xdr:nvSpPr>
      <xdr:spPr>
        <a:xfrm>
          <a:off x="21272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135469</xdr:rowOff>
    </xdr:from>
    <xdr:ext cx="534377" cy="259045"/>
    <xdr:sp macro="" textlink="">
      <xdr:nvSpPr>
        <xdr:cNvPr id="854" name="テキスト ボックス 853"/>
        <xdr:cNvSpPr txBox="1"/>
      </xdr:nvSpPr>
      <xdr:spPr>
        <a:xfrm>
          <a:off x="21056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100495</xdr:rowOff>
    </xdr:from>
    <xdr:to>
      <xdr:col>107</xdr:col>
      <xdr:colOff>50800</xdr:colOff>
      <xdr:row>74</xdr:row>
      <xdr:rowOff>33210</xdr:rowOff>
    </xdr:to>
    <xdr:cxnSp macro="">
      <xdr:nvCxnSpPr>
        <xdr:cNvPr id="855" name="直線コネクタ 854"/>
        <xdr:cNvCxnSpPr/>
      </xdr:nvCxnSpPr>
      <xdr:spPr>
        <a:xfrm flipV="1">
          <a:off x="19545300" y="12616345"/>
          <a:ext cx="889000" cy="104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45104</xdr:rowOff>
    </xdr:from>
    <xdr:to>
      <xdr:col>107</xdr:col>
      <xdr:colOff>101600</xdr:colOff>
      <xdr:row>75</xdr:row>
      <xdr:rowOff>146704</xdr:rowOff>
    </xdr:to>
    <xdr:sp macro="" textlink="">
      <xdr:nvSpPr>
        <xdr:cNvPr id="856" name="フローチャート: 判断 855"/>
        <xdr:cNvSpPr/>
      </xdr:nvSpPr>
      <xdr:spPr>
        <a:xfrm>
          <a:off x="20383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137831</xdr:rowOff>
    </xdr:from>
    <xdr:ext cx="534377" cy="259045"/>
    <xdr:sp macro="" textlink="">
      <xdr:nvSpPr>
        <xdr:cNvPr id="857" name="テキスト ボックス 856"/>
        <xdr:cNvSpPr txBox="1"/>
      </xdr:nvSpPr>
      <xdr:spPr>
        <a:xfrm>
          <a:off x="20167111" y="1299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33210</xdr:rowOff>
    </xdr:from>
    <xdr:to>
      <xdr:col>102</xdr:col>
      <xdr:colOff>114300</xdr:colOff>
      <xdr:row>74</xdr:row>
      <xdr:rowOff>95180</xdr:rowOff>
    </xdr:to>
    <xdr:cxnSp macro="">
      <xdr:nvCxnSpPr>
        <xdr:cNvPr id="858" name="直線コネクタ 857"/>
        <xdr:cNvCxnSpPr/>
      </xdr:nvCxnSpPr>
      <xdr:spPr>
        <a:xfrm flipV="1">
          <a:off x="18656300" y="12720510"/>
          <a:ext cx="889000" cy="6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112617</xdr:rowOff>
    </xdr:from>
    <xdr:to>
      <xdr:col>102</xdr:col>
      <xdr:colOff>165100</xdr:colOff>
      <xdr:row>75</xdr:row>
      <xdr:rowOff>42767</xdr:rowOff>
    </xdr:to>
    <xdr:sp macro="" textlink="">
      <xdr:nvSpPr>
        <xdr:cNvPr id="859" name="フローチャート: 判断 858"/>
        <xdr:cNvSpPr/>
      </xdr:nvSpPr>
      <xdr:spPr>
        <a:xfrm>
          <a:off x="19494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33894</xdr:rowOff>
    </xdr:from>
    <xdr:ext cx="534377" cy="259045"/>
    <xdr:sp macro="" textlink="">
      <xdr:nvSpPr>
        <xdr:cNvPr id="860" name="テキスト ボックス 859"/>
        <xdr:cNvSpPr txBox="1"/>
      </xdr:nvSpPr>
      <xdr:spPr>
        <a:xfrm>
          <a:off x="19278111" y="128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127095</xdr:rowOff>
    </xdr:from>
    <xdr:to>
      <xdr:col>98</xdr:col>
      <xdr:colOff>38100</xdr:colOff>
      <xdr:row>75</xdr:row>
      <xdr:rowOff>57245</xdr:rowOff>
    </xdr:to>
    <xdr:sp macro="" textlink="">
      <xdr:nvSpPr>
        <xdr:cNvPr id="861" name="フローチャート: 判断 860"/>
        <xdr:cNvSpPr/>
      </xdr:nvSpPr>
      <xdr:spPr>
        <a:xfrm>
          <a:off x="18605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48372</xdr:rowOff>
    </xdr:from>
    <xdr:ext cx="534377" cy="259045"/>
    <xdr:sp macro="" textlink="">
      <xdr:nvSpPr>
        <xdr:cNvPr id="862" name="テキスト ボックス 861"/>
        <xdr:cNvSpPr txBox="1"/>
      </xdr:nvSpPr>
      <xdr:spPr>
        <a:xfrm>
          <a:off x="18389111" y="1290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86919</xdr:rowOff>
    </xdr:from>
    <xdr:to>
      <xdr:col>116</xdr:col>
      <xdr:colOff>114300</xdr:colOff>
      <xdr:row>74</xdr:row>
      <xdr:rowOff>17069</xdr:rowOff>
    </xdr:to>
    <xdr:sp macro="" textlink="">
      <xdr:nvSpPr>
        <xdr:cNvPr id="868" name="楕円 867"/>
        <xdr:cNvSpPr/>
      </xdr:nvSpPr>
      <xdr:spPr>
        <a:xfrm>
          <a:off x="22110700" y="1260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109796</xdr:rowOff>
    </xdr:from>
    <xdr:ext cx="534377" cy="259045"/>
    <xdr:sp macro="" textlink="">
      <xdr:nvSpPr>
        <xdr:cNvPr id="869" name="繰出金該当値テキスト"/>
        <xdr:cNvSpPr txBox="1"/>
      </xdr:nvSpPr>
      <xdr:spPr>
        <a:xfrm>
          <a:off x="22212300" y="1245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52972</xdr:rowOff>
    </xdr:from>
    <xdr:to>
      <xdr:col>112</xdr:col>
      <xdr:colOff>38100</xdr:colOff>
      <xdr:row>73</xdr:row>
      <xdr:rowOff>154572</xdr:rowOff>
    </xdr:to>
    <xdr:sp macro="" textlink="">
      <xdr:nvSpPr>
        <xdr:cNvPr id="870" name="楕円 869"/>
        <xdr:cNvSpPr/>
      </xdr:nvSpPr>
      <xdr:spPr>
        <a:xfrm>
          <a:off x="21272500" y="1256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171099</xdr:rowOff>
    </xdr:from>
    <xdr:ext cx="534377" cy="259045"/>
    <xdr:sp macro="" textlink="">
      <xdr:nvSpPr>
        <xdr:cNvPr id="871" name="テキスト ボックス 870"/>
        <xdr:cNvSpPr txBox="1"/>
      </xdr:nvSpPr>
      <xdr:spPr>
        <a:xfrm>
          <a:off x="21056111" y="1234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49695</xdr:rowOff>
    </xdr:from>
    <xdr:to>
      <xdr:col>107</xdr:col>
      <xdr:colOff>101600</xdr:colOff>
      <xdr:row>73</xdr:row>
      <xdr:rowOff>151295</xdr:rowOff>
    </xdr:to>
    <xdr:sp macro="" textlink="">
      <xdr:nvSpPr>
        <xdr:cNvPr id="872" name="楕円 871"/>
        <xdr:cNvSpPr/>
      </xdr:nvSpPr>
      <xdr:spPr>
        <a:xfrm>
          <a:off x="20383500" y="1256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167822</xdr:rowOff>
    </xdr:from>
    <xdr:ext cx="534377" cy="259045"/>
    <xdr:sp macro="" textlink="">
      <xdr:nvSpPr>
        <xdr:cNvPr id="873" name="テキスト ボックス 872"/>
        <xdr:cNvSpPr txBox="1"/>
      </xdr:nvSpPr>
      <xdr:spPr>
        <a:xfrm>
          <a:off x="20167111" y="1234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153860</xdr:rowOff>
    </xdr:from>
    <xdr:to>
      <xdr:col>102</xdr:col>
      <xdr:colOff>165100</xdr:colOff>
      <xdr:row>74</xdr:row>
      <xdr:rowOff>84010</xdr:rowOff>
    </xdr:to>
    <xdr:sp macro="" textlink="">
      <xdr:nvSpPr>
        <xdr:cNvPr id="874" name="楕円 873"/>
        <xdr:cNvSpPr/>
      </xdr:nvSpPr>
      <xdr:spPr>
        <a:xfrm>
          <a:off x="19494500" y="1266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100537</xdr:rowOff>
    </xdr:from>
    <xdr:ext cx="534377" cy="259045"/>
    <xdr:sp macro="" textlink="">
      <xdr:nvSpPr>
        <xdr:cNvPr id="875" name="テキスト ボックス 874"/>
        <xdr:cNvSpPr txBox="1"/>
      </xdr:nvSpPr>
      <xdr:spPr>
        <a:xfrm>
          <a:off x="19278111" y="1244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44380</xdr:rowOff>
    </xdr:from>
    <xdr:to>
      <xdr:col>98</xdr:col>
      <xdr:colOff>38100</xdr:colOff>
      <xdr:row>74</xdr:row>
      <xdr:rowOff>145980</xdr:rowOff>
    </xdr:to>
    <xdr:sp macro="" textlink="">
      <xdr:nvSpPr>
        <xdr:cNvPr id="876" name="楕円 875"/>
        <xdr:cNvSpPr/>
      </xdr:nvSpPr>
      <xdr:spPr>
        <a:xfrm>
          <a:off x="18605500" y="127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162507</xdr:rowOff>
    </xdr:from>
    <xdr:ext cx="534377" cy="259045"/>
    <xdr:sp macro="" textlink="">
      <xdr:nvSpPr>
        <xdr:cNvPr id="877" name="テキスト ボックス 876"/>
        <xdr:cNvSpPr txBox="1"/>
      </xdr:nvSpPr>
      <xdr:spPr>
        <a:xfrm>
          <a:off x="18389111" y="1250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88" name="直線コネクタ 887"/>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89" name="テキスト ボックス 888"/>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93</xdr:row>
      <xdr:rowOff>168927</xdr:rowOff>
    </xdr:from>
    <xdr:ext cx="377026" cy="259045"/>
    <xdr:sp macro="" textlink="">
      <xdr:nvSpPr>
        <xdr:cNvPr id="891" name="テキスト ボックス 890"/>
        <xdr:cNvSpPr txBox="1"/>
      </xdr:nvSpPr>
      <xdr:spPr>
        <a:xfrm>
          <a:off x="17910974" y="1611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2" name="直線コネクタ 891"/>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90</xdr:row>
      <xdr:rowOff>111777</xdr:rowOff>
    </xdr:from>
    <xdr:ext cx="377026" cy="259045"/>
    <xdr:sp macro="" textlink="">
      <xdr:nvSpPr>
        <xdr:cNvPr id="893" name="テキスト ボックス 892"/>
        <xdr:cNvSpPr txBox="1"/>
      </xdr:nvSpPr>
      <xdr:spPr>
        <a:xfrm>
          <a:off x="17910974" y="15542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87</xdr:row>
      <xdr:rowOff>54627</xdr:rowOff>
    </xdr:from>
    <xdr:ext cx="377026" cy="259045"/>
    <xdr:sp macro="" textlink="">
      <xdr:nvSpPr>
        <xdr:cNvPr id="895" name="テキスト ボックス 894"/>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8255</xdr:rowOff>
    </xdr:from>
    <xdr:to>
      <xdr:col>116</xdr:col>
      <xdr:colOff>62864</xdr:colOff>
      <xdr:row>98</xdr:row>
      <xdr:rowOff>25400</xdr:rowOff>
    </xdr:to>
    <xdr:cxnSp macro="">
      <xdr:nvCxnSpPr>
        <xdr:cNvPr id="897" name="直線コネクタ 896"/>
        <xdr:cNvCxnSpPr/>
      </xdr:nvCxnSpPr>
      <xdr:spPr>
        <a:xfrm flipV="1">
          <a:off x="22159595" y="15610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68597</xdr:rowOff>
    </xdr:from>
    <xdr:ext cx="249299" cy="259045"/>
    <xdr:sp macro="" textlink="">
      <xdr:nvSpPr>
        <xdr:cNvPr id="898" name="前年度繰上充用金最小値テキスト"/>
        <xdr:cNvSpPr txBox="1"/>
      </xdr:nvSpPr>
      <xdr:spPr>
        <a:xfrm>
          <a:off x="22212300" y="16870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899" name="直線コネクタ 898"/>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126382</xdr:rowOff>
    </xdr:from>
    <xdr:ext cx="378565" cy="259045"/>
    <xdr:sp macro="" textlink="">
      <xdr:nvSpPr>
        <xdr:cNvPr id="900" name="前年度繰上充用金最大値テキスト"/>
        <xdr:cNvSpPr txBox="1"/>
      </xdr:nvSpPr>
      <xdr:spPr>
        <a:xfrm>
          <a:off x="22212300" y="15385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8255</xdr:rowOff>
    </xdr:from>
    <xdr:to>
      <xdr:col>116</xdr:col>
      <xdr:colOff>152400</xdr:colOff>
      <xdr:row>91</xdr:row>
      <xdr:rowOff>8255</xdr:rowOff>
    </xdr:to>
    <xdr:cxnSp macro="">
      <xdr:nvCxnSpPr>
        <xdr:cNvPr id="901" name="直線コネクタ 900"/>
        <xdr:cNvCxnSpPr/>
      </xdr:nvCxnSpPr>
      <xdr:spPr>
        <a:xfrm>
          <a:off x="22072600" y="15610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2" name="直線コネクタ 901"/>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157497</xdr:rowOff>
    </xdr:from>
    <xdr:ext cx="249299" cy="259045"/>
    <xdr:sp macro="" textlink="">
      <xdr:nvSpPr>
        <xdr:cNvPr id="903" name="前年度繰上充用金平均値テキスト"/>
        <xdr:cNvSpPr txBox="1"/>
      </xdr:nvSpPr>
      <xdr:spPr>
        <a:xfrm>
          <a:off x="22212300" y="16616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134620</xdr:rowOff>
    </xdr:from>
    <xdr:to>
      <xdr:col>116</xdr:col>
      <xdr:colOff>114300</xdr:colOff>
      <xdr:row>98</xdr:row>
      <xdr:rowOff>64770</xdr:rowOff>
    </xdr:to>
    <xdr:sp macro="" textlink="">
      <xdr:nvSpPr>
        <xdr:cNvPr id="904" name="フローチャート: 判断 903"/>
        <xdr:cNvSpPr/>
      </xdr:nvSpPr>
      <xdr:spPr>
        <a:xfrm>
          <a:off x="22110700" y="1676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05" name="直線コネクタ 904"/>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106045</xdr:rowOff>
    </xdr:from>
    <xdr:to>
      <xdr:col>112</xdr:col>
      <xdr:colOff>38100</xdr:colOff>
      <xdr:row>98</xdr:row>
      <xdr:rowOff>36195</xdr:rowOff>
    </xdr:to>
    <xdr:sp macro="" textlink="">
      <xdr:nvSpPr>
        <xdr:cNvPr id="906" name="フローチャート: 判断 905"/>
        <xdr:cNvSpPr/>
      </xdr:nvSpPr>
      <xdr:spPr>
        <a:xfrm>
          <a:off x="21272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52722</xdr:rowOff>
    </xdr:from>
    <xdr:ext cx="249299" cy="259045"/>
    <xdr:sp macro="" textlink="">
      <xdr:nvSpPr>
        <xdr:cNvPr id="907" name="テキスト ボックス 906"/>
        <xdr:cNvSpPr txBox="1"/>
      </xdr:nvSpPr>
      <xdr:spPr>
        <a:xfrm>
          <a:off x="21198650" y="16511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08" name="直線コネクタ 907"/>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09" name="フローチャート: 判断 908"/>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0" name="テキスト ボックス 909"/>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1" name="直線コネクタ 910"/>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96</xdr:row>
      <xdr:rowOff>128905</xdr:rowOff>
    </xdr:from>
    <xdr:to>
      <xdr:col>102</xdr:col>
      <xdr:colOff>165100</xdr:colOff>
      <xdr:row>97</xdr:row>
      <xdr:rowOff>59055</xdr:rowOff>
    </xdr:to>
    <xdr:sp macro="" textlink="">
      <xdr:nvSpPr>
        <xdr:cNvPr id="912" name="フローチャート: 判断 911"/>
        <xdr:cNvSpPr/>
      </xdr:nvSpPr>
      <xdr:spPr>
        <a:xfrm>
          <a:off x="19494500" y="165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95</xdr:row>
      <xdr:rowOff>75582</xdr:rowOff>
    </xdr:from>
    <xdr:ext cx="313932" cy="259045"/>
    <xdr:sp macro="" textlink="">
      <xdr:nvSpPr>
        <xdr:cNvPr id="913" name="テキスト ボックス 912"/>
        <xdr:cNvSpPr txBox="1"/>
      </xdr:nvSpPr>
      <xdr:spPr>
        <a:xfrm>
          <a:off x="19388333" y="163633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96</xdr:row>
      <xdr:rowOff>168911</xdr:rowOff>
    </xdr:from>
    <xdr:to>
      <xdr:col>98</xdr:col>
      <xdr:colOff>38100</xdr:colOff>
      <xdr:row>97</xdr:row>
      <xdr:rowOff>99061</xdr:rowOff>
    </xdr:to>
    <xdr:sp macro="" textlink="">
      <xdr:nvSpPr>
        <xdr:cNvPr id="914" name="フローチャート: 判断 913"/>
        <xdr:cNvSpPr/>
      </xdr:nvSpPr>
      <xdr:spPr>
        <a:xfrm>
          <a:off x="18605500" y="1662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95</xdr:row>
      <xdr:rowOff>115588</xdr:rowOff>
    </xdr:from>
    <xdr:ext cx="313932" cy="259045"/>
    <xdr:sp macro="" textlink="">
      <xdr:nvSpPr>
        <xdr:cNvPr id="915" name="テキスト ボックス 914"/>
        <xdr:cNvSpPr txBox="1"/>
      </xdr:nvSpPr>
      <xdr:spPr>
        <a:xfrm>
          <a:off x="18499333" y="16403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1" name="楕円 920"/>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113047</xdr:rowOff>
    </xdr:from>
    <xdr:ext cx="249299" cy="259045"/>
    <xdr:sp macro="" textlink="">
      <xdr:nvSpPr>
        <xdr:cNvPr id="922" name="前年度繰上充用金該当値テキスト"/>
        <xdr:cNvSpPr txBox="1"/>
      </xdr:nvSpPr>
      <xdr:spPr>
        <a:xfrm>
          <a:off x="22212300" y="16743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23" name="楕円 922"/>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24" name="テキスト ボックス 923"/>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25" name="楕円 924"/>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26" name="テキスト ボックス 925"/>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27" name="楕円 926"/>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8" name="テキスト ボックス 927"/>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9" name="楕円 928"/>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30" name="テキスト ボックス 929"/>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mn-lt"/>
              <a:ea typeface="+mn-ea"/>
              <a:cs typeface="+mn-cs"/>
            </a:rPr>
            <a:t>歳出決算総額は、住民一人当たり</a:t>
          </a:r>
          <a:r>
            <a:rPr kumimoji="1" lang="ja-JP" altLang="en-US" sz="1300">
              <a:solidFill>
                <a:schemeClr val="dk1"/>
              </a:solidFill>
              <a:effectLst/>
              <a:latin typeface="+mn-lt"/>
              <a:ea typeface="+mn-ea"/>
              <a:cs typeface="+mn-cs"/>
            </a:rPr>
            <a:t>６８</a:t>
          </a:r>
          <a:r>
            <a:rPr kumimoji="1" lang="ja-JP" altLang="ja-JP" sz="1300">
              <a:solidFill>
                <a:schemeClr val="dk1"/>
              </a:solidFill>
              <a:effectLst/>
              <a:latin typeface="+mn-lt"/>
              <a:ea typeface="+mn-ea"/>
              <a:cs typeface="+mn-cs"/>
            </a:rPr>
            <a:t>万</a:t>
          </a:r>
          <a:r>
            <a:rPr kumimoji="1" lang="ja-JP" altLang="en-US" sz="1300">
              <a:solidFill>
                <a:schemeClr val="dk1"/>
              </a:solidFill>
              <a:effectLst/>
              <a:latin typeface="+mn-lt"/>
              <a:ea typeface="+mn-ea"/>
              <a:cs typeface="+mn-cs"/>
            </a:rPr>
            <a:t>３</a:t>
          </a:r>
          <a:r>
            <a:rPr kumimoji="1" lang="ja-JP" altLang="ja-JP" sz="1300">
              <a:solidFill>
                <a:schemeClr val="dk1"/>
              </a:solidFill>
              <a:effectLst/>
              <a:latin typeface="+mn-lt"/>
              <a:ea typeface="+mn-ea"/>
              <a:cs typeface="+mn-cs"/>
            </a:rPr>
            <a:t>千円となって</a:t>
          </a:r>
          <a:r>
            <a:rPr kumimoji="1" lang="ja-JP" altLang="en-US" sz="1300">
              <a:solidFill>
                <a:schemeClr val="dk1"/>
              </a:solidFill>
              <a:effectLst/>
              <a:latin typeface="+mn-lt"/>
              <a:ea typeface="+mn-ea"/>
              <a:cs typeface="+mn-cs"/>
            </a:rPr>
            <a:t>おり、昨年度より一人あたり５万９千円減少となった</a:t>
          </a:r>
          <a:r>
            <a:rPr kumimoji="1" lang="ja-JP" altLang="ja-JP" sz="1300">
              <a:solidFill>
                <a:schemeClr val="dk1"/>
              </a:solidFill>
              <a:effectLst/>
              <a:latin typeface="+mn-lt"/>
              <a:ea typeface="+mn-ea"/>
              <a:cs typeface="+mn-cs"/>
            </a:rPr>
            <a:t>。主な構成項目である人件費は住民一人当たり</a:t>
          </a:r>
          <a:r>
            <a:rPr kumimoji="1" lang="ja-JP" altLang="en-US" sz="1300">
              <a:solidFill>
                <a:schemeClr val="dk1"/>
              </a:solidFill>
              <a:effectLst/>
              <a:latin typeface="+mn-lt"/>
              <a:ea typeface="+mn-ea"/>
              <a:cs typeface="+mn-cs"/>
            </a:rPr>
            <a:t>９１，４９８</a:t>
          </a:r>
          <a:r>
            <a:rPr kumimoji="1" lang="ja-JP" altLang="ja-JP" sz="1300">
              <a:solidFill>
                <a:schemeClr val="dk1"/>
              </a:solidFill>
              <a:effectLst/>
              <a:latin typeface="+mn-lt"/>
              <a:ea typeface="+mn-ea"/>
              <a:cs typeface="+mn-cs"/>
            </a:rPr>
            <a:t>円、</a:t>
          </a:r>
          <a:r>
            <a:rPr kumimoji="1" lang="ja-JP" altLang="en-US" sz="1300">
              <a:solidFill>
                <a:schemeClr val="dk1"/>
              </a:solidFill>
              <a:effectLst/>
              <a:latin typeface="+mn-lt"/>
              <a:ea typeface="+mn-ea"/>
              <a:cs typeface="+mn-cs"/>
            </a:rPr>
            <a:t>補助費は９５，６９８円、公債費は１２２，１５８円と類似団体平均と比べて高い水準となっている。これは、費用が横這いまたは増加するなか、人口減少</a:t>
          </a:r>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の影響が出た形となっている。そのなか、</a:t>
          </a:r>
          <a:r>
            <a:rPr kumimoji="1" lang="ja-JP" altLang="ja-JP" sz="1300">
              <a:solidFill>
                <a:schemeClr val="dk1"/>
              </a:solidFill>
              <a:effectLst/>
              <a:latin typeface="+mn-lt"/>
              <a:ea typeface="+mn-ea"/>
              <a:cs typeface="+mn-cs"/>
            </a:rPr>
            <a:t>普通建設事業費は住民一人当たり</a:t>
          </a:r>
          <a:r>
            <a:rPr kumimoji="1" lang="ja-JP" altLang="en-US" sz="1300">
              <a:solidFill>
                <a:schemeClr val="dk1"/>
              </a:solidFill>
              <a:effectLst/>
              <a:latin typeface="+mn-lt"/>
              <a:ea typeface="+mn-ea"/>
              <a:cs typeface="+mn-cs"/>
            </a:rPr>
            <a:t>９５，９４３</a:t>
          </a:r>
          <a:r>
            <a:rPr kumimoji="1" lang="ja-JP" altLang="ja-JP" sz="1300">
              <a:solidFill>
                <a:schemeClr val="dk1"/>
              </a:solidFill>
              <a:effectLst/>
              <a:latin typeface="+mn-lt"/>
              <a:ea typeface="+mn-ea"/>
              <a:cs typeface="+mn-cs"/>
            </a:rPr>
            <a:t>円となっており、</a:t>
          </a:r>
          <a:r>
            <a:rPr kumimoji="1" lang="ja-JP" altLang="en-US" sz="1300">
              <a:solidFill>
                <a:schemeClr val="dk1"/>
              </a:solidFill>
              <a:effectLst/>
              <a:latin typeface="+mn-lt"/>
              <a:ea typeface="+mn-ea"/>
              <a:cs typeface="+mn-cs"/>
            </a:rPr>
            <a:t>昨年度に比べ大幅に減少している。</a:t>
          </a:r>
          <a:r>
            <a:rPr kumimoji="1" lang="ja-JP" altLang="ja-JP" sz="1300">
              <a:solidFill>
                <a:schemeClr val="dk1"/>
              </a:solidFill>
              <a:effectLst/>
              <a:latin typeface="+mn-lt"/>
              <a:ea typeface="+mn-ea"/>
              <a:cs typeface="+mn-cs"/>
            </a:rPr>
            <a:t>今後</a:t>
          </a:r>
          <a:r>
            <a:rPr kumimoji="1" lang="ja-JP" altLang="en-US" sz="1300">
              <a:solidFill>
                <a:schemeClr val="dk1"/>
              </a:solidFill>
              <a:effectLst/>
              <a:latin typeface="+mn-lt"/>
              <a:ea typeface="+mn-ea"/>
              <a:cs typeface="+mn-cs"/>
            </a:rPr>
            <a:t>も</a:t>
          </a:r>
          <a:r>
            <a:rPr kumimoji="1" lang="ja-JP" altLang="ja-JP" sz="1300">
              <a:solidFill>
                <a:schemeClr val="dk1"/>
              </a:solidFill>
              <a:effectLst/>
              <a:latin typeface="+mn-lt"/>
              <a:ea typeface="+mn-ea"/>
              <a:cs typeface="+mn-cs"/>
            </a:rPr>
            <a:t>事業の選択と集中を行い、事業費の減少を目指すこととしている。</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兵庫県朝来市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31,053
30,784
403.06
21,861,564
21,215,678
568,931
12,911,964
26,822,528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33.8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22134</xdr:rowOff>
    </xdr:from>
    <xdr:to>
      <xdr:col>24</xdr:col>
      <xdr:colOff>62865</xdr:colOff>
      <xdr:row>39</xdr:row>
      <xdr:rowOff>67854</xdr:rowOff>
    </xdr:to>
    <xdr:cxnSp macro="">
      <xdr:nvCxnSpPr>
        <xdr:cNvPr id="58" name="直線コネクタ 57"/>
        <xdr:cNvCxnSpPr/>
      </xdr:nvCxnSpPr>
      <xdr:spPr>
        <a:xfrm flipV="1">
          <a:off x="4633595" y="5165634"/>
          <a:ext cx="127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71681</xdr:rowOff>
    </xdr:from>
    <xdr:ext cx="469744" cy="259045"/>
    <xdr:sp macro="" textlink="">
      <xdr:nvSpPr>
        <xdr:cNvPr id="59" name="議会費最小値テキスト"/>
        <xdr:cNvSpPr txBox="1"/>
      </xdr:nvSpPr>
      <xdr:spPr>
        <a:xfrm>
          <a:off x="4686300" y="675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67854</xdr:rowOff>
    </xdr:from>
    <xdr:to>
      <xdr:col>24</xdr:col>
      <xdr:colOff>152400</xdr:colOff>
      <xdr:row>39</xdr:row>
      <xdr:rowOff>67854</xdr:rowOff>
    </xdr:to>
    <xdr:cxnSp macro="">
      <xdr:nvCxnSpPr>
        <xdr:cNvPr id="60" name="直線コネクタ 59"/>
        <xdr:cNvCxnSpPr/>
      </xdr:nvCxnSpPr>
      <xdr:spPr>
        <a:xfrm>
          <a:off x="4546600" y="67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140261</xdr:rowOff>
    </xdr:from>
    <xdr:ext cx="469744" cy="259045"/>
    <xdr:sp macro="" textlink="">
      <xdr:nvSpPr>
        <xdr:cNvPr id="61" name="議会費最大値テキスト"/>
        <xdr:cNvSpPr txBox="1"/>
      </xdr:nvSpPr>
      <xdr:spPr>
        <a:xfrm>
          <a:off x="4686300" y="4940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22134</xdr:rowOff>
    </xdr:from>
    <xdr:to>
      <xdr:col>24</xdr:col>
      <xdr:colOff>152400</xdr:colOff>
      <xdr:row>30</xdr:row>
      <xdr:rowOff>22134</xdr:rowOff>
    </xdr:to>
    <xdr:cxnSp macro="">
      <xdr:nvCxnSpPr>
        <xdr:cNvPr id="62" name="直線コネクタ 61"/>
        <xdr:cNvCxnSpPr/>
      </xdr:nvCxnSpPr>
      <xdr:spPr>
        <a:xfrm>
          <a:off x="4546600" y="5165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89734</xdr:rowOff>
    </xdr:from>
    <xdr:to>
      <xdr:col>24</xdr:col>
      <xdr:colOff>63500</xdr:colOff>
      <xdr:row>35</xdr:row>
      <xdr:rowOff>27033</xdr:rowOff>
    </xdr:to>
    <xdr:cxnSp macro="">
      <xdr:nvCxnSpPr>
        <xdr:cNvPr id="63" name="直線コネクタ 62"/>
        <xdr:cNvCxnSpPr/>
      </xdr:nvCxnSpPr>
      <xdr:spPr>
        <a:xfrm>
          <a:off x="3797300" y="5919034"/>
          <a:ext cx="838200" cy="108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157787</xdr:rowOff>
    </xdr:from>
    <xdr:ext cx="469744" cy="259045"/>
    <xdr:sp macro="" textlink="">
      <xdr:nvSpPr>
        <xdr:cNvPr id="64" name="議会費平均値テキスト"/>
        <xdr:cNvSpPr txBox="1"/>
      </xdr:nvSpPr>
      <xdr:spPr>
        <a:xfrm>
          <a:off x="4686300" y="6158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7910</xdr:rowOff>
    </xdr:from>
    <xdr:to>
      <xdr:col>24</xdr:col>
      <xdr:colOff>114300</xdr:colOff>
      <xdr:row>36</xdr:row>
      <xdr:rowOff>109510</xdr:rowOff>
    </xdr:to>
    <xdr:sp macro="" textlink="">
      <xdr:nvSpPr>
        <xdr:cNvPr id="65" name="フローチャート: 判断 64"/>
        <xdr:cNvSpPr/>
      </xdr:nvSpPr>
      <xdr:spPr>
        <a:xfrm>
          <a:off x="45847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163540</xdr:rowOff>
    </xdr:from>
    <xdr:to>
      <xdr:col>19</xdr:col>
      <xdr:colOff>177800</xdr:colOff>
      <xdr:row>34</xdr:row>
      <xdr:rowOff>89734</xdr:rowOff>
    </xdr:to>
    <xdr:cxnSp macro="">
      <xdr:nvCxnSpPr>
        <xdr:cNvPr id="66" name="直線コネクタ 65"/>
        <xdr:cNvCxnSpPr/>
      </xdr:nvCxnSpPr>
      <xdr:spPr>
        <a:xfrm>
          <a:off x="2908300" y="5821390"/>
          <a:ext cx="889000" cy="97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166951</xdr:rowOff>
    </xdr:from>
    <xdr:to>
      <xdr:col>20</xdr:col>
      <xdr:colOff>38100</xdr:colOff>
      <xdr:row>36</xdr:row>
      <xdr:rowOff>97101</xdr:rowOff>
    </xdr:to>
    <xdr:sp macro="" textlink="">
      <xdr:nvSpPr>
        <xdr:cNvPr id="67" name="フローチャート: 判断 66"/>
        <xdr:cNvSpPr/>
      </xdr:nvSpPr>
      <xdr:spPr>
        <a:xfrm>
          <a:off x="3746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88228</xdr:rowOff>
    </xdr:from>
    <xdr:ext cx="469744" cy="259045"/>
    <xdr:sp macro="" textlink="">
      <xdr:nvSpPr>
        <xdr:cNvPr id="68" name="テキスト ボックス 67"/>
        <xdr:cNvSpPr txBox="1"/>
      </xdr:nvSpPr>
      <xdr:spPr>
        <a:xfrm>
          <a:off x="3562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163540</xdr:rowOff>
    </xdr:from>
    <xdr:to>
      <xdr:col>15</xdr:col>
      <xdr:colOff>50800</xdr:colOff>
      <xdr:row>34</xdr:row>
      <xdr:rowOff>150477</xdr:rowOff>
    </xdr:to>
    <xdr:cxnSp macro="">
      <xdr:nvCxnSpPr>
        <xdr:cNvPr id="69" name="直線コネクタ 68"/>
        <xdr:cNvCxnSpPr/>
      </xdr:nvCxnSpPr>
      <xdr:spPr>
        <a:xfrm flipV="1">
          <a:off x="2019300" y="5821390"/>
          <a:ext cx="889000" cy="15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53957</xdr:rowOff>
    </xdr:from>
    <xdr:to>
      <xdr:col>15</xdr:col>
      <xdr:colOff>101600</xdr:colOff>
      <xdr:row>35</xdr:row>
      <xdr:rowOff>155557</xdr:rowOff>
    </xdr:to>
    <xdr:sp macro="" textlink="">
      <xdr:nvSpPr>
        <xdr:cNvPr id="70" name="フローチャート: 判断 69"/>
        <xdr:cNvSpPr/>
      </xdr:nvSpPr>
      <xdr:spPr>
        <a:xfrm>
          <a:off x="2857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146684</xdr:rowOff>
    </xdr:from>
    <xdr:ext cx="469744" cy="259045"/>
    <xdr:sp macro="" textlink="">
      <xdr:nvSpPr>
        <xdr:cNvPr id="71" name="テキスト ボックス 70"/>
        <xdr:cNvSpPr txBox="1"/>
      </xdr:nvSpPr>
      <xdr:spPr>
        <a:xfrm>
          <a:off x="2673428"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150477</xdr:rowOff>
    </xdr:from>
    <xdr:to>
      <xdr:col>10</xdr:col>
      <xdr:colOff>114300</xdr:colOff>
      <xdr:row>35</xdr:row>
      <xdr:rowOff>22461</xdr:rowOff>
    </xdr:to>
    <xdr:cxnSp macro="">
      <xdr:nvCxnSpPr>
        <xdr:cNvPr id="72" name="直線コネクタ 71"/>
        <xdr:cNvCxnSpPr/>
      </xdr:nvCxnSpPr>
      <xdr:spPr>
        <a:xfrm flipV="1">
          <a:off x="1130300" y="5979777"/>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156174</xdr:rowOff>
    </xdr:from>
    <xdr:to>
      <xdr:col>10</xdr:col>
      <xdr:colOff>165100</xdr:colOff>
      <xdr:row>35</xdr:row>
      <xdr:rowOff>86324</xdr:rowOff>
    </xdr:to>
    <xdr:sp macro="" textlink="">
      <xdr:nvSpPr>
        <xdr:cNvPr id="73" name="フローチャート: 判断 72"/>
        <xdr:cNvSpPr/>
      </xdr:nvSpPr>
      <xdr:spPr>
        <a:xfrm>
          <a:off x="1968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77451</xdr:rowOff>
    </xdr:from>
    <xdr:ext cx="469744" cy="259045"/>
    <xdr:sp macro="" textlink="">
      <xdr:nvSpPr>
        <xdr:cNvPr id="74" name="テキスト ボックス 73"/>
        <xdr:cNvSpPr txBox="1"/>
      </xdr:nvSpPr>
      <xdr:spPr>
        <a:xfrm>
          <a:off x="1784428" y="607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8237</xdr:rowOff>
    </xdr:from>
    <xdr:to>
      <xdr:col>6</xdr:col>
      <xdr:colOff>38100</xdr:colOff>
      <xdr:row>35</xdr:row>
      <xdr:rowOff>109837</xdr:rowOff>
    </xdr:to>
    <xdr:sp macro="" textlink="">
      <xdr:nvSpPr>
        <xdr:cNvPr id="75" name="フローチャート: 判断 74"/>
        <xdr:cNvSpPr/>
      </xdr:nvSpPr>
      <xdr:spPr>
        <a:xfrm>
          <a:off x="1079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100964</xdr:rowOff>
    </xdr:from>
    <xdr:ext cx="469744" cy="259045"/>
    <xdr:sp macro="" textlink="">
      <xdr:nvSpPr>
        <xdr:cNvPr id="76" name="テキスト ボックス 75"/>
        <xdr:cNvSpPr txBox="1"/>
      </xdr:nvSpPr>
      <xdr:spPr>
        <a:xfrm>
          <a:off x="895428" y="610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147683</xdr:rowOff>
    </xdr:from>
    <xdr:to>
      <xdr:col>24</xdr:col>
      <xdr:colOff>114300</xdr:colOff>
      <xdr:row>35</xdr:row>
      <xdr:rowOff>77833</xdr:rowOff>
    </xdr:to>
    <xdr:sp macro="" textlink="">
      <xdr:nvSpPr>
        <xdr:cNvPr id="82" name="楕円 81"/>
        <xdr:cNvSpPr/>
      </xdr:nvSpPr>
      <xdr:spPr>
        <a:xfrm>
          <a:off x="4584700" y="597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170560</xdr:rowOff>
    </xdr:from>
    <xdr:ext cx="469744" cy="259045"/>
    <xdr:sp macro="" textlink="">
      <xdr:nvSpPr>
        <xdr:cNvPr id="83" name="議会費該当値テキスト"/>
        <xdr:cNvSpPr txBox="1"/>
      </xdr:nvSpPr>
      <xdr:spPr>
        <a:xfrm>
          <a:off x="4686300" y="5828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38934</xdr:rowOff>
    </xdr:from>
    <xdr:to>
      <xdr:col>20</xdr:col>
      <xdr:colOff>38100</xdr:colOff>
      <xdr:row>34</xdr:row>
      <xdr:rowOff>140534</xdr:rowOff>
    </xdr:to>
    <xdr:sp macro="" textlink="">
      <xdr:nvSpPr>
        <xdr:cNvPr id="84" name="楕円 83"/>
        <xdr:cNvSpPr/>
      </xdr:nvSpPr>
      <xdr:spPr>
        <a:xfrm>
          <a:off x="3746500" y="586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157061</xdr:rowOff>
    </xdr:from>
    <xdr:ext cx="469744" cy="259045"/>
    <xdr:sp macro="" textlink="">
      <xdr:nvSpPr>
        <xdr:cNvPr id="85" name="テキスト ボックス 84"/>
        <xdr:cNvSpPr txBox="1"/>
      </xdr:nvSpPr>
      <xdr:spPr>
        <a:xfrm>
          <a:off x="3562428" y="564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112740</xdr:rowOff>
    </xdr:from>
    <xdr:to>
      <xdr:col>15</xdr:col>
      <xdr:colOff>101600</xdr:colOff>
      <xdr:row>34</xdr:row>
      <xdr:rowOff>42890</xdr:rowOff>
    </xdr:to>
    <xdr:sp macro="" textlink="">
      <xdr:nvSpPr>
        <xdr:cNvPr id="86" name="楕円 85"/>
        <xdr:cNvSpPr/>
      </xdr:nvSpPr>
      <xdr:spPr>
        <a:xfrm>
          <a:off x="2857500" y="577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59417</xdr:rowOff>
    </xdr:from>
    <xdr:ext cx="469744" cy="259045"/>
    <xdr:sp macro="" textlink="">
      <xdr:nvSpPr>
        <xdr:cNvPr id="87" name="テキスト ボックス 86"/>
        <xdr:cNvSpPr txBox="1"/>
      </xdr:nvSpPr>
      <xdr:spPr>
        <a:xfrm>
          <a:off x="2673428" y="554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99677</xdr:rowOff>
    </xdr:from>
    <xdr:to>
      <xdr:col>10</xdr:col>
      <xdr:colOff>165100</xdr:colOff>
      <xdr:row>35</xdr:row>
      <xdr:rowOff>29827</xdr:rowOff>
    </xdr:to>
    <xdr:sp macro="" textlink="">
      <xdr:nvSpPr>
        <xdr:cNvPr id="88" name="楕円 87"/>
        <xdr:cNvSpPr/>
      </xdr:nvSpPr>
      <xdr:spPr>
        <a:xfrm>
          <a:off x="1968500" y="592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46354</xdr:rowOff>
    </xdr:from>
    <xdr:ext cx="469744" cy="259045"/>
    <xdr:sp macro="" textlink="">
      <xdr:nvSpPr>
        <xdr:cNvPr id="89" name="テキスト ボックス 88"/>
        <xdr:cNvSpPr txBox="1"/>
      </xdr:nvSpPr>
      <xdr:spPr>
        <a:xfrm>
          <a:off x="1784428" y="5704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143111</xdr:rowOff>
    </xdr:from>
    <xdr:to>
      <xdr:col>6</xdr:col>
      <xdr:colOff>38100</xdr:colOff>
      <xdr:row>35</xdr:row>
      <xdr:rowOff>73261</xdr:rowOff>
    </xdr:to>
    <xdr:sp macro="" textlink="">
      <xdr:nvSpPr>
        <xdr:cNvPr id="90" name="楕円 89"/>
        <xdr:cNvSpPr/>
      </xdr:nvSpPr>
      <xdr:spPr>
        <a:xfrm>
          <a:off x="1079500" y="597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89788</xdr:rowOff>
    </xdr:from>
    <xdr:ext cx="469744" cy="259045"/>
    <xdr:sp macro="" textlink="">
      <xdr:nvSpPr>
        <xdr:cNvPr id="91" name="テキスト ボックス 90"/>
        <xdr:cNvSpPr txBox="1"/>
      </xdr:nvSpPr>
      <xdr:spPr>
        <a:xfrm>
          <a:off x="895428" y="574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47876</xdr:rowOff>
    </xdr:from>
    <xdr:to>
      <xdr:col>24</xdr:col>
      <xdr:colOff>62865</xdr:colOff>
      <xdr:row>57</xdr:row>
      <xdr:rowOff>153946</xdr:rowOff>
    </xdr:to>
    <xdr:cxnSp macro="">
      <xdr:nvCxnSpPr>
        <xdr:cNvPr id="113" name="直線コネクタ 112"/>
        <xdr:cNvCxnSpPr/>
      </xdr:nvCxnSpPr>
      <xdr:spPr>
        <a:xfrm flipV="1">
          <a:off x="4633595" y="8620376"/>
          <a:ext cx="1270" cy="1306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157773</xdr:rowOff>
    </xdr:from>
    <xdr:ext cx="534377" cy="259045"/>
    <xdr:sp macro="" textlink="">
      <xdr:nvSpPr>
        <xdr:cNvPr id="114" name="総務費最小値テキスト"/>
        <xdr:cNvSpPr txBox="1"/>
      </xdr:nvSpPr>
      <xdr:spPr>
        <a:xfrm>
          <a:off x="4686300" y="993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153946</xdr:rowOff>
    </xdr:from>
    <xdr:to>
      <xdr:col>24</xdr:col>
      <xdr:colOff>152400</xdr:colOff>
      <xdr:row>57</xdr:row>
      <xdr:rowOff>153946</xdr:rowOff>
    </xdr:to>
    <xdr:cxnSp macro="">
      <xdr:nvCxnSpPr>
        <xdr:cNvPr id="115" name="直線コネクタ 114"/>
        <xdr:cNvCxnSpPr/>
      </xdr:nvCxnSpPr>
      <xdr:spPr>
        <a:xfrm>
          <a:off x="4546600" y="992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166003</xdr:rowOff>
    </xdr:from>
    <xdr:ext cx="599010" cy="259045"/>
    <xdr:sp macro="" textlink="">
      <xdr:nvSpPr>
        <xdr:cNvPr id="116" name="総務費最大値テキスト"/>
        <xdr:cNvSpPr txBox="1"/>
      </xdr:nvSpPr>
      <xdr:spPr>
        <a:xfrm>
          <a:off x="4686300" y="839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320,084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47876</xdr:rowOff>
    </xdr:from>
    <xdr:to>
      <xdr:col>24</xdr:col>
      <xdr:colOff>152400</xdr:colOff>
      <xdr:row>50</xdr:row>
      <xdr:rowOff>47876</xdr:rowOff>
    </xdr:to>
    <xdr:cxnSp macro="">
      <xdr:nvCxnSpPr>
        <xdr:cNvPr id="117" name="直線コネクタ 116"/>
        <xdr:cNvCxnSpPr/>
      </xdr:nvCxnSpPr>
      <xdr:spPr>
        <a:xfrm>
          <a:off x="4546600" y="8620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69982</xdr:rowOff>
    </xdr:from>
    <xdr:to>
      <xdr:col>24</xdr:col>
      <xdr:colOff>63500</xdr:colOff>
      <xdr:row>56</xdr:row>
      <xdr:rowOff>39967</xdr:rowOff>
    </xdr:to>
    <xdr:cxnSp macro="">
      <xdr:nvCxnSpPr>
        <xdr:cNvPr id="118" name="直線コネクタ 117"/>
        <xdr:cNvCxnSpPr/>
      </xdr:nvCxnSpPr>
      <xdr:spPr>
        <a:xfrm>
          <a:off x="3797300" y="9328282"/>
          <a:ext cx="838200" cy="31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117336</xdr:rowOff>
    </xdr:from>
    <xdr:ext cx="534377" cy="259045"/>
    <xdr:sp macro="" textlink="">
      <xdr:nvSpPr>
        <xdr:cNvPr id="119" name="総務費平均値テキスト"/>
        <xdr:cNvSpPr txBox="1"/>
      </xdr:nvSpPr>
      <xdr:spPr>
        <a:xfrm>
          <a:off x="4686300" y="9718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138909</xdr:rowOff>
    </xdr:from>
    <xdr:to>
      <xdr:col>24</xdr:col>
      <xdr:colOff>114300</xdr:colOff>
      <xdr:row>57</xdr:row>
      <xdr:rowOff>69059</xdr:rowOff>
    </xdr:to>
    <xdr:sp macro="" textlink="">
      <xdr:nvSpPr>
        <xdr:cNvPr id="120" name="フローチャート: 判断 119"/>
        <xdr:cNvSpPr/>
      </xdr:nvSpPr>
      <xdr:spPr>
        <a:xfrm>
          <a:off x="4584700" y="974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69982</xdr:rowOff>
    </xdr:from>
    <xdr:to>
      <xdr:col>19</xdr:col>
      <xdr:colOff>177800</xdr:colOff>
      <xdr:row>54</xdr:row>
      <xdr:rowOff>158450</xdr:rowOff>
    </xdr:to>
    <xdr:cxnSp macro="">
      <xdr:nvCxnSpPr>
        <xdr:cNvPr id="121" name="直線コネクタ 120"/>
        <xdr:cNvCxnSpPr/>
      </xdr:nvCxnSpPr>
      <xdr:spPr>
        <a:xfrm flipV="1">
          <a:off x="2908300" y="9328282"/>
          <a:ext cx="889000" cy="88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130441</xdr:rowOff>
    </xdr:from>
    <xdr:to>
      <xdr:col>20</xdr:col>
      <xdr:colOff>38100</xdr:colOff>
      <xdr:row>57</xdr:row>
      <xdr:rowOff>60591</xdr:rowOff>
    </xdr:to>
    <xdr:sp macro="" textlink="">
      <xdr:nvSpPr>
        <xdr:cNvPr id="122" name="フローチャート: 判断 121"/>
        <xdr:cNvSpPr/>
      </xdr:nvSpPr>
      <xdr:spPr>
        <a:xfrm>
          <a:off x="3746500" y="973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51718</xdr:rowOff>
    </xdr:from>
    <xdr:ext cx="534377" cy="259045"/>
    <xdr:sp macro="" textlink="">
      <xdr:nvSpPr>
        <xdr:cNvPr id="123" name="テキスト ボックス 122"/>
        <xdr:cNvSpPr txBox="1"/>
      </xdr:nvSpPr>
      <xdr:spPr>
        <a:xfrm>
          <a:off x="3530111" y="982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158450</xdr:rowOff>
    </xdr:from>
    <xdr:to>
      <xdr:col>15</xdr:col>
      <xdr:colOff>50800</xdr:colOff>
      <xdr:row>56</xdr:row>
      <xdr:rowOff>41590</xdr:rowOff>
    </xdr:to>
    <xdr:cxnSp macro="">
      <xdr:nvCxnSpPr>
        <xdr:cNvPr id="124" name="直線コネクタ 123"/>
        <xdr:cNvCxnSpPr/>
      </xdr:nvCxnSpPr>
      <xdr:spPr>
        <a:xfrm flipV="1">
          <a:off x="2019300" y="9416750"/>
          <a:ext cx="889000" cy="22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126020</xdr:rowOff>
    </xdr:from>
    <xdr:to>
      <xdr:col>15</xdr:col>
      <xdr:colOff>101600</xdr:colOff>
      <xdr:row>57</xdr:row>
      <xdr:rowOff>56170</xdr:rowOff>
    </xdr:to>
    <xdr:sp macro="" textlink="">
      <xdr:nvSpPr>
        <xdr:cNvPr id="125" name="フローチャート: 判断 124"/>
        <xdr:cNvSpPr/>
      </xdr:nvSpPr>
      <xdr:spPr>
        <a:xfrm>
          <a:off x="2857500" y="972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47297</xdr:rowOff>
    </xdr:from>
    <xdr:ext cx="534377" cy="259045"/>
    <xdr:sp macro="" textlink="">
      <xdr:nvSpPr>
        <xdr:cNvPr id="126" name="テキスト ボックス 125"/>
        <xdr:cNvSpPr txBox="1"/>
      </xdr:nvSpPr>
      <xdr:spPr>
        <a:xfrm>
          <a:off x="2641111" y="981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97985</xdr:rowOff>
    </xdr:from>
    <xdr:to>
      <xdr:col>10</xdr:col>
      <xdr:colOff>114300</xdr:colOff>
      <xdr:row>56</xdr:row>
      <xdr:rowOff>41590</xdr:rowOff>
    </xdr:to>
    <xdr:cxnSp macro="">
      <xdr:nvCxnSpPr>
        <xdr:cNvPr id="127" name="直線コネクタ 126"/>
        <xdr:cNvCxnSpPr/>
      </xdr:nvCxnSpPr>
      <xdr:spPr>
        <a:xfrm>
          <a:off x="1130300" y="9527735"/>
          <a:ext cx="889000" cy="11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21646</xdr:rowOff>
    </xdr:from>
    <xdr:to>
      <xdr:col>10</xdr:col>
      <xdr:colOff>165100</xdr:colOff>
      <xdr:row>56</xdr:row>
      <xdr:rowOff>123246</xdr:rowOff>
    </xdr:to>
    <xdr:sp macro="" textlink="">
      <xdr:nvSpPr>
        <xdr:cNvPr id="128" name="フローチャート: 判断 127"/>
        <xdr:cNvSpPr/>
      </xdr:nvSpPr>
      <xdr:spPr>
        <a:xfrm>
          <a:off x="1968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114373</xdr:rowOff>
    </xdr:from>
    <xdr:ext cx="534377" cy="259045"/>
    <xdr:sp macro="" textlink="">
      <xdr:nvSpPr>
        <xdr:cNvPr id="129" name="テキスト ボックス 128"/>
        <xdr:cNvSpPr txBox="1"/>
      </xdr:nvSpPr>
      <xdr:spPr>
        <a:xfrm>
          <a:off x="1752111" y="971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51579</xdr:rowOff>
    </xdr:from>
    <xdr:to>
      <xdr:col>6</xdr:col>
      <xdr:colOff>38100</xdr:colOff>
      <xdr:row>56</xdr:row>
      <xdr:rowOff>153179</xdr:rowOff>
    </xdr:to>
    <xdr:sp macro="" textlink="">
      <xdr:nvSpPr>
        <xdr:cNvPr id="130" name="フローチャート: 判断 129"/>
        <xdr:cNvSpPr/>
      </xdr:nvSpPr>
      <xdr:spPr>
        <a:xfrm>
          <a:off x="1079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144306</xdr:rowOff>
    </xdr:from>
    <xdr:ext cx="534377" cy="259045"/>
    <xdr:sp macro="" textlink="">
      <xdr:nvSpPr>
        <xdr:cNvPr id="131" name="テキスト ボックス 130"/>
        <xdr:cNvSpPr txBox="1"/>
      </xdr:nvSpPr>
      <xdr:spPr>
        <a:xfrm>
          <a:off x="863111" y="974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160617</xdr:rowOff>
    </xdr:from>
    <xdr:to>
      <xdr:col>24</xdr:col>
      <xdr:colOff>114300</xdr:colOff>
      <xdr:row>56</xdr:row>
      <xdr:rowOff>90767</xdr:rowOff>
    </xdr:to>
    <xdr:sp macro="" textlink="">
      <xdr:nvSpPr>
        <xdr:cNvPr id="137" name="楕円 136"/>
        <xdr:cNvSpPr/>
      </xdr:nvSpPr>
      <xdr:spPr>
        <a:xfrm>
          <a:off x="4584700" y="959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12044</xdr:rowOff>
    </xdr:from>
    <xdr:ext cx="534377" cy="259045"/>
    <xdr:sp macro="" textlink="">
      <xdr:nvSpPr>
        <xdr:cNvPr id="138" name="総務費該当値テキスト"/>
        <xdr:cNvSpPr txBox="1"/>
      </xdr:nvSpPr>
      <xdr:spPr>
        <a:xfrm>
          <a:off x="4686300" y="944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19182</xdr:rowOff>
    </xdr:from>
    <xdr:to>
      <xdr:col>20</xdr:col>
      <xdr:colOff>38100</xdr:colOff>
      <xdr:row>54</xdr:row>
      <xdr:rowOff>120782</xdr:rowOff>
    </xdr:to>
    <xdr:sp macro="" textlink="">
      <xdr:nvSpPr>
        <xdr:cNvPr id="139" name="楕円 138"/>
        <xdr:cNvSpPr/>
      </xdr:nvSpPr>
      <xdr:spPr>
        <a:xfrm>
          <a:off x="3746500" y="927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137309</xdr:rowOff>
    </xdr:from>
    <xdr:ext cx="599010" cy="259045"/>
    <xdr:sp macro="" textlink="">
      <xdr:nvSpPr>
        <xdr:cNvPr id="140" name="テキスト ボックス 139"/>
        <xdr:cNvSpPr txBox="1"/>
      </xdr:nvSpPr>
      <xdr:spPr>
        <a:xfrm>
          <a:off x="3497795" y="9052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107650</xdr:rowOff>
    </xdr:from>
    <xdr:to>
      <xdr:col>15</xdr:col>
      <xdr:colOff>101600</xdr:colOff>
      <xdr:row>55</xdr:row>
      <xdr:rowOff>37800</xdr:rowOff>
    </xdr:to>
    <xdr:sp macro="" textlink="">
      <xdr:nvSpPr>
        <xdr:cNvPr id="141" name="楕円 140"/>
        <xdr:cNvSpPr/>
      </xdr:nvSpPr>
      <xdr:spPr>
        <a:xfrm>
          <a:off x="2857500" y="936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54327</xdr:rowOff>
    </xdr:from>
    <xdr:ext cx="599010" cy="259045"/>
    <xdr:sp macro="" textlink="">
      <xdr:nvSpPr>
        <xdr:cNvPr id="142" name="テキスト ボックス 141"/>
        <xdr:cNvSpPr txBox="1"/>
      </xdr:nvSpPr>
      <xdr:spPr>
        <a:xfrm>
          <a:off x="2608795" y="9141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162240</xdr:rowOff>
    </xdr:from>
    <xdr:to>
      <xdr:col>10</xdr:col>
      <xdr:colOff>165100</xdr:colOff>
      <xdr:row>56</xdr:row>
      <xdr:rowOff>92390</xdr:rowOff>
    </xdr:to>
    <xdr:sp macro="" textlink="">
      <xdr:nvSpPr>
        <xdr:cNvPr id="143" name="楕円 142"/>
        <xdr:cNvSpPr/>
      </xdr:nvSpPr>
      <xdr:spPr>
        <a:xfrm>
          <a:off x="1968500" y="959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108917</xdr:rowOff>
    </xdr:from>
    <xdr:ext cx="534377" cy="259045"/>
    <xdr:sp macro="" textlink="">
      <xdr:nvSpPr>
        <xdr:cNvPr id="144" name="テキスト ボックス 143"/>
        <xdr:cNvSpPr txBox="1"/>
      </xdr:nvSpPr>
      <xdr:spPr>
        <a:xfrm>
          <a:off x="1752111" y="936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47185</xdr:rowOff>
    </xdr:from>
    <xdr:to>
      <xdr:col>6</xdr:col>
      <xdr:colOff>38100</xdr:colOff>
      <xdr:row>55</xdr:row>
      <xdr:rowOff>148785</xdr:rowOff>
    </xdr:to>
    <xdr:sp macro="" textlink="">
      <xdr:nvSpPr>
        <xdr:cNvPr id="145" name="楕円 144"/>
        <xdr:cNvSpPr/>
      </xdr:nvSpPr>
      <xdr:spPr>
        <a:xfrm>
          <a:off x="1079500" y="947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165312</xdr:rowOff>
    </xdr:from>
    <xdr:ext cx="599010" cy="259045"/>
    <xdr:sp macro="" textlink="">
      <xdr:nvSpPr>
        <xdr:cNvPr id="146" name="テキスト ボックス 145"/>
        <xdr:cNvSpPr txBox="1"/>
      </xdr:nvSpPr>
      <xdr:spPr>
        <a:xfrm>
          <a:off x="830795" y="9252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102877</xdr:rowOff>
    </xdr:from>
    <xdr:to>
      <xdr:col>24</xdr:col>
      <xdr:colOff>62865</xdr:colOff>
      <xdr:row>78</xdr:row>
      <xdr:rowOff>143861</xdr:rowOff>
    </xdr:to>
    <xdr:cxnSp macro="">
      <xdr:nvCxnSpPr>
        <xdr:cNvPr id="171" name="直線コネクタ 170"/>
        <xdr:cNvCxnSpPr/>
      </xdr:nvCxnSpPr>
      <xdr:spPr>
        <a:xfrm flipV="1">
          <a:off x="4633595" y="12104377"/>
          <a:ext cx="1270" cy="1412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147688</xdr:rowOff>
    </xdr:from>
    <xdr:ext cx="599010" cy="259045"/>
    <xdr:sp macro="" textlink="">
      <xdr:nvSpPr>
        <xdr:cNvPr id="172" name="民生費最小値テキスト"/>
        <xdr:cNvSpPr txBox="1"/>
      </xdr:nvSpPr>
      <xdr:spPr>
        <a:xfrm>
          <a:off x="4686300" y="135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143861</xdr:rowOff>
    </xdr:from>
    <xdr:to>
      <xdr:col>24</xdr:col>
      <xdr:colOff>152400</xdr:colOff>
      <xdr:row>78</xdr:row>
      <xdr:rowOff>143861</xdr:rowOff>
    </xdr:to>
    <xdr:cxnSp macro="">
      <xdr:nvCxnSpPr>
        <xdr:cNvPr id="173" name="直線コネクタ 172"/>
        <xdr:cNvCxnSpPr/>
      </xdr:nvCxnSpPr>
      <xdr:spPr>
        <a:xfrm>
          <a:off x="4546600" y="13516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49554</xdr:rowOff>
    </xdr:from>
    <xdr:ext cx="599010" cy="259045"/>
    <xdr:sp macro="" textlink="">
      <xdr:nvSpPr>
        <xdr:cNvPr id="174" name="民生費最大値テキスト"/>
        <xdr:cNvSpPr txBox="1"/>
      </xdr:nvSpPr>
      <xdr:spPr>
        <a:xfrm>
          <a:off x="4686300" y="11879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489,665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102877</xdr:rowOff>
    </xdr:from>
    <xdr:to>
      <xdr:col>24</xdr:col>
      <xdr:colOff>152400</xdr:colOff>
      <xdr:row>70</xdr:row>
      <xdr:rowOff>102877</xdr:rowOff>
    </xdr:to>
    <xdr:cxnSp macro="">
      <xdr:nvCxnSpPr>
        <xdr:cNvPr id="175" name="直線コネクタ 174"/>
        <xdr:cNvCxnSpPr/>
      </xdr:nvCxnSpPr>
      <xdr:spPr>
        <a:xfrm>
          <a:off x="4546600" y="1210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101997</xdr:rowOff>
    </xdr:from>
    <xdr:to>
      <xdr:col>24</xdr:col>
      <xdr:colOff>63500</xdr:colOff>
      <xdr:row>77</xdr:row>
      <xdr:rowOff>135889</xdr:rowOff>
    </xdr:to>
    <xdr:cxnSp macro="">
      <xdr:nvCxnSpPr>
        <xdr:cNvPr id="176" name="直線コネクタ 175"/>
        <xdr:cNvCxnSpPr/>
      </xdr:nvCxnSpPr>
      <xdr:spPr>
        <a:xfrm flipV="1">
          <a:off x="3797300" y="13303647"/>
          <a:ext cx="838200" cy="3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128027</xdr:rowOff>
    </xdr:from>
    <xdr:ext cx="599010" cy="259045"/>
    <xdr:sp macro="" textlink="">
      <xdr:nvSpPr>
        <xdr:cNvPr id="177" name="民生費平均値テキスト"/>
        <xdr:cNvSpPr txBox="1"/>
      </xdr:nvSpPr>
      <xdr:spPr>
        <a:xfrm>
          <a:off x="4686300" y="13329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149600</xdr:rowOff>
    </xdr:from>
    <xdr:to>
      <xdr:col>24</xdr:col>
      <xdr:colOff>114300</xdr:colOff>
      <xdr:row>78</xdr:row>
      <xdr:rowOff>79750</xdr:rowOff>
    </xdr:to>
    <xdr:sp macro="" textlink="">
      <xdr:nvSpPr>
        <xdr:cNvPr id="178" name="フローチャート: 判断 177"/>
        <xdr:cNvSpPr/>
      </xdr:nvSpPr>
      <xdr:spPr>
        <a:xfrm>
          <a:off x="4584700" y="1335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135889</xdr:rowOff>
    </xdr:from>
    <xdr:to>
      <xdr:col>19</xdr:col>
      <xdr:colOff>177800</xdr:colOff>
      <xdr:row>77</xdr:row>
      <xdr:rowOff>162294</xdr:rowOff>
    </xdr:to>
    <xdr:cxnSp macro="">
      <xdr:nvCxnSpPr>
        <xdr:cNvPr id="179" name="直線コネクタ 178"/>
        <xdr:cNvCxnSpPr/>
      </xdr:nvCxnSpPr>
      <xdr:spPr>
        <a:xfrm flipV="1">
          <a:off x="2908300" y="13337539"/>
          <a:ext cx="889000" cy="2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150363</xdr:rowOff>
    </xdr:from>
    <xdr:to>
      <xdr:col>20</xdr:col>
      <xdr:colOff>38100</xdr:colOff>
      <xdr:row>78</xdr:row>
      <xdr:rowOff>80513</xdr:rowOff>
    </xdr:to>
    <xdr:sp macro="" textlink="">
      <xdr:nvSpPr>
        <xdr:cNvPr id="180" name="フローチャート: 判断 179"/>
        <xdr:cNvSpPr/>
      </xdr:nvSpPr>
      <xdr:spPr>
        <a:xfrm>
          <a:off x="37465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71640</xdr:rowOff>
    </xdr:from>
    <xdr:ext cx="599010" cy="259045"/>
    <xdr:sp macro="" textlink="">
      <xdr:nvSpPr>
        <xdr:cNvPr id="181" name="テキスト ボックス 180"/>
        <xdr:cNvSpPr txBox="1"/>
      </xdr:nvSpPr>
      <xdr:spPr>
        <a:xfrm>
          <a:off x="3497795" y="13444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162294</xdr:rowOff>
    </xdr:from>
    <xdr:to>
      <xdr:col>15</xdr:col>
      <xdr:colOff>50800</xdr:colOff>
      <xdr:row>78</xdr:row>
      <xdr:rowOff>26033</xdr:rowOff>
    </xdr:to>
    <xdr:cxnSp macro="">
      <xdr:nvCxnSpPr>
        <xdr:cNvPr id="182" name="直線コネクタ 181"/>
        <xdr:cNvCxnSpPr/>
      </xdr:nvCxnSpPr>
      <xdr:spPr>
        <a:xfrm flipV="1">
          <a:off x="2019300" y="13363944"/>
          <a:ext cx="889000" cy="3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165515</xdr:rowOff>
    </xdr:from>
    <xdr:to>
      <xdr:col>15</xdr:col>
      <xdr:colOff>101600</xdr:colOff>
      <xdr:row>78</xdr:row>
      <xdr:rowOff>95665</xdr:rowOff>
    </xdr:to>
    <xdr:sp macro="" textlink="">
      <xdr:nvSpPr>
        <xdr:cNvPr id="183" name="フローチャート: 判断 182"/>
        <xdr:cNvSpPr/>
      </xdr:nvSpPr>
      <xdr:spPr>
        <a:xfrm>
          <a:off x="28575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86792</xdr:rowOff>
    </xdr:from>
    <xdr:ext cx="599010" cy="259045"/>
    <xdr:sp macro="" textlink="">
      <xdr:nvSpPr>
        <xdr:cNvPr id="184" name="テキスト ボックス 183"/>
        <xdr:cNvSpPr txBox="1"/>
      </xdr:nvSpPr>
      <xdr:spPr>
        <a:xfrm>
          <a:off x="2608795" y="13459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26033</xdr:rowOff>
    </xdr:from>
    <xdr:to>
      <xdr:col>10</xdr:col>
      <xdr:colOff>114300</xdr:colOff>
      <xdr:row>78</xdr:row>
      <xdr:rowOff>49743</xdr:rowOff>
    </xdr:to>
    <xdr:cxnSp macro="">
      <xdr:nvCxnSpPr>
        <xdr:cNvPr id="185" name="直線コネクタ 184"/>
        <xdr:cNvCxnSpPr/>
      </xdr:nvCxnSpPr>
      <xdr:spPr>
        <a:xfrm flipV="1">
          <a:off x="1130300" y="13399133"/>
          <a:ext cx="889000" cy="23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104270</xdr:rowOff>
    </xdr:from>
    <xdr:to>
      <xdr:col>10</xdr:col>
      <xdr:colOff>165100</xdr:colOff>
      <xdr:row>78</xdr:row>
      <xdr:rowOff>34420</xdr:rowOff>
    </xdr:to>
    <xdr:sp macro="" textlink="">
      <xdr:nvSpPr>
        <xdr:cNvPr id="186" name="フローチャート: 判断 185"/>
        <xdr:cNvSpPr/>
      </xdr:nvSpPr>
      <xdr:spPr>
        <a:xfrm>
          <a:off x="1968500" y="1330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50947</xdr:rowOff>
    </xdr:from>
    <xdr:ext cx="599010" cy="259045"/>
    <xdr:sp macro="" textlink="">
      <xdr:nvSpPr>
        <xdr:cNvPr id="187" name="テキスト ボックス 186"/>
        <xdr:cNvSpPr txBox="1"/>
      </xdr:nvSpPr>
      <xdr:spPr>
        <a:xfrm>
          <a:off x="1719795" y="13081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117822</xdr:rowOff>
    </xdr:from>
    <xdr:to>
      <xdr:col>6</xdr:col>
      <xdr:colOff>38100</xdr:colOff>
      <xdr:row>78</xdr:row>
      <xdr:rowOff>47972</xdr:rowOff>
    </xdr:to>
    <xdr:sp macro="" textlink="">
      <xdr:nvSpPr>
        <xdr:cNvPr id="188" name="フローチャート: 判断 187"/>
        <xdr:cNvSpPr/>
      </xdr:nvSpPr>
      <xdr:spPr>
        <a:xfrm>
          <a:off x="1079500" y="1331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64499</xdr:rowOff>
    </xdr:from>
    <xdr:ext cx="599010" cy="259045"/>
    <xdr:sp macro="" textlink="">
      <xdr:nvSpPr>
        <xdr:cNvPr id="189" name="テキスト ボックス 188"/>
        <xdr:cNvSpPr txBox="1"/>
      </xdr:nvSpPr>
      <xdr:spPr>
        <a:xfrm>
          <a:off x="830795" y="13094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51197</xdr:rowOff>
    </xdr:from>
    <xdr:to>
      <xdr:col>24</xdr:col>
      <xdr:colOff>114300</xdr:colOff>
      <xdr:row>77</xdr:row>
      <xdr:rowOff>152797</xdr:rowOff>
    </xdr:to>
    <xdr:sp macro="" textlink="">
      <xdr:nvSpPr>
        <xdr:cNvPr id="195" name="楕円 194"/>
        <xdr:cNvSpPr/>
      </xdr:nvSpPr>
      <xdr:spPr>
        <a:xfrm>
          <a:off x="4584700" y="1325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74074</xdr:rowOff>
    </xdr:from>
    <xdr:ext cx="599010" cy="259045"/>
    <xdr:sp macro="" textlink="">
      <xdr:nvSpPr>
        <xdr:cNvPr id="196" name="民生費該当値テキスト"/>
        <xdr:cNvSpPr txBox="1"/>
      </xdr:nvSpPr>
      <xdr:spPr>
        <a:xfrm>
          <a:off x="4686300" y="1310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85089</xdr:rowOff>
    </xdr:from>
    <xdr:to>
      <xdr:col>20</xdr:col>
      <xdr:colOff>38100</xdr:colOff>
      <xdr:row>78</xdr:row>
      <xdr:rowOff>15239</xdr:rowOff>
    </xdr:to>
    <xdr:sp macro="" textlink="">
      <xdr:nvSpPr>
        <xdr:cNvPr id="197" name="楕円 196"/>
        <xdr:cNvSpPr/>
      </xdr:nvSpPr>
      <xdr:spPr>
        <a:xfrm>
          <a:off x="3746500" y="1328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31766</xdr:rowOff>
    </xdr:from>
    <xdr:ext cx="599010" cy="259045"/>
    <xdr:sp macro="" textlink="">
      <xdr:nvSpPr>
        <xdr:cNvPr id="198" name="テキスト ボックス 197"/>
        <xdr:cNvSpPr txBox="1"/>
      </xdr:nvSpPr>
      <xdr:spPr>
        <a:xfrm>
          <a:off x="3497795" y="13061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111494</xdr:rowOff>
    </xdr:from>
    <xdr:to>
      <xdr:col>15</xdr:col>
      <xdr:colOff>101600</xdr:colOff>
      <xdr:row>78</xdr:row>
      <xdr:rowOff>41644</xdr:rowOff>
    </xdr:to>
    <xdr:sp macro="" textlink="">
      <xdr:nvSpPr>
        <xdr:cNvPr id="199" name="楕円 198"/>
        <xdr:cNvSpPr/>
      </xdr:nvSpPr>
      <xdr:spPr>
        <a:xfrm>
          <a:off x="2857500" y="1331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58171</xdr:rowOff>
    </xdr:from>
    <xdr:ext cx="599010" cy="259045"/>
    <xdr:sp macro="" textlink="">
      <xdr:nvSpPr>
        <xdr:cNvPr id="200" name="テキスト ボックス 199"/>
        <xdr:cNvSpPr txBox="1"/>
      </xdr:nvSpPr>
      <xdr:spPr>
        <a:xfrm>
          <a:off x="2608795" y="13088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146683</xdr:rowOff>
    </xdr:from>
    <xdr:to>
      <xdr:col>10</xdr:col>
      <xdr:colOff>165100</xdr:colOff>
      <xdr:row>78</xdr:row>
      <xdr:rowOff>76833</xdr:rowOff>
    </xdr:to>
    <xdr:sp macro="" textlink="">
      <xdr:nvSpPr>
        <xdr:cNvPr id="201" name="楕円 200"/>
        <xdr:cNvSpPr/>
      </xdr:nvSpPr>
      <xdr:spPr>
        <a:xfrm>
          <a:off x="1968500" y="1334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67960</xdr:rowOff>
    </xdr:from>
    <xdr:ext cx="599010" cy="259045"/>
    <xdr:sp macro="" textlink="">
      <xdr:nvSpPr>
        <xdr:cNvPr id="202" name="テキスト ボックス 201"/>
        <xdr:cNvSpPr txBox="1"/>
      </xdr:nvSpPr>
      <xdr:spPr>
        <a:xfrm>
          <a:off x="1719795" y="13441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170393</xdr:rowOff>
    </xdr:from>
    <xdr:to>
      <xdr:col>6</xdr:col>
      <xdr:colOff>38100</xdr:colOff>
      <xdr:row>78</xdr:row>
      <xdr:rowOff>100543</xdr:rowOff>
    </xdr:to>
    <xdr:sp macro="" textlink="">
      <xdr:nvSpPr>
        <xdr:cNvPr id="203" name="楕円 202"/>
        <xdr:cNvSpPr/>
      </xdr:nvSpPr>
      <xdr:spPr>
        <a:xfrm>
          <a:off x="1079500" y="1337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91670</xdr:rowOff>
    </xdr:from>
    <xdr:ext cx="599010" cy="259045"/>
    <xdr:sp macro="" textlink="">
      <xdr:nvSpPr>
        <xdr:cNvPr id="204" name="テキスト ボックス 203"/>
        <xdr:cNvSpPr txBox="1"/>
      </xdr:nvSpPr>
      <xdr:spPr>
        <a:xfrm>
          <a:off x="830795" y="1346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19619</xdr:rowOff>
    </xdr:from>
    <xdr:to>
      <xdr:col>24</xdr:col>
      <xdr:colOff>62865</xdr:colOff>
      <xdr:row>99</xdr:row>
      <xdr:rowOff>79268</xdr:rowOff>
    </xdr:to>
    <xdr:cxnSp macro="">
      <xdr:nvCxnSpPr>
        <xdr:cNvPr id="231" name="直線コネクタ 230"/>
        <xdr:cNvCxnSpPr/>
      </xdr:nvCxnSpPr>
      <xdr:spPr>
        <a:xfrm flipV="1">
          <a:off x="4633595" y="15450119"/>
          <a:ext cx="1270" cy="1602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83095</xdr:rowOff>
    </xdr:from>
    <xdr:ext cx="534377" cy="259045"/>
    <xdr:sp macro="" textlink="">
      <xdr:nvSpPr>
        <xdr:cNvPr id="232" name="衛生費最小値テキスト"/>
        <xdr:cNvSpPr txBox="1"/>
      </xdr:nvSpPr>
      <xdr:spPr>
        <a:xfrm>
          <a:off x="4686300" y="1705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79268</xdr:rowOff>
    </xdr:from>
    <xdr:to>
      <xdr:col>24</xdr:col>
      <xdr:colOff>152400</xdr:colOff>
      <xdr:row>99</xdr:row>
      <xdr:rowOff>79268</xdr:rowOff>
    </xdr:to>
    <xdr:cxnSp macro="">
      <xdr:nvCxnSpPr>
        <xdr:cNvPr id="233" name="直線コネクタ 232"/>
        <xdr:cNvCxnSpPr/>
      </xdr:nvCxnSpPr>
      <xdr:spPr>
        <a:xfrm>
          <a:off x="4546600" y="17052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137746</xdr:rowOff>
    </xdr:from>
    <xdr:ext cx="599010" cy="259045"/>
    <xdr:sp macro="" textlink="">
      <xdr:nvSpPr>
        <xdr:cNvPr id="234" name="衛生費最大値テキスト"/>
        <xdr:cNvSpPr txBox="1"/>
      </xdr:nvSpPr>
      <xdr:spPr>
        <a:xfrm>
          <a:off x="4686300" y="15225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19619</xdr:rowOff>
    </xdr:from>
    <xdr:to>
      <xdr:col>24</xdr:col>
      <xdr:colOff>152400</xdr:colOff>
      <xdr:row>90</xdr:row>
      <xdr:rowOff>19619</xdr:rowOff>
    </xdr:to>
    <xdr:cxnSp macro="">
      <xdr:nvCxnSpPr>
        <xdr:cNvPr id="235" name="直線コネクタ 234"/>
        <xdr:cNvCxnSpPr/>
      </xdr:nvCxnSpPr>
      <xdr:spPr>
        <a:xfrm>
          <a:off x="4546600" y="1545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34299</xdr:rowOff>
    </xdr:from>
    <xdr:to>
      <xdr:col>24</xdr:col>
      <xdr:colOff>63500</xdr:colOff>
      <xdr:row>96</xdr:row>
      <xdr:rowOff>76426</xdr:rowOff>
    </xdr:to>
    <xdr:cxnSp macro="">
      <xdr:nvCxnSpPr>
        <xdr:cNvPr id="236" name="直線コネクタ 235"/>
        <xdr:cNvCxnSpPr/>
      </xdr:nvCxnSpPr>
      <xdr:spPr>
        <a:xfrm>
          <a:off x="3797300" y="16493499"/>
          <a:ext cx="838200" cy="4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40091</xdr:rowOff>
    </xdr:from>
    <xdr:ext cx="534377" cy="259045"/>
    <xdr:sp macro="" textlink="">
      <xdr:nvSpPr>
        <xdr:cNvPr id="237" name="衛生費平均値テキスト"/>
        <xdr:cNvSpPr txBox="1"/>
      </xdr:nvSpPr>
      <xdr:spPr>
        <a:xfrm>
          <a:off x="4686300" y="16670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61664</xdr:rowOff>
    </xdr:from>
    <xdr:to>
      <xdr:col>24</xdr:col>
      <xdr:colOff>114300</xdr:colOff>
      <xdr:row>97</xdr:row>
      <xdr:rowOff>163264</xdr:rowOff>
    </xdr:to>
    <xdr:sp macro="" textlink="">
      <xdr:nvSpPr>
        <xdr:cNvPr id="238" name="フローチャート: 判断 237"/>
        <xdr:cNvSpPr/>
      </xdr:nvSpPr>
      <xdr:spPr>
        <a:xfrm>
          <a:off x="4584700" y="166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82093</xdr:rowOff>
    </xdr:from>
    <xdr:to>
      <xdr:col>19</xdr:col>
      <xdr:colOff>177800</xdr:colOff>
      <xdr:row>96</xdr:row>
      <xdr:rowOff>34299</xdr:rowOff>
    </xdr:to>
    <xdr:cxnSp macro="">
      <xdr:nvCxnSpPr>
        <xdr:cNvPr id="239" name="直線コネクタ 238"/>
        <xdr:cNvCxnSpPr/>
      </xdr:nvCxnSpPr>
      <xdr:spPr>
        <a:xfrm>
          <a:off x="2908300" y="15855493"/>
          <a:ext cx="889000" cy="63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48454</xdr:rowOff>
    </xdr:from>
    <xdr:to>
      <xdr:col>20</xdr:col>
      <xdr:colOff>38100</xdr:colOff>
      <xdr:row>97</xdr:row>
      <xdr:rowOff>150054</xdr:rowOff>
    </xdr:to>
    <xdr:sp macro="" textlink="">
      <xdr:nvSpPr>
        <xdr:cNvPr id="240" name="フローチャート: 判断 239"/>
        <xdr:cNvSpPr/>
      </xdr:nvSpPr>
      <xdr:spPr>
        <a:xfrm>
          <a:off x="3746500" y="1667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141181</xdr:rowOff>
    </xdr:from>
    <xdr:ext cx="534377" cy="259045"/>
    <xdr:sp macro="" textlink="">
      <xdr:nvSpPr>
        <xdr:cNvPr id="241" name="テキスト ボックス 240"/>
        <xdr:cNvSpPr txBox="1"/>
      </xdr:nvSpPr>
      <xdr:spPr>
        <a:xfrm>
          <a:off x="3530111" y="1677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82093</xdr:rowOff>
    </xdr:from>
    <xdr:to>
      <xdr:col>15</xdr:col>
      <xdr:colOff>50800</xdr:colOff>
      <xdr:row>94</xdr:row>
      <xdr:rowOff>96103</xdr:rowOff>
    </xdr:to>
    <xdr:cxnSp macro="">
      <xdr:nvCxnSpPr>
        <xdr:cNvPr id="242" name="直線コネクタ 241"/>
        <xdr:cNvCxnSpPr/>
      </xdr:nvCxnSpPr>
      <xdr:spPr>
        <a:xfrm flipV="1">
          <a:off x="2019300" y="15855493"/>
          <a:ext cx="889000" cy="356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165024</xdr:rowOff>
    </xdr:from>
    <xdr:to>
      <xdr:col>15</xdr:col>
      <xdr:colOff>101600</xdr:colOff>
      <xdr:row>97</xdr:row>
      <xdr:rowOff>95174</xdr:rowOff>
    </xdr:to>
    <xdr:sp macro="" textlink="">
      <xdr:nvSpPr>
        <xdr:cNvPr id="243" name="フローチャート: 判断 242"/>
        <xdr:cNvSpPr/>
      </xdr:nvSpPr>
      <xdr:spPr>
        <a:xfrm>
          <a:off x="2857500" y="1662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86301</xdr:rowOff>
    </xdr:from>
    <xdr:ext cx="534377" cy="259045"/>
    <xdr:sp macro="" textlink="">
      <xdr:nvSpPr>
        <xdr:cNvPr id="244" name="テキスト ボックス 243"/>
        <xdr:cNvSpPr txBox="1"/>
      </xdr:nvSpPr>
      <xdr:spPr>
        <a:xfrm>
          <a:off x="2641111" y="1671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96103</xdr:rowOff>
    </xdr:from>
    <xdr:to>
      <xdr:col>10</xdr:col>
      <xdr:colOff>114300</xdr:colOff>
      <xdr:row>96</xdr:row>
      <xdr:rowOff>78958</xdr:rowOff>
    </xdr:to>
    <xdr:cxnSp macro="">
      <xdr:nvCxnSpPr>
        <xdr:cNvPr id="245" name="直線コネクタ 244"/>
        <xdr:cNvCxnSpPr/>
      </xdr:nvCxnSpPr>
      <xdr:spPr>
        <a:xfrm flipV="1">
          <a:off x="1130300" y="16212403"/>
          <a:ext cx="889000" cy="3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70203</xdr:rowOff>
    </xdr:from>
    <xdr:to>
      <xdr:col>10</xdr:col>
      <xdr:colOff>165100</xdr:colOff>
      <xdr:row>97</xdr:row>
      <xdr:rowOff>353</xdr:rowOff>
    </xdr:to>
    <xdr:sp macro="" textlink="">
      <xdr:nvSpPr>
        <xdr:cNvPr id="246" name="フローチャート: 判断 245"/>
        <xdr:cNvSpPr/>
      </xdr:nvSpPr>
      <xdr:spPr>
        <a:xfrm>
          <a:off x="1968500" y="1652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162930</xdr:rowOff>
    </xdr:from>
    <xdr:ext cx="534377" cy="259045"/>
    <xdr:sp macro="" textlink="">
      <xdr:nvSpPr>
        <xdr:cNvPr id="247" name="テキスト ボックス 246"/>
        <xdr:cNvSpPr txBox="1"/>
      </xdr:nvSpPr>
      <xdr:spPr>
        <a:xfrm>
          <a:off x="1752111" y="1662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125509</xdr:rowOff>
    </xdr:from>
    <xdr:to>
      <xdr:col>6</xdr:col>
      <xdr:colOff>38100</xdr:colOff>
      <xdr:row>97</xdr:row>
      <xdr:rowOff>55659</xdr:rowOff>
    </xdr:to>
    <xdr:sp macro="" textlink="">
      <xdr:nvSpPr>
        <xdr:cNvPr id="248" name="フローチャート: 判断 247"/>
        <xdr:cNvSpPr/>
      </xdr:nvSpPr>
      <xdr:spPr>
        <a:xfrm>
          <a:off x="1079500" y="165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46786</xdr:rowOff>
    </xdr:from>
    <xdr:ext cx="534377" cy="259045"/>
    <xdr:sp macro="" textlink="">
      <xdr:nvSpPr>
        <xdr:cNvPr id="249" name="テキスト ボックス 248"/>
        <xdr:cNvSpPr txBox="1"/>
      </xdr:nvSpPr>
      <xdr:spPr>
        <a:xfrm>
          <a:off x="863111" y="1667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25626</xdr:rowOff>
    </xdr:from>
    <xdr:to>
      <xdr:col>24</xdr:col>
      <xdr:colOff>114300</xdr:colOff>
      <xdr:row>96</xdr:row>
      <xdr:rowOff>127226</xdr:rowOff>
    </xdr:to>
    <xdr:sp macro="" textlink="">
      <xdr:nvSpPr>
        <xdr:cNvPr id="255" name="楕円 254"/>
        <xdr:cNvSpPr/>
      </xdr:nvSpPr>
      <xdr:spPr>
        <a:xfrm>
          <a:off x="4584700" y="1648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48503</xdr:rowOff>
    </xdr:from>
    <xdr:ext cx="534377" cy="259045"/>
    <xdr:sp macro="" textlink="">
      <xdr:nvSpPr>
        <xdr:cNvPr id="256" name="衛生費該当値テキスト"/>
        <xdr:cNvSpPr txBox="1"/>
      </xdr:nvSpPr>
      <xdr:spPr>
        <a:xfrm>
          <a:off x="4686300" y="16336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154949</xdr:rowOff>
    </xdr:from>
    <xdr:to>
      <xdr:col>20</xdr:col>
      <xdr:colOff>38100</xdr:colOff>
      <xdr:row>96</xdr:row>
      <xdr:rowOff>85099</xdr:rowOff>
    </xdr:to>
    <xdr:sp macro="" textlink="">
      <xdr:nvSpPr>
        <xdr:cNvPr id="257" name="楕円 256"/>
        <xdr:cNvSpPr/>
      </xdr:nvSpPr>
      <xdr:spPr>
        <a:xfrm>
          <a:off x="3746500" y="1644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101626</xdr:rowOff>
    </xdr:from>
    <xdr:ext cx="534377" cy="259045"/>
    <xdr:sp macro="" textlink="">
      <xdr:nvSpPr>
        <xdr:cNvPr id="258" name="テキスト ボックス 257"/>
        <xdr:cNvSpPr txBox="1"/>
      </xdr:nvSpPr>
      <xdr:spPr>
        <a:xfrm>
          <a:off x="3530111" y="16217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31293</xdr:rowOff>
    </xdr:from>
    <xdr:to>
      <xdr:col>15</xdr:col>
      <xdr:colOff>101600</xdr:colOff>
      <xdr:row>92</xdr:row>
      <xdr:rowOff>132893</xdr:rowOff>
    </xdr:to>
    <xdr:sp macro="" textlink="">
      <xdr:nvSpPr>
        <xdr:cNvPr id="259" name="楕円 258"/>
        <xdr:cNvSpPr/>
      </xdr:nvSpPr>
      <xdr:spPr>
        <a:xfrm>
          <a:off x="2857500" y="1580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90</xdr:row>
      <xdr:rowOff>149420</xdr:rowOff>
    </xdr:from>
    <xdr:ext cx="534377" cy="259045"/>
    <xdr:sp macro="" textlink="">
      <xdr:nvSpPr>
        <xdr:cNvPr id="260" name="テキスト ボックス 259"/>
        <xdr:cNvSpPr txBox="1"/>
      </xdr:nvSpPr>
      <xdr:spPr>
        <a:xfrm>
          <a:off x="2641111" y="1557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45303</xdr:rowOff>
    </xdr:from>
    <xdr:to>
      <xdr:col>10</xdr:col>
      <xdr:colOff>165100</xdr:colOff>
      <xdr:row>94</xdr:row>
      <xdr:rowOff>146903</xdr:rowOff>
    </xdr:to>
    <xdr:sp macro="" textlink="">
      <xdr:nvSpPr>
        <xdr:cNvPr id="261" name="楕円 260"/>
        <xdr:cNvSpPr/>
      </xdr:nvSpPr>
      <xdr:spPr>
        <a:xfrm>
          <a:off x="1968500" y="1616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163430</xdr:rowOff>
    </xdr:from>
    <xdr:ext cx="534377" cy="259045"/>
    <xdr:sp macro="" textlink="">
      <xdr:nvSpPr>
        <xdr:cNvPr id="262" name="テキスト ボックス 261"/>
        <xdr:cNvSpPr txBox="1"/>
      </xdr:nvSpPr>
      <xdr:spPr>
        <a:xfrm>
          <a:off x="1752111" y="15936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28158</xdr:rowOff>
    </xdr:from>
    <xdr:to>
      <xdr:col>6</xdr:col>
      <xdr:colOff>38100</xdr:colOff>
      <xdr:row>96</xdr:row>
      <xdr:rowOff>129758</xdr:rowOff>
    </xdr:to>
    <xdr:sp macro="" textlink="">
      <xdr:nvSpPr>
        <xdr:cNvPr id="263" name="楕円 262"/>
        <xdr:cNvSpPr/>
      </xdr:nvSpPr>
      <xdr:spPr>
        <a:xfrm>
          <a:off x="1079500" y="1648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146285</xdr:rowOff>
    </xdr:from>
    <xdr:ext cx="534377" cy="259045"/>
    <xdr:sp macro="" textlink="">
      <xdr:nvSpPr>
        <xdr:cNvPr id="264" name="テキスト ボックス 263"/>
        <xdr:cNvSpPr txBox="1"/>
      </xdr:nvSpPr>
      <xdr:spPr>
        <a:xfrm>
          <a:off x="863111" y="1626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93523</xdr:rowOff>
    </xdr:from>
    <xdr:to>
      <xdr:col>54</xdr:col>
      <xdr:colOff>189865</xdr:colOff>
      <xdr:row>38</xdr:row>
      <xdr:rowOff>139700</xdr:rowOff>
    </xdr:to>
    <xdr:cxnSp macro="">
      <xdr:nvCxnSpPr>
        <xdr:cNvPr id="286" name="直線コネクタ 285"/>
        <xdr:cNvCxnSpPr/>
      </xdr:nvCxnSpPr>
      <xdr:spPr>
        <a:xfrm flipV="1">
          <a:off x="10475595" y="5237023"/>
          <a:ext cx="1270" cy="141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40200</xdr:rowOff>
    </xdr:from>
    <xdr:ext cx="469744" cy="259045"/>
    <xdr:sp macro="" textlink="">
      <xdr:nvSpPr>
        <xdr:cNvPr id="289" name="労働費最大値テキスト"/>
        <xdr:cNvSpPr txBox="1"/>
      </xdr:nvSpPr>
      <xdr:spPr>
        <a:xfrm>
          <a:off x="10528300" y="501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93523</xdr:rowOff>
    </xdr:from>
    <xdr:to>
      <xdr:col>55</xdr:col>
      <xdr:colOff>88900</xdr:colOff>
      <xdr:row>30</xdr:row>
      <xdr:rowOff>93523</xdr:rowOff>
    </xdr:to>
    <xdr:cxnSp macro="">
      <xdr:nvCxnSpPr>
        <xdr:cNvPr id="290" name="直線コネクタ 289"/>
        <xdr:cNvCxnSpPr/>
      </xdr:nvCxnSpPr>
      <xdr:spPr>
        <a:xfrm>
          <a:off x="10388600" y="523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165989</xdr:rowOff>
    </xdr:from>
    <xdr:to>
      <xdr:col>55</xdr:col>
      <xdr:colOff>0</xdr:colOff>
      <xdr:row>38</xdr:row>
      <xdr:rowOff>18314</xdr:rowOff>
    </xdr:to>
    <xdr:cxnSp macro="">
      <xdr:nvCxnSpPr>
        <xdr:cNvPr id="291" name="直線コネクタ 290"/>
        <xdr:cNvCxnSpPr/>
      </xdr:nvCxnSpPr>
      <xdr:spPr>
        <a:xfrm flipV="1">
          <a:off x="9639300" y="6509639"/>
          <a:ext cx="838200" cy="2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9136</xdr:rowOff>
    </xdr:from>
    <xdr:ext cx="469744" cy="259045"/>
    <xdr:sp macro="" textlink="">
      <xdr:nvSpPr>
        <xdr:cNvPr id="292" name="労働費平均値テキスト"/>
        <xdr:cNvSpPr txBox="1"/>
      </xdr:nvSpPr>
      <xdr:spPr>
        <a:xfrm>
          <a:off x="10528300" y="61813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157709</xdr:rowOff>
    </xdr:from>
    <xdr:to>
      <xdr:col>55</xdr:col>
      <xdr:colOff>50800</xdr:colOff>
      <xdr:row>37</xdr:row>
      <xdr:rowOff>87859</xdr:rowOff>
    </xdr:to>
    <xdr:sp macro="" textlink="">
      <xdr:nvSpPr>
        <xdr:cNvPr id="293" name="フローチャート: 判断 292"/>
        <xdr:cNvSpPr/>
      </xdr:nvSpPr>
      <xdr:spPr>
        <a:xfrm>
          <a:off x="104267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3911</xdr:rowOff>
    </xdr:from>
    <xdr:to>
      <xdr:col>50</xdr:col>
      <xdr:colOff>114300</xdr:colOff>
      <xdr:row>38</xdr:row>
      <xdr:rowOff>18314</xdr:rowOff>
    </xdr:to>
    <xdr:cxnSp macro="">
      <xdr:nvCxnSpPr>
        <xdr:cNvPr id="294" name="直線コネクタ 293"/>
        <xdr:cNvCxnSpPr/>
      </xdr:nvCxnSpPr>
      <xdr:spPr>
        <a:xfrm>
          <a:off x="8750300" y="6519011"/>
          <a:ext cx="889000" cy="1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156794</xdr:rowOff>
    </xdr:from>
    <xdr:to>
      <xdr:col>50</xdr:col>
      <xdr:colOff>165100</xdr:colOff>
      <xdr:row>37</xdr:row>
      <xdr:rowOff>86944</xdr:rowOff>
    </xdr:to>
    <xdr:sp macro="" textlink="">
      <xdr:nvSpPr>
        <xdr:cNvPr id="295" name="フローチャート: 判断 294"/>
        <xdr:cNvSpPr/>
      </xdr:nvSpPr>
      <xdr:spPr>
        <a:xfrm>
          <a:off x="9588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103471</xdr:rowOff>
    </xdr:from>
    <xdr:ext cx="469744" cy="259045"/>
    <xdr:sp macro="" textlink="">
      <xdr:nvSpPr>
        <xdr:cNvPr id="296" name="テキスト ボックス 295"/>
        <xdr:cNvSpPr txBox="1"/>
      </xdr:nvSpPr>
      <xdr:spPr>
        <a:xfrm>
          <a:off x="9404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129413</xdr:rowOff>
    </xdr:from>
    <xdr:to>
      <xdr:col>45</xdr:col>
      <xdr:colOff>177800</xdr:colOff>
      <xdr:row>38</xdr:row>
      <xdr:rowOff>3911</xdr:rowOff>
    </xdr:to>
    <xdr:cxnSp macro="">
      <xdr:nvCxnSpPr>
        <xdr:cNvPr id="297" name="直線コネクタ 296"/>
        <xdr:cNvCxnSpPr/>
      </xdr:nvCxnSpPr>
      <xdr:spPr>
        <a:xfrm>
          <a:off x="7861300" y="6301613"/>
          <a:ext cx="889000" cy="217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114046</xdr:rowOff>
    </xdr:from>
    <xdr:to>
      <xdr:col>46</xdr:col>
      <xdr:colOff>38100</xdr:colOff>
      <xdr:row>37</xdr:row>
      <xdr:rowOff>44196</xdr:rowOff>
    </xdr:to>
    <xdr:sp macro="" textlink="">
      <xdr:nvSpPr>
        <xdr:cNvPr id="298" name="フローチャート: 判断 297"/>
        <xdr:cNvSpPr/>
      </xdr:nvSpPr>
      <xdr:spPr>
        <a:xfrm>
          <a:off x="8699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60723</xdr:rowOff>
    </xdr:from>
    <xdr:ext cx="469744" cy="259045"/>
    <xdr:sp macro="" textlink="">
      <xdr:nvSpPr>
        <xdr:cNvPr id="299" name="テキスト ボックス 298"/>
        <xdr:cNvSpPr txBox="1"/>
      </xdr:nvSpPr>
      <xdr:spPr>
        <a:xfrm>
          <a:off x="8515428" y="606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129413</xdr:rowOff>
    </xdr:from>
    <xdr:to>
      <xdr:col>41</xdr:col>
      <xdr:colOff>50800</xdr:colOff>
      <xdr:row>37</xdr:row>
      <xdr:rowOff>7112</xdr:rowOff>
    </xdr:to>
    <xdr:cxnSp macro="">
      <xdr:nvCxnSpPr>
        <xdr:cNvPr id="300" name="直線コネクタ 299"/>
        <xdr:cNvCxnSpPr/>
      </xdr:nvCxnSpPr>
      <xdr:spPr>
        <a:xfrm flipV="1">
          <a:off x="6972300" y="6301613"/>
          <a:ext cx="8890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37236</xdr:rowOff>
    </xdr:from>
    <xdr:to>
      <xdr:col>41</xdr:col>
      <xdr:colOff>101600</xdr:colOff>
      <xdr:row>36</xdr:row>
      <xdr:rowOff>138836</xdr:rowOff>
    </xdr:to>
    <xdr:sp macro="" textlink="">
      <xdr:nvSpPr>
        <xdr:cNvPr id="301" name="フローチャート: 判断 300"/>
        <xdr:cNvSpPr/>
      </xdr:nvSpPr>
      <xdr:spPr>
        <a:xfrm>
          <a:off x="7810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155363</xdr:rowOff>
    </xdr:from>
    <xdr:ext cx="469744" cy="259045"/>
    <xdr:sp macro="" textlink="">
      <xdr:nvSpPr>
        <xdr:cNvPr id="302" name="テキスト ボックス 301"/>
        <xdr:cNvSpPr txBox="1"/>
      </xdr:nvSpPr>
      <xdr:spPr>
        <a:xfrm>
          <a:off x="7626428" y="598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60096</xdr:rowOff>
    </xdr:from>
    <xdr:to>
      <xdr:col>36</xdr:col>
      <xdr:colOff>165100</xdr:colOff>
      <xdr:row>35</xdr:row>
      <xdr:rowOff>161696</xdr:rowOff>
    </xdr:to>
    <xdr:sp macro="" textlink="">
      <xdr:nvSpPr>
        <xdr:cNvPr id="303" name="フローチャート: 判断 302"/>
        <xdr:cNvSpPr/>
      </xdr:nvSpPr>
      <xdr:spPr>
        <a:xfrm>
          <a:off x="6921500" y="606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6773</xdr:rowOff>
    </xdr:from>
    <xdr:ext cx="469744" cy="259045"/>
    <xdr:sp macro="" textlink="">
      <xdr:nvSpPr>
        <xdr:cNvPr id="304" name="テキスト ボックス 303"/>
        <xdr:cNvSpPr txBox="1"/>
      </xdr:nvSpPr>
      <xdr:spPr>
        <a:xfrm>
          <a:off x="6737428" y="583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115189</xdr:rowOff>
    </xdr:from>
    <xdr:to>
      <xdr:col>55</xdr:col>
      <xdr:colOff>50800</xdr:colOff>
      <xdr:row>38</xdr:row>
      <xdr:rowOff>45339</xdr:rowOff>
    </xdr:to>
    <xdr:sp macro="" textlink="">
      <xdr:nvSpPr>
        <xdr:cNvPr id="310" name="楕円 309"/>
        <xdr:cNvSpPr/>
      </xdr:nvSpPr>
      <xdr:spPr>
        <a:xfrm>
          <a:off x="10426700" y="645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93616</xdr:rowOff>
    </xdr:from>
    <xdr:ext cx="378565" cy="259045"/>
    <xdr:sp macro="" textlink="">
      <xdr:nvSpPr>
        <xdr:cNvPr id="311" name="労働費該当値テキスト"/>
        <xdr:cNvSpPr txBox="1"/>
      </xdr:nvSpPr>
      <xdr:spPr>
        <a:xfrm>
          <a:off x="10528300" y="64372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138963</xdr:rowOff>
    </xdr:from>
    <xdr:to>
      <xdr:col>50</xdr:col>
      <xdr:colOff>165100</xdr:colOff>
      <xdr:row>38</xdr:row>
      <xdr:rowOff>69114</xdr:rowOff>
    </xdr:to>
    <xdr:sp macro="" textlink="">
      <xdr:nvSpPr>
        <xdr:cNvPr id="312" name="楕円 311"/>
        <xdr:cNvSpPr/>
      </xdr:nvSpPr>
      <xdr:spPr>
        <a:xfrm>
          <a:off x="9588500" y="64826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60241</xdr:rowOff>
    </xdr:from>
    <xdr:ext cx="378565" cy="259045"/>
    <xdr:sp macro="" textlink="">
      <xdr:nvSpPr>
        <xdr:cNvPr id="313" name="テキスト ボックス 312"/>
        <xdr:cNvSpPr txBox="1"/>
      </xdr:nvSpPr>
      <xdr:spPr>
        <a:xfrm>
          <a:off x="9450017" y="6575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124562</xdr:rowOff>
    </xdr:from>
    <xdr:to>
      <xdr:col>46</xdr:col>
      <xdr:colOff>38100</xdr:colOff>
      <xdr:row>38</xdr:row>
      <xdr:rowOff>54711</xdr:rowOff>
    </xdr:to>
    <xdr:sp macro="" textlink="">
      <xdr:nvSpPr>
        <xdr:cNvPr id="314" name="楕円 313"/>
        <xdr:cNvSpPr/>
      </xdr:nvSpPr>
      <xdr:spPr>
        <a:xfrm>
          <a:off x="8699500" y="646821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45838</xdr:rowOff>
    </xdr:from>
    <xdr:ext cx="378565" cy="259045"/>
    <xdr:sp macro="" textlink="">
      <xdr:nvSpPr>
        <xdr:cNvPr id="315" name="テキスト ボックス 314"/>
        <xdr:cNvSpPr txBox="1"/>
      </xdr:nvSpPr>
      <xdr:spPr>
        <a:xfrm>
          <a:off x="8561017" y="6560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78613</xdr:rowOff>
    </xdr:from>
    <xdr:to>
      <xdr:col>41</xdr:col>
      <xdr:colOff>101600</xdr:colOff>
      <xdr:row>37</xdr:row>
      <xdr:rowOff>8763</xdr:rowOff>
    </xdr:to>
    <xdr:sp macro="" textlink="">
      <xdr:nvSpPr>
        <xdr:cNvPr id="316" name="楕円 315"/>
        <xdr:cNvSpPr/>
      </xdr:nvSpPr>
      <xdr:spPr>
        <a:xfrm>
          <a:off x="7810500" y="625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171340</xdr:rowOff>
    </xdr:from>
    <xdr:ext cx="469744" cy="259045"/>
    <xdr:sp macro="" textlink="">
      <xdr:nvSpPr>
        <xdr:cNvPr id="317" name="テキスト ボックス 316"/>
        <xdr:cNvSpPr txBox="1"/>
      </xdr:nvSpPr>
      <xdr:spPr>
        <a:xfrm>
          <a:off x="7626428" y="634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127762</xdr:rowOff>
    </xdr:from>
    <xdr:to>
      <xdr:col>36</xdr:col>
      <xdr:colOff>165100</xdr:colOff>
      <xdr:row>37</xdr:row>
      <xdr:rowOff>57912</xdr:rowOff>
    </xdr:to>
    <xdr:sp macro="" textlink="">
      <xdr:nvSpPr>
        <xdr:cNvPr id="318" name="楕円 317"/>
        <xdr:cNvSpPr/>
      </xdr:nvSpPr>
      <xdr:spPr>
        <a:xfrm>
          <a:off x="6921500" y="62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49039</xdr:rowOff>
    </xdr:from>
    <xdr:ext cx="469744" cy="259045"/>
    <xdr:sp macro="" textlink="">
      <xdr:nvSpPr>
        <xdr:cNvPr id="319" name="テキスト ボックス 318"/>
        <xdr:cNvSpPr txBox="1"/>
      </xdr:nvSpPr>
      <xdr:spPr>
        <a:xfrm>
          <a:off x="6737428" y="639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49899</xdr:rowOff>
    </xdr:from>
    <xdr:to>
      <xdr:col>54</xdr:col>
      <xdr:colOff>189865</xdr:colOff>
      <xdr:row>59</xdr:row>
      <xdr:rowOff>16790</xdr:rowOff>
    </xdr:to>
    <xdr:cxnSp macro="">
      <xdr:nvCxnSpPr>
        <xdr:cNvPr id="343" name="直線コネクタ 342"/>
        <xdr:cNvCxnSpPr/>
      </xdr:nvCxnSpPr>
      <xdr:spPr>
        <a:xfrm flipV="1">
          <a:off x="10475595" y="8622399"/>
          <a:ext cx="1270" cy="1509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20617</xdr:rowOff>
    </xdr:from>
    <xdr:ext cx="469744" cy="259045"/>
    <xdr:sp macro="" textlink="">
      <xdr:nvSpPr>
        <xdr:cNvPr id="344" name="農林水産業費最小値テキスト"/>
        <xdr:cNvSpPr txBox="1"/>
      </xdr:nvSpPr>
      <xdr:spPr>
        <a:xfrm>
          <a:off x="10528300" y="1013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16790</xdr:rowOff>
    </xdr:from>
    <xdr:to>
      <xdr:col>55</xdr:col>
      <xdr:colOff>88900</xdr:colOff>
      <xdr:row>59</xdr:row>
      <xdr:rowOff>16790</xdr:rowOff>
    </xdr:to>
    <xdr:cxnSp macro="">
      <xdr:nvCxnSpPr>
        <xdr:cNvPr id="345" name="直線コネクタ 344"/>
        <xdr:cNvCxnSpPr/>
      </xdr:nvCxnSpPr>
      <xdr:spPr>
        <a:xfrm>
          <a:off x="10388600" y="1013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168026</xdr:rowOff>
    </xdr:from>
    <xdr:ext cx="534377" cy="259045"/>
    <xdr:sp macro="" textlink="">
      <xdr:nvSpPr>
        <xdr:cNvPr id="346" name="農林水産業費最大値テキスト"/>
        <xdr:cNvSpPr txBox="1"/>
      </xdr:nvSpPr>
      <xdr:spPr>
        <a:xfrm>
          <a:off x="10528300" y="839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80,714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49899</xdr:rowOff>
    </xdr:from>
    <xdr:to>
      <xdr:col>55</xdr:col>
      <xdr:colOff>88900</xdr:colOff>
      <xdr:row>50</xdr:row>
      <xdr:rowOff>49899</xdr:rowOff>
    </xdr:to>
    <xdr:cxnSp macro="">
      <xdr:nvCxnSpPr>
        <xdr:cNvPr id="347" name="直線コネクタ 346"/>
        <xdr:cNvCxnSpPr/>
      </xdr:nvCxnSpPr>
      <xdr:spPr>
        <a:xfrm>
          <a:off x="10388600" y="8622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170447</xdr:rowOff>
    </xdr:from>
    <xdr:to>
      <xdr:col>55</xdr:col>
      <xdr:colOff>0</xdr:colOff>
      <xdr:row>54</xdr:row>
      <xdr:rowOff>102991</xdr:rowOff>
    </xdr:to>
    <xdr:cxnSp macro="">
      <xdr:nvCxnSpPr>
        <xdr:cNvPr id="348" name="直線コネクタ 347"/>
        <xdr:cNvCxnSpPr/>
      </xdr:nvCxnSpPr>
      <xdr:spPr>
        <a:xfrm>
          <a:off x="9639300" y="9257297"/>
          <a:ext cx="838200" cy="103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103770</xdr:rowOff>
    </xdr:from>
    <xdr:ext cx="534377" cy="259045"/>
    <xdr:sp macro="" textlink="">
      <xdr:nvSpPr>
        <xdr:cNvPr id="349" name="農林水産業費平均値テキスト"/>
        <xdr:cNvSpPr txBox="1"/>
      </xdr:nvSpPr>
      <xdr:spPr>
        <a:xfrm>
          <a:off x="10528300" y="9704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125343</xdr:rowOff>
    </xdr:from>
    <xdr:to>
      <xdr:col>55</xdr:col>
      <xdr:colOff>50800</xdr:colOff>
      <xdr:row>57</xdr:row>
      <xdr:rowOff>55493</xdr:rowOff>
    </xdr:to>
    <xdr:sp macro="" textlink="">
      <xdr:nvSpPr>
        <xdr:cNvPr id="350" name="フローチャート: 判断 349"/>
        <xdr:cNvSpPr/>
      </xdr:nvSpPr>
      <xdr:spPr>
        <a:xfrm>
          <a:off x="104267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170447</xdr:rowOff>
    </xdr:from>
    <xdr:to>
      <xdr:col>50</xdr:col>
      <xdr:colOff>114300</xdr:colOff>
      <xdr:row>54</xdr:row>
      <xdr:rowOff>112782</xdr:rowOff>
    </xdr:to>
    <xdr:cxnSp macro="">
      <xdr:nvCxnSpPr>
        <xdr:cNvPr id="351" name="直線コネクタ 350"/>
        <xdr:cNvCxnSpPr/>
      </xdr:nvCxnSpPr>
      <xdr:spPr>
        <a:xfrm flipV="1">
          <a:off x="8750300" y="9257297"/>
          <a:ext cx="889000" cy="11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131153</xdr:rowOff>
    </xdr:from>
    <xdr:to>
      <xdr:col>50</xdr:col>
      <xdr:colOff>165100</xdr:colOff>
      <xdr:row>57</xdr:row>
      <xdr:rowOff>61303</xdr:rowOff>
    </xdr:to>
    <xdr:sp macro="" textlink="">
      <xdr:nvSpPr>
        <xdr:cNvPr id="352" name="フローチャート: 判断 351"/>
        <xdr:cNvSpPr/>
      </xdr:nvSpPr>
      <xdr:spPr>
        <a:xfrm>
          <a:off x="9588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52430</xdr:rowOff>
    </xdr:from>
    <xdr:ext cx="534377" cy="259045"/>
    <xdr:sp macro="" textlink="">
      <xdr:nvSpPr>
        <xdr:cNvPr id="353" name="テキスト ボックス 352"/>
        <xdr:cNvSpPr txBox="1"/>
      </xdr:nvSpPr>
      <xdr:spPr>
        <a:xfrm>
          <a:off x="9372111" y="982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112782</xdr:rowOff>
    </xdr:from>
    <xdr:to>
      <xdr:col>45</xdr:col>
      <xdr:colOff>177800</xdr:colOff>
      <xdr:row>55</xdr:row>
      <xdr:rowOff>41573</xdr:rowOff>
    </xdr:to>
    <xdr:cxnSp macro="">
      <xdr:nvCxnSpPr>
        <xdr:cNvPr id="354" name="直線コネクタ 353"/>
        <xdr:cNvCxnSpPr/>
      </xdr:nvCxnSpPr>
      <xdr:spPr>
        <a:xfrm flipV="1">
          <a:off x="7861300" y="9371082"/>
          <a:ext cx="889000" cy="10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115532</xdr:rowOff>
    </xdr:from>
    <xdr:to>
      <xdr:col>46</xdr:col>
      <xdr:colOff>38100</xdr:colOff>
      <xdr:row>57</xdr:row>
      <xdr:rowOff>45682</xdr:rowOff>
    </xdr:to>
    <xdr:sp macro="" textlink="">
      <xdr:nvSpPr>
        <xdr:cNvPr id="355" name="フローチャート: 判断 354"/>
        <xdr:cNvSpPr/>
      </xdr:nvSpPr>
      <xdr:spPr>
        <a:xfrm>
          <a:off x="8699500" y="9716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36809</xdr:rowOff>
    </xdr:from>
    <xdr:ext cx="534377" cy="259045"/>
    <xdr:sp macro="" textlink="">
      <xdr:nvSpPr>
        <xdr:cNvPr id="356" name="テキスト ボックス 355"/>
        <xdr:cNvSpPr txBox="1"/>
      </xdr:nvSpPr>
      <xdr:spPr>
        <a:xfrm>
          <a:off x="8483111" y="980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41573</xdr:rowOff>
    </xdr:from>
    <xdr:to>
      <xdr:col>41</xdr:col>
      <xdr:colOff>50800</xdr:colOff>
      <xdr:row>55</xdr:row>
      <xdr:rowOff>77463</xdr:rowOff>
    </xdr:to>
    <xdr:cxnSp macro="">
      <xdr:nvCxnSpPr>
        <xdr:cNvPr id="357" name="直線コネクタ 356"/>
        <xdr:cNvCxnSpPr/>
      </xdr:nvCxnSpPr>
      <xdr:spPr>
        <a:xfrm flipV="1">
          <a:off x="6972300" y="9471323"/>
          <a:ext cx="889000" cy="3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124066</xdr:rowOff>
    </xdr:from>
    <xdr:to>
      <xdr:col>41</xdr:col>
      <xdr:colOff>101600</xdr:colOff>
      <xdr:row>56</xdr:row>
      <xdr:rowOff>54216</xdr:rowOff>
    </xdr:to>
    <xdr:sp macro="" textlink="">
      <xdr:nvSpPr>
        <xdr:cNvPr id="358" name="フローチャート: 判断 357"/>
        <xdr:cNvSpPr/>
      </xdr:nvSpPr>
      <xdr:spPr>
        <a:xfrm>
          <a:off x="7810500" y="955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45343</xdr:rowOff>
    </xdr:from>
    <xdr:ext cx="534377" cy="259045"/>
    <xdr:sp macro="" textlink="">
      <xdr:nvSpPr>
        <xdr:cNvPr id="359" name="テキスト ボックス 358"/>
        <xdr:cNvSpPr txBox="1"/>
      </xdr:nvSpPr>
      <xdr:spPr>
        <a:xfrm>
          <a:off x="7594111" y="964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127838</xdr:rowOff>
    </xdr:from>
    <xdr:to>
      <xdr:col>36</xdr:col>
      <xdr:colOff>165100</xdr:colOff>
      <xdr:row>56</xdr:row>
      <xdr:rowOff>57988</xdr:rowOff>
    </xdr:to>
    <xdr:sp macro="" textlink="">
      <xdr:nvSpPr>
        <xdr:cNvPr id="360" name="フローチャート: 判断 359"/>
        <xdr:cNvSpPr/>
      </xdr:nvSpPr>
      <xdr:spPr>
        <a:xfrm>
          <a:off x="6921500" y="955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49115</xdr:rowOff>
    </xdr:from>
    <xdr:ext cx="534377" cy="259045"/>
    <xdr:sp macro="" textlink="">
      <xdr:nvSpPr>
        <xdr:cNvPr id="361" name="テキスト ボックス 360"/>
        <xdr:cNvSpPr txBox="1"/>
      </xdr:nvSpPr>
      <xdr:spPr>
        <a:xfrm>
          <a:off x="6705111" y="965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52191</xdr:rowOff>
    </xdr:from>
    <xdr:to>
      <xdr:col>55</xdr:col>
      <xdr:colOff>50800</xdr:colOff>
      <xdr:row>54</xdr:row>
      <xdr:rowOff>153791</xdr:rowOff>
    </xdr:to>
    <xdr:sp macro="" textlink="">
      <xdr:nvSpPr>
        <xdr:cNvPr id="367" name="楕円 366"/>
        <xdr:cNvSpPr/>
      </xdr:nvSpPr>
      <xdr:spPr>
        <a:xfrm>
          <a:off x="10426700" y="931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75068</xdr:rowOff>
    </xdr:from>
    <xdr:ext cx="534377" cy="259045"/>
    <xdr:sp macro="" textlink="">
      <xdr:nvSpPr>
        <xdr:cNvPr id="368" name="農林水産業費該当値テキスト"/>
        <xdr:cNvSpPr txBox="1"/>
      </xdr:nvSpPr>
      <xdr:spPr>
        <a:xfrm>
          <a:off x="10528300" y="916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119647</xdr:rowOff>
    </xdr:from>
    <xdr:to>
      <xdr:col>50</xdr:col>
      <xdr:colOff>165100</xdr:colOff>
      <xdr:row>54</xdr:row>
      <xdr:rowOff>49797</xdr:rowOff>
    </xdr:to>
    <xdr:sp macro="" textlink="">
      <xdr:nvSpPr>
        <xdr:cNvPr id="369" name="楕円 368"/>
        <xdr:cNvSpPr/>
      </xdr:nvSpPr>
      <xdr:spPr>
        <a:xfrm>
          <a:off x="9588500" y="920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66324</xdr:rowOff>
    </xdr:from>
    <xdr:ext cx="534377" cy="259045"/>
    <xdr:sp macro="" textlink="">
      <xdr:nvSpPr>
        <xdr:cNvPr id="370" name="テキスト ボックス 369"/>
        <xdr:cNvSpPr txBox="1"/>
      </xdr:nvSpPr>
      <xdr:spPr>
        <a:xfrm>
          <a:off x="9372111" y="898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61982</xdr:rowOff>
    </xdr:from>
    <xdr:to>
      <xdr:col>46</xdr:col>
      <xdr:colOff>38100</xdr:colOff>
      <xdr:row>54</xdr:row>
      <xdr:rowOff>163582</xdr:rowOff>
    </xdr:to>
    <xdr:sp macro="" textlink="">
      <xdr:nvSpPr>
        <xdr:cNvPr id="371" name="楕円 370"/>
        <xdr:cNvSpPr/>
      </xdr:nvSpPr>
      <xdr:spPr>
        <a:xfrm>
          <a:off x="8699500" y="932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8659</xdr:rowOff>
    </xdr:from>
    <xdr:ext cx="534377" cy="259045"/>
    <xdr:sp macro="" textlink="">
      <xdr:nvSpPr>
        <xdr:cNvPr id="372" name="テキスト ボックス 371"/>
        <xdr:cNvSpPr txBox="1"/>
      </xdr:nvSpPr>
      <xdr:spPr>
        <a:xfrm>
          <a:off x="8483111" y="9095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162223</xdr:rowOff>
    </xdr:from>
    <xdr:to>
      <xdr:col>41</xdr:col>
      <xdr:colOff>101600</xdr:colOff>
      <xdr:row>55</xdr:row>
      <xdr:rowOff>92373</xdr:rowOff>
    </xdr:to>
    <xdr:sp macro="" textlink="">
      <xdr:nvSpPr>
        <xdr:cNvPr id="373" name="楕円 372"/>
        <xdr:cNvSpPr/>
      </xdr:nvSpPr>
      <xdr:spPr>
        <a:xfrm>
          <a:off x="7810500" y="942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108900</xdr:rowOff>
    </xdr:from>
    <xdr:ext cx="534377" cy="259045"/>
    <xdr:sp macro="" textlink="">
      <xdr:nvSpPr>
        <xdr:cNvPr id="374" name="テキスト ボックス 373"/>
        <xdr:cNvSpPr txBox="1"/>
      </xdr:nvSpPr>
      <xdr:spPr>
        <a:xfrm>
          <a:off x="7594111" y="919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26663</xdr:rowOff>
    </xdr:from>
    <xdr:to>
      <xdr:col>36</xdr:col>
      <xdr:colOff>165100</xdr:colOff>
      <xdr:row>55</xdr:row>
      <xdr:rowOff>128263</xdr:rowOff>
    </xdr:to>
    <xdr:sp macro="" textlink="">
      <xdr:nvSpPr>
        <xdr:cNvPr id="375" name="楕円 374"/>
        <xdr:cNvSpPr/>
      </xdr:nvSpPr>
      <xdr:spPr>
        <a:xfrm>
          <a:off x="6921500" y="945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144790</xdr:rowOff>
    </xdr:from>
    <xdr:ext cx="534377" cy="259045"/>
    <xdr:sp macro="" textlink="">
      <xdr:nvSpPr>
        <xdr:cNvPr id="376" name="テキスト ボックス 375"/>
        <xdr:cNvSpPr txBox="1"/>
      </xdr:nvSpPr>
      <xdr:spPr>
        <a:xfrm>
          <a:off x="6705111" y="923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21089</xdr:rowOff>
    </xdr:from>
    <xdr:to>
      <xdr:col>54</xdr:col>
      <xdr:colOff>189865</xdr:colOff>
      <xdr:row>79</xdr:row>
      <xdr:rowOff>72132</xdr:rowOff>
    </xdr:to>
    <xdr:cxnSp macro="">
      <xdr:nvCxnSpPr>
        <xdr:cNvPr id="402" name="直線コネクタ 401"/>
        <xdr:cNvCxnSpPr/>
      </xdr:nvCxnSpPr>
      <xdr:spPr>
        <a:xfrm flipV="1">
          <a:off x="10475595" y="12194039"/>
          <a:ext cx="1270" cy="142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75959</xdr:rowOff>
    </xdr:from>
    <xdr:ext cx="469744" cy="259045"/>
    <xdr:sp macro="" textlink="">
      <xdr:nvSpPr>
        <xdr:cNvPr id="403" name="商工費最小値テキスト"/>
        <xdr:cNvSpPr txBox="1"/>
      </xdr:nvSpPr>
      <xdr:spPr>
        <a:xfrm>
          <a:off x="10528300" y="13620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72132</xdr:rowOff>
    </xdr:from>
    <xdr:to>
      <xdr:col>55</xdr:col>
      <xdr:colOff>88900</xdr:colOff>
      <xdr:row>79</xdr:row>
      <xdr:rowOff>72132</xdr:rowOff>
    </xdr:to>
    <xdr:cxnSp macro="">
      <xdr:nvCxnSpPr>
        <xdr:cNvPr id="404" name="直線コネクタ 403"/>
        <xdr:cNvCxnSpPr/>
      </xdr:nvCxnSpPr>
      <xdr:spPr>
        <a:xfrm>
          <a:off x="10388600" y="13616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139216</xdr:rowOff>
    </xdr:from>
    <xdr:ext cx="534377" cy="259045"/>
    <xdr:sp macro="" textlink="">
      <xdr:nvSpPr>
        <xdr:cNvPr id="405" name="商工費最大値テキスト"/>
        <xdr:cNvSpPr txBox="1"/>
      </xdr:nvSpPr>
      <xdr:spPr>
        <a:xfrm>
          <a:off x="10528300" y="1196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88,764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21089</xdr:rowOff>
    </xdr:from>
    <xdr:to>
      <xdr:col>55</xdr:col>
      <xdr:colOff>88900</xdr:colOff>
      <xdr:row>71</xdr:row>
      <xdr:rowOff>21089</xdr:rowOff>
    </xdr:to>
    <xdr:cxnSp macro="">
      <xdr:nvCxnSpPr>
        <xdr:cNvPr id="406" name="直線コネクタ 405"/>
        <xdr:cNvCxnSpPr/>
      </xdr:nvCxnSpPr>
      <xdr:spPr>
        <a:xfrm>
          <a:off x="10388600" y="1219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138590</xdr:rowOff>
    </xdr:from>
    <xdr:to>
      <xdr:col>55</xdr:col>
      <xdr:colOff>0</xdr:colOff>
      <xdr:row>77</xdr:row>
      <xdr:rowOff>1609</xdr:rowOff>
    </xdr:to>
    <xdr:cxnSp macro="">
      <xdr:nvCxnSpPr>
        <xdr:cNvPr id="407" name="直線コネクタ 406"/>
        <xdr:cNvCxnSpPr/>
      </xdr:nvCxnSpPr>
      <xdr:spPr>
        <a:xfrm flipV="1">
          <a:off x="9639300" y="13168790"/>
          <a:ext cx="838200" cy="34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113634</xdr:rowOff>
    </xdr:from>
    <xdr:ext cx="534377" cy="259045"/>
    <xdr:sp macro="" textlink="">
      <xdr:nvSpPr>
        <xdr:cNvPr id="408" name="商工費平均値テキスト"/>
        <xdr:cNvSpPr txBox="1"/>
      </xdr:nvSpPr>
      <xdr:spPr>
        <a:xfrm>
          <a:off x="10528300" y="133152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135207</xdr:rowOff>
    </xdr:from>
    <xdr:to>
      <xdr:col>55</xdr:col>
      <xdr:colOff>50800</xdr:colOff>
      <xdr:row>78</xdr:row>
      <xdr:rowOff>65357</xdr:rowOff>
    </xdr:to>
    <xdr:sp macro="" textlink="">
      <xdr:nvSpPr>
        <xdr:cNvPr id="409" name="フローチャート: 判断 408"/>
        <xdr:cNvSpPr/>
      </xdr:nvSpPr>
      <xdr:spPr>
        <a:xfrm>
          <a:off x="10426700" y="133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60016</xdr:rowOff>
    </xdr:from>
    <xdr:to>
      <xdr:col>50</xdr:col>
      <xdr:colOff>114300</xdr:colOff>
      <xdr:row>77</xdr:row>
      <xdr:rowOff>1609</xdr:rowOff>
    </xdr:to>
    <xdr:cxnSp macro="">
      <xdr:nvCxnSpPr>
        <xdr:cNvPr id="410" name="直線コネクタ 409"/>
        <xdr:cNvCxnSpPr/>
      </xdr:nvCxnSpPr>
      <xdr:spPr>
        <a:xfrm>
          <a:off x="8750300" y="13090216"/>
          <a:ext cx="889000" cy="113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143993</xdr:rowOff>
    </xdr:from>
    <xdr:to>
      <xdr:col>50</xdr:col>
      <xdr:colOff>165100</xdr:colOff>
      <xdr:row>78</xdr:row>
      <xdr:rowOff>74143</xdr:rowOff>
    </xdr:to>
    <xdr:sp macro="" textlink="">
      <xdr:nvSpPr>
        <xdr:cNvPr id="411" name="フローチャート: 判断 410"/>
        <xdr:cNvSpPr/>
      </xdr:nvSpPr>
      <xdr:spPr>
        <a:xfrm>
          <a:off x="9588500" y="1334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65270</xdr:rowOff>
    </xdr:from>
    <xdr:ext cx="534377" cy="259045"/>
    <xdr:sp macro="" textlink="">
      <xdr:nvSpPr>
        <xdr:cNvPr id="412" name="テキスト ボックス 411"/>
        <xdr:cNvSpPr txBox="1"/>
      </xdr:nvSpPr>
      <xdr:spPr>
        <a:xfrm>
          <a:off x="9372111" y="1343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60016</xdr:rowOff>
    </xdr:from>
    <xdr:to>
      <xdr:col>45</xdr:col>
      <xdr:colOff>177800</xdr:colOff>
      <xdr:row>76</xdr:row>
      <xdr:rowOff>167965</xdr:rowOff>
    </xdr:to>
    <xdr:cxnSp macro="">
      <xdr:nvCxnSpPr>
        <xdr:cNvPr id="413" name="直線コネクタ 412"/>
        <xdr:cNvCxnSpPr/>
      </xdr:nvCxnSpPr>
      <xdr:spPr>
        <a:xfrm flipV="1">
          <a:off x="7861300" y="13090216"/>
          <a:ext cx="889000" cy="107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129183</xdr:rowOff>
    </xdr:from>
    <xdr:to>
      <xdr:col>46</xdr:col>
      <xdr:colOff>38100</xdr:colOff>
      <xdr:row>78</xdr:row>
      <xdr:rowOff>59333</xdr:rowOff>
    </xdr:to>
    <xdr:sp macro="" textlink="">
      <xdr:nvSpPr>
        <xdr:cNvPr id="414" name="フローチャート: 判断 413"/>
        <xdr:cNvSpPr/>
      </xdr:nvSpPr>
      <xdr:spPr>
        <a:xfrm>
          <a:off x="8699500" y="1333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50460</xdr:rowOff>
    </xdr:from>
    <xdr:ext cx="534377" cy="259045"/>
    <xdr:sp macro="" textlink="">
      <xdr:nvSpPr>
        <xdr:cNvPr id="415" name="テキスト ボックス 414"/>
        <xdr:cNvSpPr txBox="1"/>
      </xdr:nvSpPr>
      <xdr:spPr>
        <a:xfrm>
          <a:off x="8483111" y="1342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83268</xdr:rowOff>
    </xdr:from>
    <xdr:to>
      <xdr:col>41</xdr:col>
      <xdr:colOff>50800</xdr:colOff>
      <xdr:row>76</xdr:row>
      <xdr:rowOff>167965</xdr:rowOff>
    </xdr:to>
    <xdr:cxnSp macro="">
      <xdr:nvCxnSpPr>
        <xdr:cNvPr id="416" name="直線コネクタ 415"/>
        <xdr:cNvCxnSpPr/>
      </xdr:nvCxnSpPr>
      <xdr:spPr>
        <a:xfrm>
          <a:off x="6972300" y="13113468"/>
          <a:ext cx="889000" cy="8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135747</xdr:rowOff>
    </xdr:from>
    <xdr:to>
      <xdr:col>41</xdr:col>
      <xdr:colOff>101600</xdr:colOff>
      <xdr:row>78</xdr:row>
      <xdr:rowOff>65897</xdr:rowOff>
    </xdr:to>
    <xdr:sp macro="" textlink="">
      <xdr:nvSpPr>
        <xdr:cNvPr id="417" name="フローチャート: 判断 416"/>
        <xdr:cNvSpPr/>
      </xdr:nvSpPr>
      <xdr:spPr>
        <a:xfrm>
          <a:off x="7810500" y="1333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57024</xdr:rowOff>
    </xdr:from>
    <xdr:ext cx="534377" cy="259045"/>
    <xdr:sp macro="" textlink="">
      <xdr:nvSpPr>
        <xdr:cNvPr id="418" name="テキスト ボックス 417"/>
        <xdr:cNvSpPr txBox="1"/>
      </xdr:nvSpPr>
      <xdr:spPr>
        <a:xfrm>
          <a:off x="7594111" y="1343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154786</xdr:rowOff>
    </xdr:from>
    <xdr:to>
      <xdr:col>36</xdr:col>
      <xdr:colOff>165100</xdr:colOff>
      <xdr:row>78</xdr:row>
      <xdr:rowOff>84936</xdr:rowOff>
    </xdr:to>
    <xdr:sp macro="" textlink="">
      <xdr:nvSpPr>
        <xdr:cNvPr id="419" name="フローチャート: 判断 418"/>
        <xdr:cNvSpPr/>
      </xdr:nvSpPr>
      <xdr:spPr>
        <a:xfrm>
          <a:off x="6921500" y="1335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76063</xdr:rowOff>
    </xdr:from>
    <xdr:ext cx="534377" cy="259045"/>
    <xdr:sp macro="" textlink="">
      <xdr:nvSpPr>
        <xdr:cNvPr id="420" name="テキスト ボックス 419"/>
        <xdr:cNvSpPr txBox="1"/>
      </xdr:nvSpPr>
      <xdr:spPr>
        <a:xfrm>
          <a:off x="6705111" y="1344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87790</xdr:rowOff>
    </xdr:from>
    <xdr:to>
      <xdr:col>55</xdr:col>
      <xdr:colOff>50800</xdr:colOff>
      <xdr:row>77</xdr:row>
      <xdr:rowOff>17940</xdr:rowOff>
    </xdr:to>
    <xdr:sp macro="" textlink="">
      <xdr:nvSpPr>
        <xdr:cNvPr id="426" name="楕円 425"/>
        <xdr:cNvSpPr/>
      </xdr:nvSpPr>
      <xdr:spPr>
        <a:xfrm>
          <a:off x="10426700" y="1311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110667</xdr:rowOff>
    </xdr:from>
    <xdr:ext cx="534377" cy="259045"/>
    <xdr:sp macro="" textlink="">
      <xdr:nvSpPr>
        <xdr:cNvPr id="427" name="商工費該当値テキスト"/>
        <xdr:cNvSpPr txBox="1"/>
      </xdr:nvSpPr>
      <xdr:spPr>
        <a:xfrm>
          <a:off x="10528300" y="1296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122259</xdr:rowOff>
    </xdr:from>
    <xdr:to>
      <xdr:col>50</xdr:col>
      <xdr:colOff>165100</xdr:colOff>
      <xdr:row>77</xdr:row>
      <xdr:rowOff>52409</xdr:rowOff>
    </xdr:to>
    <xdr:sp macro="" textlink="">
      <xdr:nvSpPr>
        <xdr:cNvPr id="428" name="楕円 427"/>
        <xdr:cNvSpPr/>
      </xdr:nvSpPr>
      <xdr:spPr>
        <a:xfrm>
          <a:off x="9588500" y="1315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68936</xdr:rowOff>
    </xdr:from>
    <xdr:ext cx="534377" cy="259045"/>
    <xdr:sp macro="" textlink="">
      <xdr:nvSpPr>
        <xdr:cNvPr id="429" name="テキスト ボックス 428"/>
        <xdr:cNvSpPr txBox="1"/>
      </xdr:nvSpPr>
      <xdr:spPr>
        <a:xfrm>
          <a:off x="9372111" y="1292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9216</xdr:rowOff>
    </xdr:from>
    <xdr:to>
      <xdr:col>46</xdr:col>
      <xdr:colOff>38100</xdr:colOff>
      <xdr:row>76</xdr:row>
      <xdr:rowOff>110816</xdr:rowOff>
    </xdr:to>
    <xdr:sp macro="" textlink="">
      <xdr:nvSpPr>
        <xdr:cNvPr id="430" name="楕円 429"/>
        <xdr:cNvSpPr/>
      </xdr:nvSpPr>
      <xdr:spPr>
        <a:xfrm>
          <a:off x="8699500" y="1303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127343</xdr:rowOff>
    </xdr:from>
    <xdr:ext cx="534377" cy="259045"/>
    <xdr:sp macro="" textlink="">
      <xdr:nvSpPr>
        <xdr:cNvPr id="431" name="テキスト ボックス 430"/>
        <xdr:cNvSpPr txBox="1"/>
      </xdr:nvSpPr>
      <xdr:spPr>
        <a:xfrm>
          <a:off x="8483111" y="1281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117165</xdr:rowOff>
    </xdr:from>
    <xdr:to>
      <xdr:col>41</xdr:col>
      <xdr:colOff>101600</xdr:colOff>
      <xdr:row>77</xdr:row>
      <xdr:rowOff>47315</xdr:rowOff>
    </xdr:to>
    <xdr:sp macro="" textlink="">
      <xdr:nvSpPr>
        <xdr:cNvPr id="432" name="楕円 431"/>
        <xdr:cNvSpPr/>
      </xdr:nvSpPr>
      <xdr:spPr>
        <a:xfrm>
          <a:off x="7810500" y="1314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63842</xdr:rowOff>
    </xdr:from>
    <xdr:ext cx="534377" cy="259045"/>
    <xdr:sp macro="" textlink="">
      <xdr:nvSpPr>
        <xdr:cNvPr id="433" name="テキスト ボックス 432"/>
        <xdr:cNvSpPr txBox="1"/>
      </xdr:nvSpPr>
      <xdr:spPr>
        <a:xfrm>
          <a:off x="7594111" y="1292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32468</xdr:rowOff>
    </xdr:from>
    <xdr:to>
      <xdr:col>36</xdr:col>
      <xdr:colOff>165100</xdr:colOff>
      <xdr:row>76</xdr:row>
      <xdr:rowOff>134068</xdr:rowOff>
    </xdr:to>
    <xdr:sp macro="" textlink="">
      <xdr:nvSpPr>
        <xdr:cNvPr id="434" name="楕円 433"/>
        <xdr:cNvSpPr/>
      </xdr:nvSpPr>
      <xdr:spPr>
        <a:xfrm>
          <a:off x="6921500" y="1306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150596</xdr:rowOff>
    </xdr:from>
    <xdr:ext cx="534377" cy="259045"/>
    <xdr:sp macro="" textlink="">
      <xdr:nvSpPr>
        <xdr:cNvPr id="435" name="テキスト ボックス 434"/>
        <xdr:cNvSpPr txBox="1"/>
      </xdr:nvSpPr>
      <xdr:spPr>
        <a:xfrm>
          <a:off x="6705111" y="1283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9" name="テキスト ボックス 448"/>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1" name="テキスト ボックス 45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3" name="テキスト ボックス 45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156877</xdr:rowOff>
    </xdr:from>
    <xdr:to>
      <xdr:col>54</xdr:col>
      <xdr:colOff>189865</xdr:colOff>
      <xdr:row>99</xdr:row>
      <xdr:rowOff>6023</xdr:rowOff>
    </xdr:to>
    <xdr:cxnSp macro="">
      <xdr:nvCxnSpPr>
        <xdr:cNvPr id="459" name="直線コネクタ 458"/>
        <xdr:cNvCxnSpPr/>
      </xdr:nvCxnSpPr>
      <xdr:spPr>
        <a:xfrm flipV="1">
          <a:off x="10475595" y="15415927"/>
          <a:ext cx="1270" cy="1563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9850</xdr:rowOff>
    </xdr:from>
    <xdr:ext cx="534377" cy="259045"/>
    <xdr:sp macro="" textlink="">
      <xdr:nvSpPr>
        <xdr:cNvPr id="460" name="土木費最小値テキスト"/>
        <xdr:cNvSpPr txBox="1"/>
      </xdr:nvSpPr>
      <xdr:spPr>
        <a:xfrm>
          <a:off x="10528300" y="1698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6023</xdr:rowOff>
    </xdr:from>
    <xdr:to>
      <xdr:col>55</xdr:col>
      <xdr:colOff>88900</xdr:colOff>
      <xdr:row>99</xdr:row>
      <xdr:rowOff>6023</xdr:rowOff>
    </xdr:to>
    <xdr:cxnSp macro="">
      <xdr:nvCxnSpPr>
        <xdr:cNvPr id="461" name="直線コネクタ 460"/>
        <xdr:cNvCxnSpPr/>
      </xdr:nvCxnSpPr>
      <xdr:spPr>
        <a:xfrm>
          <a:off x="10388600" y="16979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103554</xdr:rowOff>
    </xdr:from>
    <xdr:ext cx="599010" cy="259045"/>
    <xdr:sp macro="" textlink="">
      <xdr:nvSpPr>
        <xdr:cNvPr id="462" name="土木費最大値テキスト"/>
        <xdr:cNvSpPr txBox="1"/>
      </xdr:nvSpPr>
      <xdr:spPr>
        <a:xfrm>
          <a:off x="10528300" y="1519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840,983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156877</xdr:rowOff>
    </xdr:from>
    <xdr:to>
      <xdr:col>55</xdr:col>
      <xdr:colOff>88900</xdr:colOff>
      <xdr:row>89</xdr:row>
      <xdr:rowOff>156877</xdr:rowOff>
    </xdr:to>
    <xdr:cxnSp macro="">
      <xdr:nvCxnSpPr>
        <xdr:cNvPr id="463" name="直線コネクタ 462"/>
        <xdr:cNvCxnSpPr/>
      </xdr:nvCxnSpPr>
      <xdr:spPr>
        <a:xfrm>
          <a:off x="10388600" y="15415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83125</xdr:rowOff>
    </xdr:from>
    <xdr:to>
      <xdr:col>55</xdr:col>
      <xdr:colOff>0</xdr:colOff>
      <xdr:row>98</xdr:row>
      <xdr:rowOff>85778</xdr:rowOff>
    </xdr:to>
    <xdr:cxnSp macro="">
      <xdr:nvCxnSpPr>
        <xdr:cNvPr id="464" name="直線コネクタ 463"/>
        <xdr:cNvCxnSpPr/>
      </xdr:nvCxnSpPr>
      <xdr:spPr>
        <a:xfrm flipV="1">
          <a:off x="9639300" y="16885225"/>
          <a:ext cx="838200" cy="2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34120</xdr:rowOff>
    </xdr:from>
    <xdr:ext cx="534377" cy="259045"/>
    <xdr:sp macro="" textlink="">
      <xdr:nvSpPr>
        <xdr:cNvPr id="465" name="土木費平均値テキスト"/>
        <xdr:cNvSpPr txBox="1"/>
      </xdr:nvSpPr>
      <xdr:spPr>
        <a:xfrm>
          <a:off x="10528300" y="16836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55693</xdr:rowOff>
    </xdr:from>
    <xdr:to>
      <xdr:col>55</xdr:col>
      <xdr:colOff>50800</xdr:colOff>
      <xdr:row>98</xdr:row>
      <xdr:rowOff>157293</xdr:rowOff>
    </xdr:to>
    <xdr:sp macro="" textlink="">
      <xdr:nvSpPr>
        <xdr:cNvPr id="466" name="フローチャート: 判断 465"/>
        <xdr:cNvSpPr/>
      </xdr:nvSpPr>
      <xdr:spPr>
        <a:xfrm>
          <a:off x="10426700" y="168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85778</xdr:rowOff>
    </xdr:from>
    <xdr:to>
      <xdr:col>50</xdr:col>
      <xdr:colOff>114300</xdr:colOff>
      <xdr:row>98</xdr:row>
      <xdr:rowOff>105981</xdr:rowOff>
    </xdr:to>
    <xdr:cxnSp macro="">
      <xdr:nvCxnSpPr>
        <xdr:cNvPr id="467" name="直線コネクタ 466"/>
        <xdr:cNvCxnSpPr/>
      </xdr:nvCxnSpPr>
      <xdr:spPr>
        <a:xfrm flipV="1">
          <a:off x="8750300" y="16887878"/>
          <a:ext cx="889000" cy="2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67495</xdr:rowOff>
    </xdr:from>
    <xdr:to>
      <xdr:col>50</xdr:col>
      <xdr:colOff>165100</xdr:colOff>
      <xdr:row>98</xdr:row>
      <xdr:rowOff>169095</xdr:rowOff>
    </xdr:to>
    <xdr:sp macro="" textlink="">
      <xdr:nvSpPr>
        <xdr:cNvPr id="468" name="フローチャート: 判断 467"/>
        <xdr:cNvSpPr/>
      </xdr:nvSpPr>
      <xdr:spPr>
        <a:xfrm>
          <a:off x="9588500" y="1686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160222</xdr:rowOff>
    </xdr:from>
    <xdr:ext cx="534377" cy="259045"/>
    <xdr:sp macro="" textlink="">
      <xdr:nvSpPr>
        <xdr:cNvPr id="469" name="テキスト ボックス 468"/>
        <xdr:cNvSpPr txBox="1"/>
      </xdr:nvSpPr>
      <xdr:spPr>
        <a:xfrm>
          <a:off x="9372111" y="1696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98992</xdr:rowOff>
    </xdr:from>
    <xdr:to>
      <xdr:col>45</xdr:col>
      <xdr:colOff>177800</xdr:colOff>
      <xdr:row>98</xdr:row>
      <xdr:rowOff>105981</xdr:rowOff>
    </xdr:to>
    <xdr:cxnSp macro="">
      <xdr:nvCxnSpPr>
        <xdr:cNvPr id="470" name="直線コネクタ 469"/>
        <xdr:cNvCxnSpPr/>
      </xdr:nvCxnSpPr>
      <xdr:spPr>
        <a:xfrm>
          <a:off x="7861300" y="16901092"/>
          <a:ext cx="889000" cy="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51502</xdr:rowOff>
    </xdr:from>
    <xdr:to>
      <xdr:col>46</xdr:col>
      <xdr:colOff>38100</xdr:colOff>
      <xdr:row>98</xdr:row>
      <xdr:rowOff>153102</xdr:rowOff>
    </xdr:to>
    <xdr:sp macro="" textlink="">
      <xdr:nvSpPr>
        <xdr:cNvPr id="471" name="フローチャート: 判断 470"/>
        <xdr:cNvSpPr/>
      </xdr:nvSpPr>
      <xdr:spPr>
        <a:xfrm>
          <a:off x="8699500" y="1685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169629</xdr:rowOff>
    </xdr:from>
    <xdr:ext cx="534377" cy="259045"/>
    <xdr:sp macro="" textlink="">
      <xdr:nvSpPr>
        <xdr:cNvPr id="472" name="テキスト ボックス 471"/>
        <xdr:cNvSpPr txBox="1"/>
      </xdr:nvSpPr>
      <xdr:spPr>
        <a:xfrm>
          <a:off x="8483111" y="1662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80420</xdr:rowOff>
    </xdr:from>
    <xdr:to>
      <xdr:col>41</xdr:col>
      <xdr:colOff>50800</xdr:colOff>
      <xdr:row>98</xdr:row>
      <xdr:rowOff>98992</xdr:rowOff>
    </xdr:to>
    <xdr:cxnSp macro="">
      <xdr:nvCxnSpPr>
        <xdr:cNvPr id="473" name="直線コネクタ 472"/>
        <xdr:cNvCxnSpPr/>
      </xdr:nvCxnSpPr>
      <xdr:spPr>
        <a:xfrm>
          <a:off x="6972300" y="16882520"/>
          <a:ext cx="889000" cy="1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29580</xdr:rowOff>
    </xdr:from>
    <xdr:to>
      <xdr:col>41</xdr:col>
      <xdr:colOff>101600</xdr:colOff>
      <xdr:row>98</xdr:row>
      <xdr:rowOff>131180</xdr:rowOff>
    </xdr:to>
    <xdr:sp macro="" textlink="">
      <xdr:nvSpPr>
        <xdr:cNvPr id="474" name="フローチャート: 判断 473"/>
        <xdr:cNvSpPr/>
      </xdr:nvSpPr>
      <xdr:spPr>
        <a:xfrm>
          <a:off x="7810500" y="168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147707</xdr:rowOff>
    </xdr:from>
    <xdr:ext cx="534377" cy="259045"/>
    <xdr:sp macro="" textlink="">
      <xdr:nvSpPr>
        <xdr:cNvPr id="475" name="テキスト ボックス 474"/>
        <xdr:cNvSpPr txBox="1"/>
      </xdr:nvSpPr>
      <xdr:spPr>
        <a:xfrm>
          <a:off x="7594111" y="1660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49735</xdr:rowOff>
    </xdr:from>
    <xdr:to>
      <xdr:col>36</xdr:col>
      <xdr:colOff>165100</xdr:colOff>
      <xdr:row>98</xdr:row>
      <xdr:rowOff>151335</xdr:rowOff>
    </xdr:to>
    <xdr:sp macro="" textlink="">
      <xdr:nvSpPr>
        <xdr:cNvPr id="476" name="フローチャート: 判断 475"/>
        <xdr:cNvSpPr/>
      </xdr:nvSpPr>
      <xdr:spPr>
        <a:xfrm>
          <a:off x="6921500" y="1685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142462</xdr:rowOff>
    </xdr:from>
    <xdr:ext cx="534377" cy="259045"/>
    <xdr:sp macro="" textlink="">
      <xdr:nvSpPr>
        <xdr:cNvPr id="477" name="テキスト ボックス 476"/>
        <xdr:cNvSpPr txBox="1"/>
      </xdr:nvSpPr>
      <xdr:spPr>
        <a:xfrm>
          <a:off x="6705111" y="1694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32325</xdr:rowOff>
    </xdr:from>
    <xdr:to>
      <xdr:col>55</xdr:col>
      <xdr:colOff>50800</xdr:colOff>
      <xdr:row>98</xdr:row>
      <xdr:rowOff>133925</xdr:rowOff>
    </xdr:to>
    <xdr:sp macro="" textlink="">
      <xdr:nvSpPr>
        <xdr:cNvPr id="483" name="楕円 482"/>
        <xdr:cNvSpPr/>
      </xdr:nvSpPr>
      <xdr:spPr>
        <a:xfrm>
          <a:off x="10426700" y="1683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163152</xdr:rowOff>
    </xdr:from>
    <xdr:ext cx="534377" cy="259045"/>
    <xdr:sp macro="" textlink="">
      <xdr:nvSpPr>
        <xdr:cNvPr id="484" name="土木費該当値テキスト"/>
        <xdr:cNvSpPr txBox="1"/>
      </xdr:nvSpPr>
      <xdr:spPr>
        <a:xfrm>
          <a:off x="10528300" y="1662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34978</xdr:rowOff>
    </xdr:from>
    <xdr:to>
      <xdr:col>50</xdr:col>
      <xdr:colOff>165100</xdr:colOff>
      <xdr:row>98</xdr:row>
      <xdr:rowOff>136578</xdr:rowOff>
    </xdr:to>
    <xdr:sp macro="" textlink="">
      <xdr:nvSpPr>
        <xdr:cNvPr id="485" name="楕円 484"/>
        <xdr:cNvSpPr/>
      </xdr:nvSpPr>
      <xdr:spPr>
        <a:xfrm>
          <a:off x="9588500" y="1683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153105</xdr:rowOff>
    </xdr:from>
    <xdr:ext cx="534377" cy="259045"/>
    <xdr:sp macro="" textlink="">
      <xdr:nvSpPr>
        <xdr:cNvPr id="486" name="テキスト ボックス 485"/>
        <xdr:cNvSpPr txBox="1"/>
      </xdr:nvSpPr>
      <xdr:spPr>
        <a:xfrm>
          <a:off x="9372111" y="16612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55181</xdr:rowOff>
    </xdr:from>
    <xdr:to>
      <xdr:col>46</xdr:col>
      <xdr:colOff>38100</xdr:colOff>
      <xdr:row>98</xdr:row>
      <xdr:rowOff>156781</xdr:rowOff>
    </xdr:to>
    <xdr:sp macro="" textlink="">
      <xdr:nvSpPr>
        <xdr:cNvPr id="487" name="楕円 486"/>
        <xdr:cNvSpPr/>
      </xdr:nvSpPr>
      <xdr:spPr>
        <a:xfrm>
          <a:off x="8699500" y="1685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147908</xdr:rowOff>
    </xdr:from>
    <xdr:ext cx="534377" cy="259045"/>
    <xdr:sp macro="" textlink="">
      <xdr:nvSpPr>
        <xdr:cNvPr id="488" name="テキスト ボックス 487"/>
        <xdr:cNvSpPr txBox="1"/>
      </xdr:nvSpPr>
      <xdr:spPr>
        <a:xfrm>
          <a:off x="8483111" y="1695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48192</xdr:rowOff>
    </xdr:from>
    <xdr:to>
      <xdr:col>41</xdr:col>
      <xdr:colOff>101600</xdr:colOff>
      <xdr:row>98</xdr:row>
      <xdr:rowOff>149792</xdr:rowOff>
    </xdr:to>
    <xdr:sp macro="" textlink="">
      <xdr:nvSpPr>
        <xdr:cNvPr id="489" name="楕円 488"/>
        <xdr:cNvSpPr/>
      </xdr:nvSpPr>
      <xdr:spPr>
        <a:xfrm>
          <a:off x="7810500" y="1685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140919</xdr:rowOff>
    </xdr:from>
    <xdr:ext cx="534377" cy="259045"/>
    <xdr:sp macro="" textlink="">
      <xdr:nvSpPr>
        <xdr:cNvPr id="490" name="テキスト ボックス 489"/>
        <xdr:cNvSpPr txBox="1"/>
      </xdr:nvSpPr>
      <xdr:spPr>
        <a:xfrm>
          <a:off x="7594111" y="1694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29620</xdr:rowOff>
    </xdr:from>
    <xdr:to>
      <xdr:col>36</xdr:col>
      <xdr:colOff>165100</xdr:colOff>
      <xdr:row>98</xdr:row>
      <xdr:rowOff>131220</xdr:rowOff>
    </xdr:to>
    <xdr:sp macro="" textlink="">
      <xdr:nvSpPr>
        <xdr:cNvPr id="491" name="楕円 490"/>
        <xdr:cNvSpPr/>
      </xdr:nvSpPr>
      <xdr:spPr>
        <a:xfrm>
          <a:off x="6921500" y="1683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147747</xdr:rowOff>
    </xdr:from>
    <xdr:ext cx="534377" cy="259045"/>
    <xdr:sp macro="" textlink="">
      <xdr:nvSpPr>
        <xdr:cNvPr id="492" name="テキスト ボックス 491"/>
        <xdr:cNvSpPr txBox="1"/>
      </xdr:nvSpPr>
      <xdr:spPr>
        <a:xfrm>
          <a:off x="6705111" y="1660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5" name="テキスト ボックス 504"/>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76607</xdr:rowOff>
    </xdr:from>
    <xdr:to>
      <xdr:col>85</xdr:col>
      <xdr:colOff>126364</xdr:colOff>
      <xdr:row>39</xdr:row>
      <xdr:rowOff>54928</xdr:rowOff>
    </xdr:to>
    <xdr:cxnSp macro="">
      <xdr:nvCxnSpPr>
        <xdr:cNvPr id="517" name="直線コネクタ 516"/>
        <xdr:cNvCxnSpPr/>
      </xdr:nvCxnSpPr>
      <xdr:spPr>
        <a:xfrm flipV="1">
          <a:off x="16317595" y="5220107"/>
          <a:ext cx="1269" cy="1521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58755</xdr:rowOff>
    </xdr:from>
    <xdr:ext cx="469744" cy="259045"/>
    <xdr:sp macro="" textlink="">
      <xdr:nvSpPr>
        <xdr:cNvPr id="518" name="消防費最小値テキスト"/>
        <xdr:cNvSpPr txBox="1"/>
      </xdr:nvSpPr>
      <xdr:spPr>
        <a:xfrm>
          <a:off x="16370300" y="674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54928</xdr:rowOff>
    </xdr:from>
    <xdr:to>
      <xdr:col>86</xdr:col>
      <xdr:colOff>25400</xdr:colOff>
      <xdr:row>39</xdr:row>
      <xdr:rowOff>54928</xdr:rowOff>
    </xdr:to>
    <xdr:cxnSp macro="">
      <xdr:nvCxnSpPr>
        <xdr:cNvPr id="519" name="直線コネクタ 518"/>
        <xdr:cNvCxnSpPr/>
      </xdr:nvCxnSpPr>
      <xdr:spPr>
        <a:xfrm>
          <a:off x="16230600" y="6741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23284</xdr:rowOff>
    </xdr:from>
    <xdr:ext cx="534377" cy="259045"/>
    <xdr:sp macro="" textlink="">
      <xdr:nvSpPr>
        <xdr:cNvPr id="520" name="消防費最大値テキスト"/>
        <xdr:cNvSpPr txBox="1"/>
      </xdr:nvSpPr>
      <xdr:spPr>
        <a:xfrm>
          <a:off x="16370300" y="499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76607</xdr:rowOff>
    </xdr:from>
    <xdr:to>
      <xdr:col>86</xdr:col>
      <xdr:colOff>25400</xdr:colOff>
      <xdr:row>30</xdr:row>
      <xdr:rowOff>76607</xdr:rowOff>
    </xdr:to>
    <xdr:cxnSp macro="">
      <xdr:nvCxnSpPr>
        <xdr:cNvPr id="521" name="直線コネクタ 520"/>
        <xdr:cNvCxnSpPr/>
      </xdr:nvCxnSpPr>
      <xdr:spPr>
        <a:xfrm>
          <a:off x="16230600" y="5220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76264</xdr:rowOff>
    </xdr:from>
    <xdr:to>
      <xdr:col>85</xdr:col>
      <xdr:colOff>127000</xdr:colOff>
      <xdr:row>36</xdr:row>
      <xdr:rowOff>108648</xdr:rowOff>
    </xdr:to>
    <xdr:cxnSp macro="">
      <xdr:nvCxnSpPr>
        <xdr:cNvPr id="522" name="直線コネクタ 521"/>
        <xdr:cNvCxnSpPr/>
      </xdr:nvCxnSpPr>
      <xdr:spPr>
        <a:xfrm>
          <a:off x="15481300" y="6248464"/>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119334</xdr:rowOff>
    </xdr:from>
    <xdr:ext cx="534377" cy="259045"/>
    <xdr:sp macro="" textlink="">
      <xdr:nvSpPr>
        <xdr:cNvPr id="523" name="消防費平均値テキスト"/>
        <xdr:cNvSpPr txBox="1"/>
      </xdr:nvSpPr>
      <xdr:spPr>
        <a:xfrm>
          <a:off x="16370300" y="6291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140907</xdr:rowOff>
    </xdr:from>
    <xdr:to>
      <xdr:col>85</xdr:col>
      <xdr:colOff>177800</xdr:colOff>
      <xdr:row>37</xdr:row>
      <xdr:rowOff>71057</xdr:rowOff>
    </xdr:to>
    <xdr:sp macro="" textlink="">
      <xdr:nvSpPr>
        <xdr:cNvPr id="524" name="フローチャート: 判断 523"/>
        <xdr:cNvSpPr/>
      </xdr:nvSpPr>
      <xdr:spPr>
        <a:xfrm>
          <a:off x="162687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76264</xdr:rowOff>
    </xdr:from>
    <xdr:to>
      <xdr:col>81</xdr:col>
      <xdr:colOff>50800</xdr:colOff>
      <xdr:row>36</xdr:row>
      <xdr:rowOff>129375</xdr:rowOff>
    </xdr:to>
    <xdr:cxnSp macro="">
      <xdr:nvCxnSpPr>
        <xdr:cNvPr id="525" name="直線コネクタ 524"/>
        <xdr:cNvCxnSpPr/>
      </xdr:nvCxnSpPr>
      <xdr:spPr>
        <a:xfrm flipV="1">
          <a:off x="14592300" y="6248464"/>
          <a:ext cx="889000" cy="53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142507</xdr:rowOff>
    </xdr:from>
    <xdr:to>
      <xdr:col>81</xdr:col>
      <xdr:colOff>101600</xdr:colOff>
      <xdr:row>37</xdr:row>
      <xdr:rowOff>72657</xdr:rowOff>
    </xdr:to>
    <xdr:sp macro="" textlink="">
      <xdr:nvSpPr>
        <xdr:cNvPr id="526" name="フローチャート: 判断 525"/>
        <xdr:cNvSpPr/>
      </xdr:nvSpPr>
      <xdr:spPr>
        <a:xfrm>
          <a:off x="15430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63784</xdr:rowOff>
    </xdr:from>
    <xdr:ext cx="534377" cy="259045"/>
    <xdr:sp macro="" textlink="">
      <xdr:nvSpPr>
        <xdr:cNvPr id="527" name="テキスト ボックス 526"/>
        <xdr:cNvSpPr txBox="1"/>
      </xdr:nvSpPr>
      <xdr:spPr>
        <a:xfrm>
          <a:off x="15214111" y="640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129375</xdr:rowOff>
    </xdr:from>
    <xdr:to>
      <xdr:col>76</xdr:col>
      <xdr:colOff>114300</xdr:colOff>
      <xdr:row>36</xdr:row>
      <xdr:rowOff>152311</xdr:rowOff>
    </xdr:to>
    <xdr:cxnSp macro="">
      <xdr:nvCxnSpPr>
        <xdr:cNvPr id="528" name="直線コネクタ 527"/>
        <xdr:cNvCxnSpPr/>
      </xdr:nvCxnSpPr>
      <xdr:spPr>
        <a:xfrm flipV="1">
          <a:off x="13703300" y="6301575"/>
          <a:ext cx="889000" cy="2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74003</xdr:rowOff>
    </xdr:from>
    <xdr:to>
      <xdr:col>76</xdr:col>
      <xdr:colOff>165100</xdr:colOff>
      <xdr:row>37</xdr:row>
      <xdr:rowOff>4153</xdr:rowOff>
    </xdr:to>
    <xdr:sp macro="" textlink="">
      <xdr:nvSpPr>
        <xdr:cNvPr id="529" name="フローチャート: 判断 528"/>
        <xdr:cNvSpPr/>
      </xdr:nvSpPr>
      <xdr:spPr>
        <a:xfrm>
          <a:off x="14541500" y="624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20680</xdr:rowOff>
    </xdr:from>
    <xdr:ext cx="534377" cy="259045"/>
    <xdr:sp macro="" textlink="">
      <xdr:nvSpPr>
        <xdr:cNvPr id="530" name="テキスト ボックス 529"/>
        <xdr:cNvSpPr txBox="1"/>
      </xdr:nvSpPr>
      <xdr:spPr>
        <a:xfrm>
          <a:off x="14325111" y="602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141681</xdr:rowOff>
    </xdr:from>
    <xdr:to>
      <xdr:col>71</xdr:col>
      <xdr:colOff>177800</xdr:colOff>
      <xdr:row>36</xdr:row>
      <xdr:rowOff>152311</xdr:rowOff>
    </xdr:to>
    <xdr:cxnSp macro="">
      <xdr:nvCxnSpPr>
        <xdr:cNvPr id="531" name="直線コネクタ 530"/>
        <xdr:cNvCxnSpPr/>
      </xdr:nvCxnSpPr>
      <xdr:spPr>
        <a:xfrm>
          <a:off x="12814300" y="6313881"/>
          <a:ext cx="8890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110808</xdr:rowOff>
    </xdr:from>
    <xdr:to>
      <xdr:col>72</xdr:col>
      <xdr:colOff>38100</xdr:colOff>
      <xdr:row>36</xdr:row>
      <xdr:rowOff>40958</xdr:rowOff>
    </xdr:to>
    <xdr:sp macro="" textlink="">
      <xdr:nvSpPr>
        <xdr:cNvPr id="532" name="フローチャート: 判断 531"/>
        <xdr:cNvSpPr/>
      </xdr:nvSpPr>
      <xdr:spPr>
        <a:xfrm>
          <a:off x="13652500" y="611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57485</xdr:rowOff>
    </xdr:from>
    <xdr:ext cx="534377" cy="259045"/>
    <xdr:sp macro="" textlink="">
      <xdr:nvSpPr>
        <xdr:cNvPr id="533" name="テキスト ボックス 532"/>
        <xdr:cNvSpPr txBox="1"/>
      </xdr:nvSpPr>
      <xdr:spPr>
        <a:xfrm>
          <a:off x="13436111" y="588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144297</xdr:rowOff>
    </xdr:from>
    <xdr:to>
      <xdr:col>67</xdr:col>
      <xdr:colOff>101600</xdr:colOff>
      <xdr:row>36</xdr:row>
      <xdr:rowOff>74447</xdr:rowOff>
    </xdr:to>
    <xdr:sp macro="" textlink="">
      <xdr:nvSpPr>
        <xdr:cNvPr id="534" name="フローチャート: 判断 533"/>
        <xdr:cNvSpPr/>
      </xdr:nvSpPr>
      <xdr:spPr>
        <a:xfrm>
          <a:off x="12763500" y="614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90974</xdr:rowOff>
    </xdr:from>
    <xdr:ext cx="534377" cy="259045"/>
    <xdr:sp macro="" textlink="">
      <xdr:nvSpPr>
        <xdr:cNvPr id="535" name="テキスト ボックス 534"/>
        <xdr:cNvSpPr txBox="1"/>
      </xdr:nvSpPr>
      <xdr:spPr>
        <a:xfrm>
          <a:off x="12547111" y="592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57848</xdr:rowOff>
    </xdr:from>
    <xdr:to>
      <xdr:col>85</xdr:col>
      <xdr:colOff>177800</xdr:colOff>
      <xdr:row>36</xdr:row>
      <xdr:rowOff>159448</xdr:rowOff>
    </xdr:to>
    <xdr:sp macro="" textlink="">
      <xdr:nvSpPr>
        <xdr:cNvPr id="541" name="楕円 540"/>
        <xdr:cNvSpPr/>
      </xdr:nvSpPr>
      <xdr:spPr>
        <a:xfrm>
          <a:off x="16268700" y="623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80725</xdr:rowOff>
    </xdr:from>
    <xdr:ext cx="534377" cy="259045"/>
    <xdr:sp macro="" textlink="">
      <xdr:nvSpPr>
        <xdr:cNvPr id="542" name="消防費該当値テキスト"/>
        <xdr:cNvSpPr txBox="1"/>
      </xdr:nvSpPr>
      <xdr:spPr>
        <a:xfrm>
          <a:off x="16370300" y="608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25464</xdr:rowOff>
    </xdr:from>
    <xdr:to>
      <xdr:col>81</xdr:col>
      <xdr:colOff>101600</xdr:colOff>
      <xdr:row>36</xdr:row>
      <xdr:rowOff>127064</xdr:rowOff>
    </xdr:to>
    <xdr:sp macro="" textlink="">
      <xdr:nvSpPr>
        <xdr:cNvPr id="543" name="楕円 542"/>
        <xdr:cNvSpPr/>
      </xdr:nvSpPr>
      <xdr:spPr>
        <a:xfrm>
          <a:off x="15430500" y="619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143591</xdr:rowOff>
    </xdr:from>
    <xdr:ext cx="534377" cy="259045"/>
    <xdr:sp macro="" textlink="">
      <xdr:nvSpPr>
        <xdr:cNvPr id="544" name="テキスト ボックス 543"/>
        <xdr:cNvSpPr txBox="1"/>
      </xdr:nvSpPr>
      <xdr:spPr>
        <a:xfrm>
          <a:off x="15214111" y="597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78575</xdr:rowOff>
    </xdr:from>
    <xdr:to>
      <xdr:col>76</xdr:col>
      <xdr:colOff>165100</xdr:colOff>
      <xdr:row>37</xdr:row>
      <xdr:rowOff>8725</xdr:rowOff>
    </xdr:to>
    <xdr:sp macro="" textlink="">
      <xdr:nvSpPr>
        <xdr:cNvPr id="545" name="楕円 544"/>
        <xdr:cNvSpPr/>
      </xdr:nvSpPr>
      <xdr:spPr>
        <a:xfrm>
          <a:off x="14541500" y="625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171302</xdr:rowOff>
    </xdr:from>
    <xdr:ext cx="534377" cy="259045"/>
    <xdr:sp macro="" textlink="">
      <xdr:nvSpPr>
        <xdr:cNvPr id="546" name="テキスト ボックス 545"/>
        <xdr:cNvSpPr txBox="1"/>
      </xdr:nvSpPr>
      <xdr:spPr>
        <a:xfrm>
          <a:off x="14325111" y="6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101511</xdr:rowOff>
    </xdr:from>
    <xdr:to>
      <xdr:col>72</xdr:col>
      <xdr:colOff>38100</xdr:colOff>
      <xdr:row>37</xdr:row>
      <xdr:rowOff>31661</xdr:rowOff>
    </xdr:to>
    <xdr:sp macro="" textlink="">
      <xdr:nvSpPr>
        <xdr:cNvPr id="547" name="楕円 546"/>
        <xdr:cNvSpPr/>
      </xdr:nvSpPr>
      <xdr:spPr>
        <a:xfrm>
          <a:off x="13652500" y="627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22788</xdr:rowOff>
    </xdr:from>
    <xdr:ext cx="534377" cy="259045"/>
    <xdr:sp macro="" textlink="">
      <xdr:nvSpPr>
        <xdr:cNvPr id="548" name="テキスト ボックス 547"/>
        <xdr:cNvSpPr txBox="1"/>
      </xdr:nvSpPr>
      <xdr:spPr>
        <a:xfrm>
          <a:off x="13436111" y="6366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90881</xdr:rowOff>
    </xdr:from>
    <xdr:to>
      <xdr:col>67</xdr:col>
      <xdr:colOff>101600</xdr:colOff>
      <xdr:row>37</xdr:row>
      <xdr:rowOff>21031</xdr:rowOff>
    </xdr:to>
    <xdr:sp macro="" textlink="">
      <xdr:nvSpPr>
        <xdr:cNvPr id="549" name="楕円 548"/>
        <xdr:cNvSpPr/>
      </xdr:nvSpPr>
      <xdr:spPr>
        <a:xfrm>
          <a:off x="12763500" y="626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12158</xdr:rowOff>
    </xdr:from>
    <xdr:ext cx="534377" cy="259045"/>
    <xdr:sp macro="" textlink="">
      <xdr:nvSpPr>
        <xdr:cNvPr id="550" name="テキスト ボックス 549"/>
        <xdr:cNvSpPr txBox="1"/>
      </xdr:nvSpPr>
      <xdr:spPr>
        <a:xfrm>
          <a:off x="12547111" y="635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20665</xdr:rowOff>
    </xdr:from>
    <xdr:to>
      <xdr:col>85</xdr:col>
      <xdr:colOff>126364</xdr:colOff>
      <xdr:row>58</xdr:row>
      <xdr:rowOff>168879</xdr:rowOff>
    </xdr:to>
    <xdr:cxnSp macro="">
      <xdr:nvCxnSpPr>
        <xdr:cNvPr id="577" name="直線コネクタ 576"/>
        <xdr:cNvCxnSpPr/>
      </xdr:nvCxnSpPr>
      <xdr:spPr>
        <a:xfrm flipV="1">
          <a:off x="16317595" y="8764615"/>
          <a:ext cx="1269" cy="1348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1256</xdr:rowOff>
    </xdr:from>
    <xdr:ext cx="534377" cy="259045"/>
    <xdr:sp macro="" textlink="">
      <xdr:nvSpPr>
        <xdr:cNvPr id="578" name="教育費最小値テキスト"/>
        <xdr:cNvSpPr txBox="1"/>
      </xdr:nvSpPr>
      <xdr:spPr>
        <a:xfrm>
          <a:off x="16370300" y="1011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168879</xdr:rowOff>
    </xdr:from>
    <xdr:to>
      <xdr:col>86</xdr:col>
      <xdr:colOff>25400</xdr:colOff>
      <xdr:row>58</xdr:row>
      <xdr:rowOff>168879</xdr:rowOff>
    </xdr:to>
    <xdr:cxnSp macro="">
      <xdr:nvCxnSpPr>
        <xdr:cNvPr id="579" name="直線コネクタ 578"/>
        <xdr:cNvCxnSpPr/>
      </xdr:nvCxnSpPr>
      <xdr:spPr>
        <a:xfrm>
          <a:off x="16230600" y="10112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138792</xdr:rowOff>
    </xdr:from>
    <xdr:ext cx="599010" cy="259045"/>
    <xdr:sp macro="" textlink="">
      <xdr:nvSpPr>
        <xdr:cNvPr id="580" name="教育費最大値テキスト"/>
        <xdr:cNvSpPr txBox="1"/>
      </xdr:nvSpPr>
      <xdr:spPr>
        <a:xfrm>
          <a:off x="16370300" y="853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108,790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20665</xdr:rowOff>
    </xdr:from>
    <xdr:to>
      <xdr:col>86</xdr:col>
      <xdr:colOff>25400</xdr:colOff>
      <xdr:row>51</xdr:row>
      <xdr:rowOff>20665</xdr:rowOff>
    </xdr:to>
    <xdr:cxnSp macro="">
      <xdr:nvCxnSpPr>
        <xdr:cNvPr id="581" name="直線コネクタ 580"/>
        <xdr:cNvCxnSpPr/>
      </xdr:nvCxnSpPr>
      <xdr:spPr>
        <a:xfrm>
          <a:off x="16230600" y="87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37320</xdr:rowOff>
    </xdr:from>
    <xdr:to>
      <xdr:col>85</xdr:col>
      <xdr:colOff>127000</xdr:colOff>
      <xdr:row>55</xdr:row>
      <xdr:rowOff>59086</xdr:rowOff>
    </xdr:to>
    <xdr:cxnSp macro="">
      <xdr:nvCxnSpPr>
        <xdr:cNvPr id="582" name="直線コネクタ 581"/>
        <xdr:cNvCxnSpPr/>
      </xdr:nvCxnSpPr>
      <xdr:spPr>
        <a:xfrm flipV="1">
          <a:off x="15481300" y="9467070"/>
          <a:ext cx="838200" cy="2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149672</xdr:rowOff>
    </xdr:from>
    <xdr:ext cx="534377" cy="259045"/>
    <xdr:sp macro="" textlink="">
      <xdr:nvSpPr>
        <xdr:cNvPr id="583" name="教育費平均値テキスト"/>
        <xdr:cNvSpPr txBox="1"/>
      </xdr:nvSpPr>
      <xdr:spPr>
        <a:xfrm>
          <a:off x="16370300" y="9579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171245</xdr:rowOff>
    </xdr:from>
    <xdr:to>
      <xdr:col>85</xdr:col>
      <xdr:colOff>177800</xdr:colOff>
      <xdr:row>56</xdr:row>
      <xdr:rowOff>101395</xdr:rowOff>
    </xdr:to>
    <xdr:sp macro="" textlink="">
      <xdr:nvSpPr>
        <xdr:cNvPr id="584" name="フローチャート: 判断 583"/>
        <xdr:cNvSpPr/>
      </xdr:nvSpPr>
      <xdr:spPr>
        <a:xfrm>
          <a:off x="16268700" y="96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95645</xdr:rowOff>
    </xdr:from>
    <xdr:to>
      <xdr:col>81</xdr:col>
      <xdr:colOff>50800</xdr:colOff>
      <xdr:row>55</xdr:row>
      <xdr:rowOff>59086</xdr:rowOff>
    </xdr:to>
    <xdr:cxnSp macro="">
      <xdr:nvCxnSpPr>
        <xdr:cNvPr id="585" name="直線コネクタ 584"/>
        <xdr:cNvCxnSpPr/>
      </xdr:nvCxnSpPr>
      <xdr:spPr>
        <a:xfrm>
          <a:off x="14592300" y="9011045"/>
          <a:ext cx="889000" cy="477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32910</xdr:rowOff>
    </xdr:from>
    <xdr:to>
      <xdr:col>81</xdr:col>
      <xdr:colOff>101600</xdr:colOff>
      <xdr:row>56</xdr:row>
      <xdr:rowOff>134510</xdr:rowOff>
    </xdr:to>
    <xdr:sp macro="" textlink="">
      <xdr:nvSpPr>
        <xdr:cNvPr id="586" name="フローチャート: 判断 585"/>
        <xdr:cNvSpPr/>
      </xdr:nvSpPr>
      <xdr:spPr>
        <a:xfrm>
          <a:off x="15430500" y="9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125637</xdr:rowOff>
    </xdr:from>
    <xdr:ext cx="534377" cy="259045"/>
    <xdr:sp macro="" textlink="">
      <xdr:nvSpPr>
        <xdr:cNvPr id="587" name="テキスト ボックス 586"/>
        <xdr:cNvSpPr txBox="1"/>
      </xdr:nvSpPr>
      <xdr:spPr>
        <a:xfrm>
          <a:off x="15214111" y="972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95645</xdr:rowOff>
    </xdr:from>
    <xdr:to>
      <xdr:col>76</xdr:col>
      <xdr:colOff>114300</xdr:colOff>
      <xdr:row>52</xdr:row>
      <xdr:rowOff>156470</xdr:rowOff>
    </xdr:to>
    <xdr:cxnSp macro="">
      <xdr:nvCxnSpPr>
        <xdr:cNvPr id="588" name="直線コネクタ 587"/>
        <xdr:cNvCxnSpPr/>
      </xdr:nvCxnSpPr>
      <xdr:spPr>
        <a:xfrm flipV="1">
          <a:off x="13703300" y="9011045"/>
          <a:ext cx="889000" cy="60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135583</xdr:rowOff>
    </xdr:from>
    <xdr:to>
      <xdr:col>76</xdr:col>
      <xdr:colOff>165100</xdr:colOff>
      <xdr:row>56</xdr:row>
      <xdr:rowOff>65733</xdr:rowOff>
    </xdr:to>
    <xdr:sp macro="" textlink="">
      <xdr:nvSpPr>
        <xdr:cNvPr id="589" name="フローチャート: 判断 588"/>
        <xdr:cNvSpPr/>
      </xdr:nvSpPr>
      <xdr:spPr>
        <a:xfrm>
          <a:off x="145415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56860</xdr:rowOff>
    </xdr:from>
    <xdr:ext cx="534377" cy="259045"/>
    <xdr:sp macro="" textlink="">
      <xdr:nvSpPr>
        <xdr:cNvPr id="590" name="テキスト ボックス 589"/>
        <xdr:cNvSpPr txBox="1"/>
      </xdr:nvSpPr>
      <xdr:spPr>
        <a:xfrm>
          <a:off x="14325111" y="965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156470</xdr:rowOff>
    </xdr:from>
    <xdr:to>
      <xdr:col>71</xdr:col>
      <xdr:colOff>177800</xdr:colOff>
      <xdr:row>53</xdr:row>
      <xdr:rowOff>30152</xdr:rowOff>
    </xdr:to>
    <xdr:cxnSp macro="">
      <xdr:nvCxnSpPr>
        <xdr:cNvPr id="591" name="直線コネクタ 590"/>
        <xdr:cNvCxnSpPr/>
      </xdr:nvCxnSpPr>
      <xdr:spPr>
        <a:xfrm flipV="1">
          <a:off x="12814300" y="9071870"/>
          <a:ext cx="889000" cy="4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68914</xdr:rowOff>
    </xdr:from>
    <xdr:to>
      <xdr:col>72</xdr:col>
      <xdr:colOff>38100</xdr:colOff>
      <xdr:row>55</xdr:row>
      <xdr:rowOff>170514</xdr:rowOff>
    </xdr:to>
    <xdr:sp macro="" textlink="">
      <xdr:nvSpPr>
        <xdr:cNvPr id="592" name="フローチャート: 判断 591"/>
        <xdr:cNvSpPr/>
      </xdr:nvSpPr>
      <xdr:spPr>
        <a:xfrm>
          <a:off x="13652500" y="94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161641</xdr:rowOff>
    </xdr:from>
    <xdr:ext cx="534377" cy="259045"/>
    <xdr:sp macro="" textlink="">
      <xdr:nvSpPr>
        <xdr:cNvPr id="593" name="テキスト ボックス 592"/>
        <xdr:cNvSpPr txBox="1"/>
      </xdr:nvSpPr>
      <xdr:spPr>
        <a:xfrm>
          <a:off x="13436111" y="959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155700</xdr:rowOff>
    </xdr:from>
    <xdr:to>
      <xdr:col>67</xdr:col>
      <xdr:colOff>101600</xdr:colOff>
      <xdr:row>56</xdr:row>
      <xdr:rowOff>85850</xdr:rowOff>
    </xdr:to>
    <xdr:sp macro="" textlink="">
      <xdr:nvSpPr>
        <xdr:cNvPr id="594" name="フローチャート: 判断 593"/>
        <xdr:cNvSpPr/>
      </xdr:nvSpPr>
      <xdr:spPr>
        <a:xfrm>
          <a:off x="12763500" y="958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76977</xdr:rowOff>
    </xdr:from>
    <xdr:ext cx="534377" cy="259045"/>
    <xdr:sp macro="" textlink="">
      <xdr:nvSpPr>
        <xdr:cNvPr id="595" name="テキスト ボックス 594"/>
        <xdr:cNvSpPr txBox="1"/>
      </xdr:nvSpPr>
      <xdr:spPr>
        <a:xfrm>
          <a:off x="12547111" y="967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157970</xdr:rowOff>
    </xdr:from>
    <xdr:to>
      <xdr:col>85</xdr:col>
      <xdr:colOff>177800</xdr:colOff>
      <xdr:row>55</xdr:row>
      <xdr:rowOff>88120</xdr:rowOff>
    </xdr:to>
    <xdr:sp macro="" textlink="">
      <xdr:nvSpPr>
        <xdr:cNvPr id="601" name="楕円 600"/>
        <xdr:cNvSpPr/>
      </xdr:nvSpPr>
      <xdr:spPr>
        <a:xfrm>
          <a:off x="16268700" y="9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9397</xdr:rowOff>
    </xdr:from>
    <xdr:ext cx="534377" cy="259045"/>
    <xdr:sp macro="" textlink="">
      <xdr:nvSpPr>
        <xdr:cNvPr id="602" name="教育費該当値テキスト"/>
        <xdr:cNvSpPr txBox="1"/>
      </xdr:nvSpPr>
      <xdr:spPr>
        <a:xfrm>
          <a:off x="16370300" y="926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8286</xdr:rowOff>
    </xdr:from>
    <xdr:to>
      <xdr:col>81</xdr:col>
      <xdr:colOff>101600</xdr:colOff>
      <xdr:row>55</xdr:row>
      <xdr:rowOff>109886</xdr:rowOff>
    </xdr:to>
    <xdr:sp macro="" textlink="">
      <xdr:nvSpPr>
        <xdr:cNvPr id="603" name="楕円 602"/>
        <xdr:cNvSpPr/>
      </xdr:nvSpPr>
      <xdr:spPr>
        <a:xfrm>
          <a:off x="15430500" y="943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126413</xdr:rowOff>
    </xdr:from>
    <xdr:ext cx="534377" cy="259045"/>
    <xdr:sp macro="" textlink="">
      <xdr:nvSpPr>
        <xdr:cNvPr id="604" name="テキスト ボックス 603"/>
        <xdr:cNvSpPr txBox="1"/>
      </xdr:nvSpPr>
      <xdr:spPr>
        <a:xfrm>
          <a:off x="15214111" y="92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44845</xdr:rowOff>
    </xdr:from>
    <xdr:to>
      <xdr:col>76</xdr:col>
      <xdr:colOff>165100</xdr:colOff>
      <xdr:row>52</xdr:row>
      <xdr:rowOff>146445</xdr:rowOff>
    </xdr:to>
    <xdr:sp macro="" textlink="">
      <xdr:nvSpPr>
        <xdr:cNvPr id="605" name="楕円 604"/>
        <xdr:cNvSpPr/>
      </xdr:nvSpPr>
      <xdr:spPr>
        <a:xfrm>
          <a:off x="14541500" y="896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50</xdr:row>
      <xdr:rowOff>162972</xdr:rowOff>
    </xdr:from>
    <xdr:ext cx="534377" cy="259045"/>
    <xdr:sp macro="" textlink="">
      <xdr:nvSpPr>
        <xdr:cNvPr id="606" name="テキスト ボックス 605"/>
        <xdr:cNvSpPr txBox="1"/>
      </xdr:nvSpPr>
      <xdr:spPr>
        <a:xfrm>
          <a:off x="14325111" y="8735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105670</xdr:rowOff>
    </xdr:from>
    <xdr:to>
      <xdr:col>72</xdr:col>
      <xdr:colOff>38100</xdr:colOff>
      <xdr:row>53</xdr:row>
      <xdr:rowOff>35820</xdr:rowOff>
    </xdr:to>
    <xdr:sp macro="" textlink="">
      <xdr:nvSpPr>
        <xdr:cNvPr id="607" name="楕円 606"/>
        <xdr:cNvSpPr/>
      </xdr:nvSpPr>
      <xdr:spPr>
        <a:xfrm>
          <a:off x="13652500" y="902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52347</xdr:rowOff>
    </xdr:from>
    <xdr:ext cx="534377" cy="259045"/>
    <xdr:sp macro="" textlink="">
      <xdr:nvSpPr>
        <xdr:cNvPr id="608" name="テキスト ボックス 607"/>
        <xdr:cNvSpPr txBox="1"/>
      </xdr:nvSpPr>
      <xdr:spPr>
        <a:xfrm>
          <a:off x="13436111" y="879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150802</xdr:rowOff>
    </xdr:from>
    <xdr:to>
      <xdr:col>67</xdr:col>
      <xdr:colOff>101600</xdr:colOff>
      <xdr:row>53</xdr:row>
      <xdr:rowOff>80952</xdr:rowOff>
    </xdr:to>
    <xdr:sp macro="" textlink="">
      <xdr:nvSpPr>
        <xdr:cNvPr id="609" name="楕円 608"/>
        <xdr:cNvSpPr/>
      </xdr:nvSpPr>
      <xdr:spPr>
        <a:xfrm>
          <a:off x="12763500" y="906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97479</xdr:rowOff>
    </xdr:from>
    <xdr:ext cx="534377" cy="259045"/>
    <xdr:sp macro="" textlink="">
      <xdr:nvSpPr>
        <xdr:cNvPr id="610" name="テキスト ボックス 609"/>
        <xdr:cNvSpPr txBox="1"/>
      </xdr:nvSpPr>
      <xdr:spPr>
        <a:xfrm>
          <a:off x="12547111" y="884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4" name="テキスト ボックス 62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6" name="テキスト ボックス 62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26017</xdr:rowOff>
    </xdr:from>
    <xdr:to>
      <xdr:col>85</xdr:col>
      <xdr:colOff>126364</xdr:colOff>
      <xdr:row>78</xdr:row>
      <xdr:rowOff>25400</xdr:rowOff>
    </xdr:to>
    <xdr:cxnSp macro="">
      <xdr:nvCxnSpPr>
        <xdr:cNvPr id="630" name="直線コネクタ 629"/>
        <xdr:cNvCxnSpPr/>
      </xdr:nvCxnSpPr>
      <xdr:spPr>
        <a:xfrm flipV="1">
          <a:off x="16317595" y="12198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53978</xdr:rowOff>
    </xdr:from>
    <xdr:ext cx="249299" cy="259045"/>
    <xdr:sp macro="" textlink="">
      <xdr:nvSpPr>
        <xdr:cNvPr id="631" name="災害復旧費最小値テキスト"/>
        <xdr:cNvSpPr txBox="1"/>
      </xdr:nvSpPr>
      <xdr:spPr>
        <a:xfrm>
          <a:off x="16370300" y="13427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144144</xdr:rowOff>
    </xdr:from>
    <xdr:ext cx="599010" cy="259045"/>
    <xdr:sp macro="" textlink="">
      <xdr:nvSpPr>
        <xdr:cNvPr id="633" name="災害復旧費最大値テキスト"/>
        <xdr:cNvSpPr txBox="1"/>
      </xdr:nvSpPr>
      <xdr:spPr>
        <a:xfrm>
          <a:off x="16370300" y="11974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209,892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26017</xdr:rowOff>
    </xdr:from>
    <xdr:to>
      <xdr:col>86</xdr:col>
      <xdr:colOff>25400</xdr:colOff>
      <xdr:row>71</xdr:row>
      <xdr:rowOff>26017</xdr:rowOff>
    </xdr:to>
    <xdr:cxnSp macro="">
      <xdr:nvCxnSpPr>
        <xdr:cNvPr id="634" name="直線コネクタ 633"/>
        <xdr:cNvCxnSpPr/>
      </xdr:nvCxnSpPr>
      <xdr:spPr>
        <a:xfrm>
          <a:off x="16230600" y="12198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12644</xdr:rowOff>
    </xdr:from>
    <xdr:to>
      <xdr:col>85</xdr:col>
      <xdr:colOff>127000</xdr:colOff>
      <xdr:row>78</xdr:row>
      <xdr:rowOff>23783</xdr:rowOff>
    </xdr:to>
    <xdr:cxnSp macro="">
      <xdr:nvCxnSpPr>
        <xdr:cNvPr id="635" name="直線コネクタ 634"/>
        <xdr:cNvCxnSpPr/>
      </xdr:nvCxnSpPr>
      <xdr:spPr>
        <a:xfrm flipV="1">
          <a:off x="15481300" y="13385744"/>
          <a:ext cx="838200" cy="11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142877</xdr:rowOff>
    </xdr:from>
    <xdr:ext cx="469744" cy="259045"/>
    <xdr:sp macro="" textlink="">
      <xdr:nvSpPr>
        <xdr:cNvPr id="636" name="災害復旧費平均値テキスト"/>
        <xdr:cNvSpPr txBox="1"/>
      </xdr:nvSpPr>
      <xdr:spPr>
        <a:xfrm>
          <a:off x="16370300" y="13173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120000</xdr:rowOff>
    </xdr:from>
    <xdr:to>
      <xdr:col>85</xdr:col>
      <xdr:colOff>177800</xdr:colOff>
      <xdr:row>78</xdr:row>
      <xdr:rowOff>50150</xdr:rowOff>
    </xdr:to>
    <xdr:sp macro="" textlink="">
      <xdr:nvSpPr>
        <xdr:cNvPr id="637" name="フローチャート: 判断 636"/>
        <xdr:cNvSpPr/>
      </xdr:nvSpPr>
      <xdr:spPr>
        <a:xfrm>
          <a:off x="16268700" y="1332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23783</xdr:rowOff>
    </xdr:from>
    <xdr:to>
      <xdr:col>81</xdr:col>
      <xdr:colOff>50800</xdr:colOff>
      <xdr:row>78</xdr:row>
      <xdr:rowOff>25200</xdr:rowOff>
    </xdr:to>
    <xdr:cxnSp macro="">
      <xdr:nvCxnSpPr>
        <xdr:cNvPr id="638" name="直線コネクタ 637"/>
        <xdr:cNvCxnSpPr/>
      </xdr:nvCxnSpPr>
      <xdr:spPr>
        <a:xfrm flipV="1">
          <a:off x="14592300" y="13396883"/>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134724</xdr:rowOff>
    </xdr:from>
    <xdr:to>
      <xdr:col>81</xdr:col>
      <xdr:colOff>101600</xdr:colOff>
      <xdr:row>78</xdr:row>
      <xdr:rowOff>64874</xdr:rowOff>
    </xdr:to>
    <xdr:sp macro="" textlink="">
      <xdr:nvSpPr>
        <xdr:cNvPr id="639" name="フローチャート: 判断 638"/>
        <xdr:cNvSpPr/>
      </xdr:nvSpPr>
      <xdr:spPr>
        <a:xfrm>
          <a:off x="15430500" y="1333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81401</xdr:rowOff>
    </xdr:from>
    <xdr:ext cx="469744" cy="259045"/>
    <xdr:sp macro="" textlink="">
      <xdr:nvSpPr>
        <xdr:cNvPr id="640" name="テキスト ボックス 639"/>
        <xdr:cNvSpPr txBox="1"/>
      </xdr:nvSpPr>
      <xdr:spPr>
        <a:xfrm>
          <a:off x="15246428" y="1311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22513</xdr:rowOff>
    </xdr:from>
    <xdr:to>
      <xdr:col>76</xdr:col>
      <xdr:colOff>114300</xdr:colOff>
      <xdr:row>78</xdr:row>
      <xdr:rowOff>25200</xdr:rowOff>
    </xdr:to>
    <xdr:cxnSp macro="">
      <xdr:nvCxnSpPr>
        <xdr:cNvPr id="641" name="直線コネクタ 640"/>
        <xdr:cNvCxnSpPr/>
      </xdr:nvCxnSpPr>
      <xdr:spPr>
        <a:xfrm>
          <a:off x="13703300" y="13395613"/>
          <a:ext cx="889000" cy="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129367</xdr:rowOff>
    </xdr:from>
    <xdr:to>
      <xdr:col>76</xdr:col>
      <xdr:colOff>165100</xdr:colOff>
      <xdr:row>78</xdr:row>
      <xdr:rowOff>59517</xdr:rowOff>
    </xdr:to>
    <xdr:sp macro="" textlink="">
      <xdr:nvSpPr>
        <xdr:cNvPr id="642" name="フローチャート: 判断 641"/>
        <xdr:cNvSpPr/>
      </xdr:nvSpPr>
      <xdr:spPr>
        <a:xfrm>
          <a:off x="14541500" y="1333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76044</xdr:rowOff>
    </xdr:from>
    <xdr:ext cx="469744" cy="259045"/>
    <xdr:sp macro="" textlink="">
      <xdr:nvSpPr>
        <xdr:cNvPr id="643" name="テキスト ボックス 642"/>
        <xdr:cNvSpPr txBox="1"/>
      </xdr:nvSpPr>
      <xdr:spPr>
        <a:xfrm>
          <a:off x="14357428" y="13106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21486</xdr:rowOff>
    </xdr:from>
    <xdr:to>
      <xdr:col>71</xdr:col>
      <xdr:colOff>177800</xdr:colOff>
      <xdr:row>78</xdr:row>
      <xdr:rowOff>22513</xdr:rowOff>
    </xdr:to>
    <xdr:cxnSp macro="">
      <xdr:nvCxnSpPr>
        <xdr:cNvPr id="644" name="直線コネクタ 643"/>
        <xdr:cNvCxnSpPr/>
      </xdr:nvCxnSpPr>
      <xdr:spPr>
        <a:xfrm>
          <a:off x="12814300" y="13394586"/>
          <a:ext cx="889000" cy="1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99696</xdr:rowOff>
    </xdr:from>
    <xdr:to>
      <xdr:col>72</xdr:col>
      <xdr:colOff>38100</xdr:colOff>
      <xdr:row>78</xdr:row>
      <xdr:rowOff>29846</xdr:rowOff>
    </xdr:to>
    <xdr:sp macro="" textlink="">
      <xdr:nvSpPr>
        <xdr:cNvPr id="645" name="フローチャート: 判断 644"/>
        <xdr:cNvSpPr/>
      </xdr:nvSpPr>
      <xdr:spPr>
        <a:xfrm>
          <a:off x="13652500" y="1330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46373</xdr:rowOff>
    </xdr:from>
    <xdr:ext cx="469744" cy="259045"/>
    <xdr:sp macro="" textlink="">
      <xdr:nvSpPr>
        <xdr:cNvPr id="646" name="テキスト ボックス 645"/>
        <xdr:cNvSpPr txBox="1"/>
      </xdr:nvSpPr>
      <xdr:spPr>
        <a:xfrm>
          <a:off x="13468428" y="1307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100850</xdr:rowOff>
    </xdr:from>
    <xdr:to>
      <xdr:col>67</xdr:col>
      <xdr:colOff>101600</xdr:colOff>
      <xdr:row>78</xdr:row>
      <xdr:rowOff>31000</xdr:rowOff>
    </xdr:to>
    <xdr:sp macro="" textlink="">
      <xdr:nvSpPr>
        <xdr:cNvPr id="647" name="フローチャート: 判断 646"/>
        <xdr:cNvSpPr/>
      </xdr:nvSpPr>
      <xdr:spPr>
        <a:xfrm>
          <a:off x="12763500" y="1330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47527</xdr:rowOff>
    </xdr:from>
    <xdr:ext cx="469744" cy="259045"/>
    <xdr:sp macro="" textlink="">
      <xdr:nvSpPr>
        <xdr:cNvPr id="648" name="テキスト ボックス 647"/>
        <xdr:cNvSpPr txBox="1"/>
      </xdr:nvSpPr>
      <xdr:spPr>
        <a:xfrm>
          <a:off x="12579428" y="1307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133294</xdr:rowOff>
    </xdr:from>
    <xdr:to>
      <xdr:col>85</xdr:col>
      <xdr:colOff>177800</xdr:colOff>
      <xdr:row>78</xdr:row>
      <xdr:rowOff>63444</xdr:rowOff>
    </xdr:to>
    <xdr:sp macro="" textlink="">
      <xdr:nvSpPr>
        <xdr:cNvPr id="654" name="楕円 653"/>
        <xdr:cNvSpPr/>
      </xdr:nvSpPr>
      <xdr:spPr>
        <a:xfrm>
          <a:off x="16268700" y="1333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98428</xdr:rowOff>
    </xdr:from>
    <xdr:ext cx="469744" cy="259045"/>
    <xdr:sp macro="" textlink="">
      <xdr:nvSpPr>
        <xdr:cNvPr id="655" name="災害復旧費該当値テキスト"/>
        <xdr:cNvSpPr txBox="1"/>
      </xdr:nvSpPr>
      <xdr:spPr>
        <a:xfrm>
          <a:off x="16370300" y="1330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144433</xdr:rowOff>
    </xdr:from>
    <xdr:to>
      <xdr:col>81</xdr:col>
      <xdr:colOff>101600</xdr:colOff>
      <xdr:row>78</xdr:row>
      <xdr:rowOff>74583</xdr:rowOff>
    </xdr:to>
    <xdr:sp macro="" textlink="">
      <xdr:nvSpPr>
        <xdr:cNvPr id="656" name="楕円 655"/>
        <xdr:cNvSpPr/>
      </xdr:nvSpPr>
      <xdr:spPr>
        <a:xfrm>
          <a:off x="15430500" y="1334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65710</xdr:rowOff>
    </xdr:from>
    <xdr:ext cx="378565" cy="259045"/>
    <xdr:sp macro="" textlink="">
      <xdr:nvSpPr>
        <xdr:cNvPr id="657" name="テキスト ボックス 656"/>
        <xdr:cNvSpPr txBox="1"/>
      </xdr:nvSpPr>
      <xdr:spPr>
        <a:xfrm>
          <a:off x="15292017" y="13438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145850</xdr:rowOff>
    </xdr:from>
    <xdr:to>
      <xdr:col>76</xdr:col>
      <xdr:colOff>165100</xdr:colOff>
      <xdr:row>78</xdr:row>
      <xdr:rowOff>76000</xdr:rowOff>
    </xdr:to>
    <xdr:sp macro="" textlink="">
      <xdr:nvSpPr>
        <xdr:cNvPr id="658" name="楕円 657"/>
        <xdr:cNvSpPr/>
      </xdr:nvSpPr>
      <xdr:spPr>
        <a:xfrm>
          <a:off x="14541500" y="1334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78</xdr:row>
      <xdr:rowOff>67127</xdr:rowOff>
    </xdr:from>
    <xdr:ext cx="313932" cy="259045"/>
    <xdr:sp macro="" textlink="">
      <xdr:nvSpPr>
        <xdr:cNvPr id="659" name="テキスト ボックス 658"/>
        <xdr:cNvSpPr txBox="1"/>
      </xdr:nvSpPr>
      <xdr:spPr>
        <a:xfrm>
          <a:off x="14435333" y="13440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143163</xdr:rowOff>
    </xdr:from>
    <xdr:to>
      <xdr:col>72</xdr:col>
      <xdr:colOff>38100</xdr:colOff>
      <xdr:row>78</xdr:row>
      <xdr:rowOff>73313</xdr:rowOff>
    </xdr:to>
    <xdr:sp macro="" textlink="">
      <xdr:nvSpPr>
        <xdr:cNvPr id="660" name="楕円 659"/>
        <xdr:cNvSpPr/>
      </xdr:nvSpPr>
      <xdr:spPr>
        <a:xfrm>
          <a:off x="13652500" y="1334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64440</xdr:rowOff>
    </xdr:from>
    <xdr:ext cx="378565" cy="259045"/>
    <xdr:sp macro="" textlink="">
      <xdr:nvSpPr>
        <xdr:cNvPr id="661" name="テキスト ボックス 660"/>
        <xdr:cNvSpPr txBox="1"/>
      </xdr:nvSpPr>
      <xdr:spPr>
        <a:xfrm>
          <a:off x="13514017" y="13437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142136</xdr:rowOff>
    </xdr:from>
    <xdr:to>
      <xdr:col>67</xdr:col>
      <xdr:colOff>101600</xdr:colOff>
      <xdr:row>78</xdr:row>
      <xdr:rowOff>72286</xdr:rowOff>
    </xdr:to>
    <xdr:sp macro="" textlink="">
      <xdr:nvSpPr>
        <xdr:cNvPr id="662" name="楕円 661"/>
        <xdr:cNvSpPr/>
      </xdr:nvSpPr>
      <xdr:spPr>
        <a:xfrm>
          <a:off x="12763500" y="1334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63413</xdr:rowOff>
    </xdr:from>
    <xdr:ext cx="378565" cy="259045"/>
    <xdr:sp macro="" textlink="">
      <xdr:nvSpPr>
        <xdr:cNvPr id="663" name="テキスト ボックス 662"/>
        <xdr:cNvSpPr txBox="1"/>
      </xdr:nvSpPr>
      <xdr:spPr>
        <a:xfrm>
          <a:off x="12625017" y="13436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9" name="テキスト ボックス 67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1" name="テキスト ボックス 68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93</xdr:row>
      <xdr:rowOff>142306</xdr:rowOff>
    </xdr:from>
    <xdr:to>
      <xdr:col>85</xdr:col>
      <xdr:colOff>126364</xdr:colOff>
      <xdr:row>98</xdr:row>
      <xdr:rowOff>80135</xdr:rowOff>
    </xdr:to>
    <xdr:cxnSp macro="">
      <xdr:nvCxnSpPr>
        <xdr:cNvPr id="687" name="直線コネクタ 686"/>
        <xdr:cNvCxnSpPr/>
      </xdr:nvCxnSpPr>
      <xdr:spPr>
        <a:xfrm flipV="1">
          <a:off x="16317595" y="16087156"/>
          <a:ext cx="1269" cy="795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83962</xdr:rowOff>
    </xdr:from>
    <xdr:ext cx="534377" cy="259045"/>
    <xdr:sp macro="" textlink="">
      <xdr:nvSpPr>
        <xdr:cNvPr id="688" name="公債費最小値テキスト"/>
        <xdr:cNvSpPr txBox="1"/>
      </xdr:nvSpPr>
      <xdr:spPr>
        <a:xfrm>
          <a:off x="16370300" y="1688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80135</xdr:rowOff>
    </xdr:from>
    <xdr:to>
      <xdr:col>86</xdr:col>
      <xdr:colOff>25400</xdr:colOff>
      <xdr:row>98</xdr:row>
      <xdr:rowOff>80135</xdr:rowOff>
    </xdr:to>
    <xdr:cxnSp macro="">
      <xdr:nvCxnSpPr>
        <xdr:cNvPr id="689" name="直線コネクタ 688"/>
        <xdr:cNvCxnSpPr/>
      </xdr:nvCxnSpPr>
      <xdr:spPr>
        <a:xfrm>
          <a:off x="16230600" y="16882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88983</xdr:rowOff>
    </xdr:from>
    <xdr:ext cx="599010" cy="259045"/>
    <xdr:sp macro="" textlink="">
      <xdr:nvSpPr>
        <xdr:cNvPr id="690" name="公債費最大値テキスト"/>
        <xdr:cNvSpPr txBox="1"/>
      </xdr:nvSpPr>
      <xdr:spPr>
        <a:xfrm>
          <a:off x="16370300" y="15862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122,158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93</xdr:row>
      <xdr:rowOff>142306</xdr:rowOff>
    </xdr:from>
    <xdr:to>
      <xdr:col>86</xdr:col>
      <xdr:colOff>25400</xdr:colOff>
      <xdr:row>93</xdr:row>
      <xdr:rowOff>142306</xdr:rowOff>
    </xdr:to>
    <xdr:cxnSp macro="">
      <xdr:nvCxnSpPr>
        <xdr:cNvPr id="691" name="直線コネクタ 690"/>
        <xdr:cNvCxnSpPr/>
      </xdr:nvCxnSpPr>
      <xdr:spPr>
        <a:xfrm>
          <a:off x="16230600" y="1608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142306</xdr:rowOff>
    </xdr:from>
    <xdr:to>
      <xdr:col>85</xdr:col>
      <xdr:colOff>127000</xdr:colOff>
      <xdr:row>93</xdr:row>
      <xdr:rowOff>167627</xdr:rowOff>
    </xdr:to>
    <xdr:cxnSp macro="">
      <xdr:nvCxnSpPr>
        <xdr:cNvPr id="692" name="直線コネクタ 691"/>
        <xdr:cNvCxnSpPr/>
      </xdr:nvCxnSpPr>
      <xdr:spPr>
        <a:xfrm flipV="1">
          <a:off x="15481300" y="16087156"/>
          <a:ext cx="838200" cy="2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98401</xdr:rowOff>
    </xdr:from>
    <xdr:ext cx="534377" cy="259045"/>
    <xdr:sp macro="" textlink="">
      <xdr:nvSpPr>
        <xdr:cNvPr id="693" name="公債費平均値テキスト"/>
        <xdr:cNvSpPr txBox="1"/>
      </xdr:nvSpPr>
      <xdr:spPr>
        <a:xfrm>
          <a:off x="16370300" y="165576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119974</xdr:rowOff>
    </xdr:from>
    <xdr:to>
      <xdr:col>85</xdr:col>
      <xdr:colOff>177800</xdr:colOff>
      <xdr:row>97</xdr:row>
      <xdr:rowOff>50124</xdr:rowOff>
    </xdr:to>
    <xdr:sp macro="" textlink="">
      <xdr:nvSpPr>
        <xdr:cNvPr id="694" name="フローチャート: 判断 693"/>
        <xdr:cNvSpPr/>
      </xdr:nvSpPr>
      <xdr:spPr>
        <a:xfrm>
          <a:off x="16268700" y="1657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167627</xdr:rowOff>
    </xdr:from>
    <xdr:to>
      <xdr:col>81</xdr:col>
      <xdr:colOff>50800</xdr:colOff>
      <xdr:row>94</xdr:row>
      <xdr:rowOff>73788</xdr:rowOff>
    </xdr:to>
    <xdr:cxnSp macro="">
      <xdr:nvCxnSpPr>
        <xdr:cNvPr id="695" name="直線コネクタ 694"/>
        <xdr:cNvCxnSpPr/>
      </xdr:nvCxnSpPr>
      <xdr:spPr>
        <a:xfrm flipV="1">
          <a:off x="14592300" y="16112477"/>
          <a:ext cx="889000" cy="77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106837</xdr:rowOff>
    </xdr:from>
    <xdr:to>
      <xdr:col>81</xdr:col>
      <xdr:colOff>101600</xdr:colOff>
      <xdr:row>97</xdr:row>
      <xdr:rowOff>36987</xdr:rowOff>
    </xdr:to>
    <xdr:sp macro="" textlink="">
      <xdr:nvSpPr>
        <xdr:cNvPr id="696" name="フローチャート: 判断 695"/>
        <xdr:cNvSpPr/>
      </xdr:nvSpPr>
      <xdr:spPr>
        <a:xfrm>
          <a:off x="15430500" y="1656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28114</xdr:rowOff>
    </xdr:from>
    <xdr:ext cx="534377" cy="259045"/>
    <xdr:sp macro="" textlink="">
      <xdr:nvSpPr>
        <xdr:cNvPr id="697" name="テキスト ボックス 696"/>
        <xdr:cNvSpPr txBox="1"/>
      </xdr:nvSpPr>
      <xdr:spPr>
        <a:xfrm>
          <a:off x="15214111" y="16658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76575</xdr:rowOff>
    </xdr:from>
    <xdr:to>
      <xdr:col>76</xdr:col>
      <xdr:colOff>114300</xdr:colOff>
      <xdr:row>94</xdr:row>
      <xdr:rowOff>73788</xdr:rowOff>
    </xdr:to>
    <xdr:cxnSp macro="">
      <xdr:nvCxnSpPr>
        <xdr:cNvPr id="698" name="直線コネクタ 697"/>
        <xdr:cNvCxnSpPr/>
      </xdr:nvCxnSpPr>
      <xdr:spPr>
        <a:xfrm>
          <a:off x="13703300" y="16021425"/>
          <a:ext cx="889000" cy="168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87833</xdr:rowOff>
    </xdr:from>
    <xdr:to>
      <xdr:col>76</xdr:col>
      <xdr:colOff>165100</xdr:colOff>
      <xdr:row>97</xdr:row>
      <xdr:rowOff>17983</xdr:rowOff>
    </xdr:to>
    <xdr:sp macro="" textlink="">
      <xdr:nvSpPr>
        <xdr:cNvPr id="699" name="フローチャート: 判断 698"/>
        <xdr:cNvSpPr/>
      </xdr:nvSpPr>
      <xdr:spPr>
        <a:xfrm>
          <a:off x="14541500" y="1654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9110</xdr:rowOff>
    </xdr:from>
    <xdr:ext cx="534377" cy="259045"/>
    <xdr:sp macro="" textlink="">
      <xdr:nvSpPr>
        <xdr:cNvPr id="700" name="テキスト ボックス 699"/>
        <xdr:cNvSpPr txBox="1"/>
      </xdr:nvSpPr>
      <xdr:spPr>
        <a:xfrm>
          <a:off x="14325111" y="1663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53724</xdr:rowOff>
    </xdr:from>
    <xdr:to>
      <xdr:col>71</xdr:col>
      <xdr:colOff>177800</xdr:colOff>
      <xdr:row>93</xdr:row>
      <xdr:rowOff>76575</xdr:rowOff>
    </xdr:to>
    <xdr:cxnSp macro="">
      <xdr:nvCxnSpPr>
        <xdr:cNvPr id="701" name="直線コネクタ 700"/>
        <xdr:cNvCxnSpPr/>
      </xdr:nvCxnSpPr>
      <xdr:spPr>
        <a:xfrm>
          <a:off x="12814300" y="15484224"/>
          <a:ext cx="889000" cy="53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162638</xdr:rowOff>
    </xdr:from>
    <xdr:to>
      <xdr:col>72</xdr:col>
      <xdr:colOff>38100</xdr:colOff>
      <xdr:row>96</xdr:row>
      <xdr:rowOff>92788</xdr:rowOff>
    </xdr:to>
    <xdr:sp macro="" textlink="">
      <xdr:nvSpPr>
        <xdr:cNvPr id="702" name="フローチャート: 判断 701"/>
        <xdr:cNvSpPr/>
      </xdr:nvSpPr>
      <xdr:spPr>
        <a:xfrm>
          <a:off x="13652500" y="164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83915</xdr:rowOff>
    </xdr:from>
    <xdr:ext cx="534377" cy="259045"/>
    <xdr:sp macro="" textlink="">
      <xdr:nvSpPr>
        <xdr:cNvPr id="703" name="テキスト ボックス 702"/>
        <xdr:cNvSpPr txBox="1"/>
      </xdr:nvSpPr>
      <xdr:spPr>
        <a:xfrm>
          <a:off x="13436111" y="1654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158638</xdr:rowOff>
    </xdr:from>
    <xdr:to>
      <xdr:col>67</xdr:col>
      <xdr:colOff>101600</xdr:colOff>
      <xdr:row>96</xdr:row>
      <xdr:rowOff>88788</xdr:rowOff>
    </xdr:to>
    <xdr:sp macro="" textlink="">
      <xdr:nvSpPr>
        <xdr:cNvPr id="704" name="フローチャート: 判断 703"/>
        <xdr:cNvSpPr/>
      </xdr:nvSpPr>
      <xdr:spPr>
        <a:xfrm>
          <a:off x="12763500" y="1644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79915</xdr:rowOff>
    </xdr:from>
    <xdr:ext cx="534377" cy="259045"/>
    <xdr:sp macro="" textlink="">
      <xdr:nvSpPr>
        <xdr:cNvPr id="705" name="テキスト ボックス 704"/>
        <xdr:cNvSpPr txBox="1"/>
      </xdr:nvSpPr>
      <xdr:spPr>
        <a:xfrm>
          <a:off x="12547111" y="1653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91506</xdr:rowOff>
    </xdr:from>
    <xdr:to>
      <xdr:col>85</xdr:col>
      <xdr:colOff>177800</xdr:colOff>
      <xdr:row>94</xdr:row>
      <xdr:rowOff>21656</xdr:rowOff>
    </xdr:to>
    <xdr:sp macro="" textlink="">
      <xdr:nvSpPr>
        <xdr:cNvPr id="711" name="楕円 710"/>
        <xdr:cNvSpPr/>
      </xdr:nvSpPr>
      <xdr:spPr>
        <a:xfrm>
          <a:off x="16268700" y="1603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44533</xdr:rowOff>
    </xdr:from>
    <xdr:ext cx="599010" cy="259045"/>
    <xdr:sp macro="" textlink="">
      <xdr:nvSpPr>
        <xdr:cNvPr id="712" name="公債費該当値テキスト"/>
        <xdr:cNvSpPr txBox="1"/>
      </xdr:nvSpPr>
      <xdr:spPr>
        <a:xfrm>
          <a:off x="16370300" y="15989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116827</xdr:rowOff>
    </xdr:from>
    <xdr:to>
      <xdr:col>81</xdr:col>
      <xdr:colOff>101600</xdr:colOff>
      <xdr:row>94</xdr:row>
      <xdr:rowOff>46977</xdr:rowOff>
    </xdr:to>
    <xdr:sp macro="" textlink="">
      <xdr:nvSpPr>
        <xdr:cNvPr id="713" name="楕円 712"/>
        <xdr:cNvSpPr/>
      </xdr:nvSpPr>
      <xdr:spPr>
        <a:xfrm>
          <a:off x="15430500" y="1606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63504</xdr:rowOff>
    </xdr:from>
    <xdr:ext cx="599010" cy="259045"/>
    <xdr:sp macro="" textlink="">
      <xdr:nvSpPr>
        <xdr:cNvPr id="714" name="テキスト ボックス 713"/>
        <xdr:cNvSpPr txBox="1"/>
      </xdr:nvSpPr>
      <xdr:spPr>
        <a:xfrm>
          <a:off x="15181795" y="15836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22988</xdr:rowOff>
    </xdr:from>
    <xdr:to>
      <xdr:col>76</xdr:col>
      <xdr:colOff>165100</xdr:colOff>
      <xdr:row>94</xdr:row>
      <xdr:rowOff>124588</xdr:rowOff>
    </xdr:to>
    <xdr:sp macro="" textlink="">
      <xdr:nvSpPr>
        <xdr:cNvPr id="715" name="楕円 714"/>
        <xdr:cNvSpPr/>
      </xdr:nvSpPr>
      <xdr:spPr>
        <a:xfrm>
          <a:off x="14541500" y="1613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141115</xdr:rowOff>
    </xdr:from>
    <xdr:ext cx="599010" cy="259045"/>
    <xdr:sp macro="" textlink="">
      <xdr:nvSpPr>
        <xdr:cNvPr id="716" name="テキスト ボックス 715"/>
        <xdr:cNvSpPr txBox="1"/>
      </xdr:nvSpPr>
      <xdr:spPr>
        <a:xfrm>
          <a:off x="14292795" y="15914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25775</xdr:rowOff>
    </xdr:from>
    <xdr:to>
      <xdr:col>72</xdr:col>
      <xdr:colOff>38100</xdr:colOff>
      <xdr:row>93</xdr:row>
      <xdr:rowOff>127375</xdr:rowOff>
    </xdr:to>
    <xdr:sp macro="" textlink="">
      <xdr:nvSpPr>
        <xdr:cNvPr id="717" name="楕円 716"/>
        <xdr:cNvSpPr/>
      </xdr:nvSpPr>
      <xdr:spPr>
        <a:xfrm>
          <a:off x="13652500" y="159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91</xdr:row>
      <xdr:rowOff>143902</xdr:rowOff>
    </xdr:from>
    <xdr:ext cx="599010" cy="259045"/>
    <xdr:sp macro="" textlink="">
      <xdr:nvSpPr>
        <xdr:cNvPr id="718" name="テキスト ボックス 717"/>
        <xdr:cNvSpPr txBox="1"/>
      </xdr:nvSpPr>
      <xdr:spPr>
        <a:xfrm>
          <a:off x="13403795" y="15745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2924</xdr:rowOff>
    </xdr:from>
    <xdr:to>
      <xdr:col>67</xdr:col>
      <xdr:colOff>101600</xdr:colOff>
      <xdr:row>90</xdr:row>
      <xdr:rowOff>104524</xdr:rowOff>
    </xdr:to>
    <xdr:sp macro="" textlink="">
      <xdr:nvSpPr>
        <xdr:cNvPr id="719" name="楕円 718"/>
        <xdr:cNvSpPr/>
      </xdr:nvSpPr>
      <xdr:spPr>
        <a:xfrm>
          <a:off x="12763500" y="1543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88</xdr:row>
      <xdr:rowOff>121051</xdr:rowOff>
    </xdr:from>
    <xdr:ext cx="599010" cy="259045"/>
    <xdr:sp macro="" textlink="">
      <xdr:nvSpPr>
        <xdr:cNvPr id="720" name="テキスト ボックス 719"/>
        <xdr:cNvSpPr txBox="1"/>
      </xdr:nvSpPr>
      <xdr:spPr>
        <a:xfrm>
          <a:off x="12514795" y="15208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4" name="テキスト ボックス 73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6" name="テキスト ボックス 73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8" name="テキスト ボックス 73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58775</xdr:rowOff>
    </xdr:from>
    <xdr:to>
      <xdr:col>116</xdr:col>
      <xdr:colOff>62864</xdr:colOff>
      <xdr:row>38</xdr:row>
      <xdr:rowOff>139700</xdr:rowOff>
    </xdr:to>
    <xdr:cxnSp macro="">
      <xdr:nvCxnSpPr>
        <xdr:cNvPr id="742" name="直線コネクタ 741"/>
        <xdr:cNvCxnSpPr/>
      </xdr:nvCxnSpPr>
      <xdr:spPr>
        <a:xfrm flipV="1">
          <a:off x="22159595" y="5202275"/>
          <a:ext cx="1269" cy="14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168952</xdr:rowOff>
    </xdr:from>
    <xdr:ext cx="249299" cy="259045"/>
    <xdr:sp macro="" textlink="">
      <xdr:nvSpPr>
        <xdr:cNvPr id="743" name="諸支出金最小値テキスト"/>
        <xdr:cNvSpPr txBox="1"/>
      </xdr:nvSpPr>
      <xdr:spPr>
        <a:xfrm>
          <a:off x="22212300" y="6684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5452</xdr:rowOff>
    </xdr:from>
    <xdr:ext cx="469744" cy="259045"/>
    <xdr:sp macro="" textlink="">
      <xdr:nvSpPr>
        <xdr:cNvPr id="745" name="諸支出金最大値テキスト"/>
        <xdr:cNvSpPr txBox="1"/>
      </xdr:nvSpPr>
      <xdr:spPr>
        <a:xfrm>
          <a:off x="22212300" y="497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58775</xdr:rowOff>
    </xdr:from>
    <xdr:to>
      <xdr:col>116</xdr:col>
      <xdr:colOff>152400</xdr:colOff>
      <xdr:row>30</xdr:row>
      <xdr:rowOff>58775</xdr:rowOff>
    </xdr:to>
    <xdr:cxnSp macro="">
      <xdr:nvCxnSpPr>
        <xdr:cNvPr id="746" name="直線コネクタ 745"/>
        <xdr:cNvCxnSpPr/>
      </xdr:nvCxnSpPr>
      <xdr:spPr>
        <a:xfrm>
          <a:off x="22072600" y="520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86403</xdr:rowOff>
    </xdr:from>
    <xdr:ext cx="378565" cy="259045"/>
    <xdr:sp macro="" textlink="">
      <xdr:nvSpPr>
        <xdr:cNvPr id="748" name="諸支出金平均値テキスト"/>
        <xdr:cNvSpPr txBox="1"/>
      </xdr:nvSpPr>
      <xdr:spPr>
        <a:xfrm>
          <a:off x="22212300" y="64300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63526</xdr:rowOff>
    </xdr:from>
    <xdr:to>
      <xdr:col>116</xdr:col>
      <xdr:colOff>114300</xdr:colOff>
      <xdr:row>38</xdr:row>
      <xdr:rowOff>165126</xdr:rowOff>
    </xdr:to>
    <xdr:sp macro="" textlink="">
      <xdr:nvSpPr>
        <xdr:cNvPr id="749" name="フローチャート: 判断 748"/>
        <xdr:cNvSpPr/>
      </xdr:nvSpPr>
      <xdr:spPr>
        <a:xfrm>
          <a:off x="22110700" y="65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51" name="フローチャート: 判断 750"/>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134104</xdr:rowOff>
    </xdr:from>
    <xdr:ext cx="378565" cy="259045"/>
    <xdr:sp macro="" textlink="">
      <xdr:nvSpPr>
        <xdr:cNvPr id="752" name="テキスト ボックス 751"/>
        <xdr:cNvSpPr txBox="1"/>
      </xdr:nvSpPr>
      <xdr:spPr>
        <a:xfrm>
          <a:off x="21134017" y="6306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47523</xdr:rowOff>
    </xdr:from>
    <xdr:to>
      <xdr:col>107</xdr:col>
      <xdr:colOff>101600</xdr:colOff>
      <xdr:row>38</xdr:row>
      <xdr:rowOff>149123</xdr:rowOff>
    </xdr:to>
    <xdr:sp macro="" textlink="">
      <xdr:nvSpPr>
        <xdr:cNvPr id="754" name="フローチャート: 判断 753"/>
        <xdr:cNvSpPr/>
      </xdr:nvSpPr>
      <xdr:spPr>
        <a:xfrm>
          <a:off x="20383500" y="656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165650</xdr:rowOff>
    </xdr:from>
    <xdr:ext cx="378565" cy="259045"/>
    <xdr:sp macro="" textlink="">
      <xdr:nvSpPr>
        <xdr:cNvPr id="755" name="テキスト ボックス 754"/>
        <xdr:cNvSpPr txBox="1"/>
      </xdr:nvSpPr>
      <xdr:spPr>
        <a:xfrm>
          <a:off x="20245017" y="6337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33579</xdr:rowOff>
    </xdr:from>
    <xdr:to>
      <xdr:col>102</xdr:col>
      <xdr:colOff>165100</xdr:colOff>
      <xdr:row>38</xdr:row>
      <xdr:rowOff>135179</xdr:rowOff>
    </xdr:to>
    <xdr:sp macro="" textlink="">
      <xdr:nvSpPr>
        <xdr:cNvPr id="757" name="フローチャート: 判断 756"/>
        <xdr:cNvSpPr/>
      </xdr:nvSpPr>
      <xdr:spPr>
        <a:xfrm>
          <a:off x="19494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151706</xdr:rowOff>
    </xdr:from>
    <xdr:ext cx="378565" cy="259045"/>
    <xdr:sp macro="" textlink="">
      <xdr:nvSpPr>
        <xdr:cNvPr id="758" name="テキスト ボックス 757"/>
        <xdr:cNvSpPr txBox="1"/>
      </xdr:nvSpPr>
      <xdr:spPr>
        <a:xfrm>
          <a:off x="19356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111303</xdr:rowOff>
    </xdr:from>
    <xdr:to>
      <xdr:col>98</xdr:col>
      <xdr:colOff>38100</xdr:colOff>
      <xdr:row>38</xdr:row>
      <xdr:rowOff>41453</xdr:rowOff>
    </xdr:to>
    <xdr:sp macro="" textlink="">
      <xdr:nvSpPr>
        <xdr:cNvPr id="759" name="フローチャート: 判断 758"/>
        <xdr:cNvSpPr/>
      </xdr:nvSpPr>
      <xdr:spPr>
        <a:xfrm>
          <a:off x="18605500" y="64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57980</xdr:rowOff>
    </xdr:from>
    <xdr:ext cx="378565" cy="259045"/>
    <xdr:sp macro="" textlink="">
      <xdr:nvSpPr>
        <xdr:cNvPr id="760" name="テキスト ボックス 759"/>
        <xdr:cNvSpPr txBox="1"/>
      </xdr:nvSpPr>
      <xdr:spPr>
        <a:xfrm>
          <a:off x="18467017" y="6230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41952</xdr:rowOff>
    </xdr:from>
    <xdr:ext cx="249299" cy="259045"/>
    <xdr:sp macro="" textlink="">
      <xdr:nvSpPr>
        <xdr:cNvPr id="767" name="諸支出金該当値テキスト"/>
        <xdr:cNvSpPr txBox="1"/>
      </xdr:nvSpPr>
      <xdr:spPr>
        <a:xfrm>
          <a:off x="22212300" y="65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6" name="直線コネクタ 785"/>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7" name="テキスト ボックス 786"/>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53</xdr:row>
      <xdr:rowOff>168927</xdr:rowOff>
    </xdr:from>
    <xdr:ext cx="377026" cy="259045"/>
    <xdr:sp macro="" textlink="">
      <xdr:nvSpPr>
        <xdr:cNvPr id="789" name="テキスト ボックス 788"/>
        <xdr:cNvSpPr txBox="1"/>
      </xdr:nvSpPr>
      <xdr:spPr>
        <a:xfrm>
          <a:off x="17910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0" name="直線コネクタ 789"/>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50</xdr:row>
      <xdr:rowOff>111777</xdr:rowOff>
    </xdr:from>
    <xdr:ext cx="377026" cy="259045"/>
    <xdr:sp macro="" textlink="">
      <xdr:nvSpPr>
        <xdr:cNvPr id="791" name="テキスト ボックス 790"/>
        <xdr:cNvSpPr txBox="1"/>
      </xdr:nvSpPr>
      <xdr:spPr>
        <a:xfrm>
          <a:off x="17910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47</xdr:row>
      <xdr:rowOff>54627</xdr:rowOff>
    </xdr:from>
    <xdr:ext cx="377026" cy="259045"/>
    <xdr:sp macro="" textlink="">
      <xdr:nvSpPr>
        <xdr:cNvPr id="793" name="テキスト ボックス 792"/>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8255</xdr:rowOff>
    </xdr:from>
    <xdr:to>
      <xdr:col>116</xdr:col>
      <xdr:colOff>62864</xdr:colOff>
      <xdr:row>58</xdr:row>
      <xdr:rowOff>25400</xdr:rowOff>
    </xdr:to>
    <xdr:cxnSp macro="">
      <xdr:nvCxnSpPr>
        <xdr:cNvPr id="795" name="直線コネクタ 794"/>
        <xdr:cNvCxnSpPr/>
      </xdr:nvCxnSpPr>
      <xdr:spPr>
        <a:xfrm flipV="1">
          <a:off x="22159595" y="8752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68597</xdr:rowOff>
    </xdr:from>
    <xdr:ext cx="249299" cy="259045"/>
    <xdr:sp macro="" textlink="">
      <xdr:nvSpPr>
        <xdr:cNvPr id="796" name="前年度繰上充用金最小値テキスト"/>
        <xdr:cNvSpPr txBox="1"/>
      </xdr:nvSpPr>
      <xdr:spPr>
        <a:xfrm>
          <a:off x="22212300" y="10012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7" name="直線コネクタ 796"/>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126382</xdr:rowOff>
    </xdr:from>
    <xdr:ext cx="378565" cy="259045"/>
    <xdr:sp macro="" textlink="">
      <xdr:nvSpPr>
        <xdr:cNvPr id="798" name="前年度繰上充用金最大値テキスト"/>
        <xdr:cNvSpPr txBox="1"/>
      </xdr:nvSpPr>
      <xdr:spPr>
        <a:xfrm>
          <a:off x="22212300" y="8527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8255</xdr:rowOff>
    </xdr:from>
    <xdr:to>
      <xdr:col>116</xdr:col>
      <xdr:colOff>152400</xdr:colOff>
      <xdr:row>51</xdr:row>
      <xdr:rowOff>8255</xdr:rowOff>
    </xdr:to>
    <xdr:cxnSp macro="">
      <xdr:nvCxnSpPr>
        <xdr:cNvPr id="799" name="直線コネクタ 798"/>
        <xdr:cNvCxnSpPr/>
      </xdr:nvCxnSpPr>
      <xdr:spPr>
        <a:xfrm>
          <a:off x="22072600" y="875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0" name="直線コネクタ 799"/>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157497</xdr:rowOff>
    </xdr:from>
    <xdr:ext cx="249299" cy="259045"/>
    <xdr:sp macro="" textlink="">
      <xdr:nvSpPr>
        <xdr:cNvPr id="801" name="前年度繰上充用金平均値テキスト"/>
        <xdr:cNvSpPr txBox="1"/>
      </xdr:nvSpPr>
      <xdr:spPr>
        <a:xfrm>
          <a:off x="22212300" y="9758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134620</xdr:rowOff>
    </xdr:from>
    <xdr:to>
      <xdr:col>116</xdr:col>
      <xdr:colOff>114300</xdr:colOff>
      <xdr:row>58</xdr:row>
      <xdr:rowOff>64770</xdr:rowOff>
    </xdr:to>
    <xdr:sp macro="" textlink="">
      <xdr:nvSpPr>
        <xdr:cNvPr id="802" name="フローチャート: 判断 801"/>
        <xdr:cNvSpPr/>
      </xdr:nvSpPr>
      <xdr:spPr>
        <a:xfrm>
          <a:off x="22110700" y="99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3" name="直線コネクタ 802"/>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106045</xdr:rowOff>
    </xdr:from>
    <xdr:to>
      <xdr:col>112</xdr:col>
      <xdr:colOff>38100</xdr:colOff>
      <xdr:row>58</xdr:row>
      <xdr:rowOff>36195</xdr:rowOff>
    </xdr:to>
    <xdr:sp macro="" textlink="">
      <xdr:nvSpPr>
        <xdr:cNvPr id="804" name="フローチャート: 判断 803"/>
        <xdr:cNvSpPr/>
      </xdr:nvSpPr>
      <xdr:spPr>
        <a:xfrm>
          <a:off x="2127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52722</xdr:rowOff>
    </xdr:from>
    <xdr:ext cx="249299" cy="259045"/>
    <xdr:sp macro="" textlink="">
      <xdr:nvSpPr>
        <xdr:cNvPr id="805" name="テキスト ボックス 804"/>
        <xdr:cNvSpPr txBox="1"/>
      </xdr:nvSpPr>
      <xdr:spPr>
        <a:xfrm>
          <a:off x="21198650"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06" name="直線コネクタ 805"/>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07" name="フローチャート: 判断 806"/>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08" name="テキスト ボックス 807"/>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9" name="直線コネクタ 808"/>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128905</xdr:rowOff>
    </xdr:from>
    <xdr:to>
      <xdr:col>102</xdr:col>
      <xdr:colOff>165100</xdr:colOff>
      <xdr:row>57</xdr:row>
      <xdr:rowOff>59055</xdr:rowOff>
    </xdr:to>
    <xdr:sp macro="" textlink="">
      <xdr:nvSpPr>
        <xdr:cNvPr id="810" name="フローチャート: 判断 809"/>
        <xdr:cNvSpPr/>
      </xdr:nvSpPr>
      <xdr:spPr>
        <a:xfrm>
          <a:off x="19494500" y="97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55</xdr:row>
      <xdr:rowOff>75582</xdr:rowOff>
    </xdr:from>
    <xdr:ext cx="313932" cy="259045"/>
    <xdr:sp macro="" textlink="">
      <xdr:nvSpPr>
        <xdr:cNvPr id="811" name="テキスト ボックス 810"/>
        <xdr:cNvSpPr txBox="1"/>
      </xdr:nvSpPr>
      <xdr:spPr>
        <a:xfrm>
          <a:off x="19388333" y="95053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168910</xdr:rowOff>
    </xdr:from>
    <xdr:to>
      <xdr:col>98</xdr:col>
      <xdr:colOff>38100</xdr:colOff>
      <xdr:row>57</xdr:row>
      <xdr:rowOff>99060</xdr:rowOff>
    </xdr:to>
    <xdr:sp macro="" textlink="">
      <xdr:nvSpPr>
        <xdr:cNvPr id="812" name="フローチャート: 判断 811"/>
        <xdr:cNvSpPr/>
      </xdr:nvSpPr>
      <xdr:spPr>
        <a:xfrm>
          <a:off x="186055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55</xdr:row>
      <xdr:rowOff>115587</xdr:rowOff>
    </xdr:from>
    <xdr:ext cx="313932" cy="259045"/>
    <xdr:sp macro="" textlink="">
      <xdr:nvSpPr>
        <xdr:cNvPr id="813" name="テキスト ボックス 812"/>
        <xdr:cNvSpPr txBox="1"/>
      </xdr:nvSpPr>
      <xdr:spPr>
        <a:xfrm>
          <a:off x="18499333" y="95453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9" name="楕円 818"/>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113047</xdr:rowOff>
    </xdr:from>
    <xdr:ext cx="249299" cy="259045"/>
    <xdr:sp macro="" textlink="">
      <xdr:nvSpPr>
        <xdr:cNvPr id="820" name="前年度繰上充用金該当値テキスト"/>
        <xdr:cNvSpPr txBox="1"/>
      </xdr:nvSpPr>
      <xdr:spPr>
        <a:xfrm>
          <a:off x="22212300" y="9885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1" name="楕円 820"/>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22" name="テキスト ボックス 821"/>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3" name="楕円 822"/>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24" name="テキスト ボックス 823"/>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25" name="楕円 824"/>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26" name="テキスト ボックス 825"/>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7" name="楕円 826"/>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8" name="テキスト ボックス 827"/>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が住民一人当たり９６，８１４円、農林水産業費が４１，９２７円と前年に引き続き類似団体を上回るなか、民生費が１７４，８９６円と増加傾向にある。これは児童福祉手当や老人保護措置費のほか各種給付金等が増加したことなどによる。また、商工費は当市が独自に行っている工場等新増設奨励補助金や中小企業融資預託金等により類似団体に比べ高止まりしている要因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兵庫県朝来市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実質収支比率はおおむね適正とされる範囲内となっている。平成</a:t>
          </a:r>
          <a:r>
            <a:rPr kumimoji="1" lang="ja-JP" altLang="en-US" sz="1300">
              <a:solidFill>
                <a:schemeClr val="dk1"/>
              </a:solidFill>
              <a:effectLst/>
              <a:latin typeface="+mn-lt"/>
              <a:ea typeface="+mn-ea"/>
              <a:cs typeface="+mn-cs"/>
            </a:rPr>
            <a:t>２９</a:t>
          </a:r>
          <a:r>
            <a:rPr kumimoji="1" lang="ja-JP" altLang="ja-JP" sz="1300">
              <a:solidFill>
                <a:schemeClr val="dk1"/>
              </a:solidFill>
              <a:effectLst/>
              <a:latin typeface="+mn-lt"/>
              <a:ea typeface="+mn-ea"/>
              <a:cs typeface="+mn-cs"/>
            </a:rPr>
            <a:t>年度につい</a:t>
          </a:r>
          <a:r>
            <a:rPr kumimoji="1" lang="ja-JP" altLang="en-US" sz="1300">
              <a:solidFill>
                <a:schemeClr val="dk1"/>
              </a:solidFill>
              <a:effectLst/>
              <a:latin typeface="+mn-lt"/>
              <a:ea typeface="+mn-ea"/>
              <a:cs typeface="+mn-cs"/>
            </a:rPr>
            <a:t>ては、繰越事業が減少したため昨年度に比べ１．００％増加した。</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兵庫県朝来市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すべての会計において実質赤字または資金不足は生じていない。</a:t>
          </a:r>
          <a:endParaRPr lang="ja-JP" altLang="ja-JP" sz="1300">
            <a:effectLst/>
          </a:endParaRPr>
        </a:p>
        <a:p>
          <a:r>
            <a:rPr kumimoji="1" lang="ja-JP" altLang="ja-JP" sz="1300">
              <a:solidFill>
                <a:schemeClr val="dk1"/>
              </a:solidFill>
              <a:effectLst/>
              <a:latin typeface="+mn-lt"/>
              <a:ea typeface="+mn-ea"/>
              <a:cs typeface="+mn-cs"/>
            </a:rPr>
            <a:t>　今後においても、職員の適正配置や事務事業の見直し、一部の会計については料金体系の適正化・見直し等を行い、更なる健全財政に努める必要がある。</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21861564</v>
      </c>
      <c r="BO4" s="441"/>
      <c r="BP4" s="441"/>
      <c r="BQ4" s="441"/>
      <c r="BR4" s="441"/>
      <c r="BS4" s="441"/>
      <c r="BT4" s="441"/>
      <c r="BU4" s="442"/>
      <c r="BV4" s="440">
        <v>24375825</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4.4000000000000004</v>
      </c>
      <c r="CU4" s="622"/>
      <c r="CV4" s="622"/>
      <c r="CW4" s="622"/>
      <c r="CX4" s="622"/>
      <c r="CY4" s="622"/>
      <c r="CZ4" s="622"/>
      <c r="DA4" s="623"/>
      <c r="DB4" s="621">
        <v>3.4</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21215678</v>
      </c>
      <c r="BO5" s="446"/>
      <c r="BP5" s="446"/>
      <c r="BQ5" s="446"/>
      <c r="BR5" s="446"/>
      <c r="BS5" s="446"/>
      <c r="BT5" s="446"/>
      <c r="BU5" s="447"/>
      <c r="BV5" s="445">
        <v>23351254</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88.8</v>
      </c>
      <c r="CU5" s="416"/>
      <c r="CV5" s="416"/>
      <c r="CW5" s="416"/>
      <c r="CX5" s="416"/>
      <c r="CY5" s="416"/>
      <c r="CZ5" s="416"/>
      <c r="DA5" s="417"/>
      <c r="DB5" s="415">
        <v>87.5</v>
      </c>
      <c r="DC5" s="416"/>
      <c r="DD5" s="416"/>
      <c r="DE5" s="416"/>
      <c r="DF5" s="416"/>
      <c r="DG5" s="416"/>
      <c r="DH5" s="416"/>
      <c r="DI5" s="417"/>
      <c r="DJ5" s="165"/>
      <c r="DK5" s="165"/>
      <c r="DL5" s="165"/>
      <c r="DM5" s="165"/>
      <c r="DN5" s="165"/>
      <c r="DO5" s="165"/>
    </row>
    <row r="6" spans="1:119" ht="18.75" customHeight="1" x14ac:dyDescent="0.15">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95</v>
      </c>
      <c r="AV6" s="503"/>
      <c r="AW6" s="503"/>
      <c r="AX6" s="503"/>
      <c r="AY6" s="425" t="s">
        <v>96</v>
      </c>
      <c r="AZ6" s="426"/>
      <c r="BA6" s="426"/>
      <c r="BB6" s="426"/>
      <c r="BC6" s="426"/>
      <c r="BD6" s="426"/>
      <c r="BE6" s="426"/>
      <c r="BF6" s="426"/>
      <c r="BG6" s="426"/>
      <c r="BH6" s="426"/>
      <c r="BI6" s="426"/>
      <c r="BJ6" s="426"/>
      <c r="BK6" s="426"/>
      <c r="BL6" s="426"/>
      <c r="BM6" s="427"/>
      <c r="BN6" s="445">
        <v>645886</v>
      </c>
      <c r="BO6" s="446"/>
      <c r="BP6" s="446"/>
      <c r="BQ6" s="446"/>
      <c r="BR6" s="446"/>
      <c r="BS6" s="446"/>
      <c r="BT6" s="446"/>
      <c r="BU6" s="447"/>
      <c r="BV6" s="445">
        <v>1024571</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93.4</v>
      </c>
      <c r="CU6" s="596"/>
      <c r="CV6" s="596"/>
      <c r="CW6" s="596"/>
      <c r="CX6" s="596"/>
      <c r="CY6" s="596"/>
      <c r="CZ6" s="596"/>
      <c r="DA6" s="597"/>
      <c r="DB6" s="595">
        <v>92.1</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99</v>
      </c>
      <c r="AV7" s="503"/>
      <c r="AW7" s="503"/>
      <c r="AX7" s="503"/>
      <c r="AY7" s="425" t="s">
        <v>100</v>
      </c>
      <c r="AZ7" s="426"/>
      <c r="BA7" s="426"/>
      <c r="BB7" s="426"/>
      <c r="BC7" s="426"/>
      <c r="BD7" s="426"/>
      <c r="BE7" s="426"/>
      <c r="BF7" s="426"/>
      <c r="BG7" s="426"/>
      <c r="BH7" s="426"/>
      <c r="BI7" s="426"/>
      <c r="BJ7" s="426"/>
      <c r="BK7" s="426"/>
      <c r="BL7" s="426"/>
      <c r="BM7" s="427"/>
      <c r="BN7" s="445">
        <v>76955</v>
      </c>
      <c r="BO7" s="446"/>
      <c r="BP7" s="446"/>
      <c r="BQ7" s="446"/>
      <c r="BR7" s="446"/>
      <c r="BS7" s="446"/>
      <c r="BT7" s="446"/>
      <c r="BU7" s="447"/>
      <c r="BV7" s="445">
        <v>573529</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12911964</v>
      </c>
      <c r="CU7" s="446"/>
      <c r="CV7" s="446"/>
      <c r="CW7" s="446"/>
      <c r="CX7" s="446"/>
      <c r="CY7" s="446"/>
      <c r="CZ7" s="446"/>
      <c r="DA7" s="447"/>
      <c r="DB7" s="445">
        <v>13229838</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103</v>
      </c>
      <c r="AV8" s="503"/>
      <c r="AW8" s="503"/>
      <c r="AX8" s="503"/>
      <c r="AY8" s="425" t="s">
        <v>104</v>
      </c>
      <c r="AZ8" s="426"/>
      <c r="BA8" s="426"/>
      <c r="BB8" s="426"/>
      <c r="BC8" s="426"/>
      <c r="BD8" s="426"/>
      <c r="BE8" s="426"/>
      <c r="BF8" s="426"/>
      <c r="BG8" s="426"/>
      <c r="BH8" s="426"/>
      <c r="BI8" s="426"/>
      <c r="BJ8" s="426"/>
      <c r="BK8" s="426"/>
      <c r="BL8" s="426"/>
      <c r="BM8" s="427"/>
      <c r="BN8" s="445">
        <v>568931</v>
      </c>
      <c r="BO8" s="446"/>
      <c r="BP8" s="446"/>
      <c r="BQ8" s="446"/>
      <c r="BR8" s="446"/>
      <c r="BS8" s="446"/>
      <c r="BT8" s="446"/>
      <c r="BU8" s="447"/>
      <c r="BV8" s="445">
        <v>451042</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0.4</v>
      </c>
      <c r="CU8" s="559"/>
      <c r="CV8" s="559"/>
      <c r="CW8" s="559"/>
      <c r="CX8" s="559"/>
      <c r="CY8" s="559"/>
      <c r="CZ8" s="559"/>
      <c r="DA8" s="560"/>
      <c r="DB8" s="558">
        <v>0.41</v>
      </c>
      <c r="DC8" s="559"/>
      <c r="DD8" s="559"/>
      <c r="DE8" s="559"/>
      <c r="DF8" s="559"/>
      <c r="DG8" s="559"/>
      <c r="DH8" s="559"/>
      <c r="DI8" s="560"/>
      <c r="DJ8" s="165"/>
      <c r="DK8" s="165"/>
      <c r="DL8" s="165"/>
      <c r="DM8" s="165"/>
      <c r="DN8" s="165"/>
      <c r="DO8" s="165"/>
    </row>
    <row r="9" spans="1:119" ht="18.75" customHeight="1" thickBot="1" x14ac:dyDescent="0.2">
      <c r="A9" s="166"/>
      <c r="B9" s="584" t="s">
        <v>106</v>
      </c>
      <c r="C9" s="585"/>
      <c r="D9" s="585"/>
      <c r="E9" s="585"/>
      <c r="F9" s="585"/>
      <c r="G9" s="585"/>
      <c r="H9" s="585"/>
      <c r="I9" s="585"/>
      <c r="J9" s="585"/>
      <c r="K9" s="508"/>
      <c r="L9" s="586" t="s">
        <v>107</v>
      </c>
      <c r="M9" s="587"/>
      <c r="N9" s="587"/>
      <c r="O9" s="587"/>
      <c r="P9" s="587"/>
      <c r="Q9" s="588"/>
      <c r="R9" s="589">
        <v>30805</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110</v>
      </c>
      <c r="AV9" s="503"/>
      <c r="AW9" s="503"/>
      <c r="AX9" s="503"/>
      <c r="AY9" s="425" t="s">
        <v>111</v>
      </c>
      <c r="AZ9" s="426"/>
      <c r="BA9" s="426"/>
      <c r="BB9" s="426"/>
      <c r="BC9" s="426"/>
      <c r="BD9" s="426"/>
      <c r="BE9" s="426"/>
      <c r="BF9" s="426"/>
      <c r="BG9" s="426"/>
      <c r="BH9" s="426"/>
      <c r="BI9" s="426"/>
      <c r="BJ9" s="426"/>
      <c r="BK9" s="426"/>
      <c r="BL9" s="426"/>
      <c r="BM9" s="427"/>
      <c r="BN9" s="445">
        <v>117889</v>
      </c>
      <c r="BO9" s="446"/>
      <c r="BP9" s="446"/>
      <c r="BQ9" s="446"/>
      <c r="BR9" s="446"/>
      <c r="BS9" s="446"/>
      <c r="BT9" s="446"/>
      <c r="BU9" s="447"/>
      <c r="BV9" s="445">
        <v>-422781</v>
      </c>
      <c r="BW9" s="446"/>
      <c r="BX9" s="446"/>
      <c r="BY9" s="446"/>
      <c r="BZ9" s="446"/>
      <c r="CA9" s="446"/>
      <c r="CB9" s="446"/>
      <c r="CC9" s="447"/>
      <c r="CD9" s="454" t="s">
        <v>112</v>
      </c>
      <c r="CE9" s="455"/>
      <c r="CF9" s="455"/>
      <c r="CG9" s="455"/>
      <c r="CH9" s="455"/>
      <c r="CI9" s="455"/>
      <c r="CJ9" s="455"/>
      <c r="CK9" s="455"/>
      <c r="CL9" s="455"/>
      <c r="CM9" s="455"/>
      <c r="CN9" s="455"/>
      <c r="CO9" s="455"/>
      <c r="CP9" s="455"/>
      <c r="CQ9" s="455"/>
      <c r="CR9" s="455"/>
      <c r="CS9" s="456"/>
      <c r="CT9" s="415">
        <v>24.8</v>
      </c>
      <c r="CU9" s="416"/>
      <c r="CV9" s="416"/>
      <c r="CW9" s="416"/>
      <c r="CX9" s="416"/>
      <c r="CY9" s="416"/>
      <c r="CZ9" s="416"/>
      <c r="DA9" s="417"/>
      <c r="DB9" s="415">
        <v>23.3</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113</v>
      </c>
      <c r="M10" s="419"/>
      <c r="N10" s="419"/>
      <c r="O10" s="419"/>
      <c r="P10" s="419"/>
      <c r="Q10" s="420"/>
      <c r="R10" s="421">
        <v>32814</v>
      </c>
      <c r="S10" s="422"/>
      <c r="T10" s="422"/>
      <c r="U10" s="422"/>
      <c r="V10" s="424"/>
      <c r="W10" s="593"/>
      <c r="X10" s="407"/>
      <c r="Y10" s="407"/>
      <c r="Z10" s="407"/>
      <c r="AA10" s="407"/>
      <c r="AB10" s="407"/>
      <c r="AC10" s="407"/>
      <c r="AD10" s="407"/>
      <c r="AE10" s="407"/>
      <c r="AF10" s="407"/>
      <c r="AG10" s="407"/>
      <c r="AH10" s="407"/>
      <c r="AI10" s="407"/>
      <c r="AJ10" s="407"/>
      <c r="AK10" s="407"/>
      <c r="AL10" s="594"/>
      <c r="AM10" s="514" t="s">
        <v>114</v>
      </c>
      <c r="AN10" s="419"/>
      <c r="AO10" s="419"/>
      <c r="AP10" s="419"/>
      <c r="AQ10" s="419"/>
      <c r="AR10" s="419"/>
      <c r="AS10" s="419"/>
      <c r="AT10" s="420"/>
      <c r="AU10" s="502" t="s">
        <v>115</v>
      </c>
      <c r="AV10" s="503"/>
      <c r="AW10" s="503"/>
      <c r="AX10" s="503"/>
      <c r="AY10" s="425" t="s">
        <v>116</v>
      </c>
      <c r="AZ10" s="426"/>
      <c r="BA10" s="426"/>
      <c r="BB10" s="426"/>
      <c r="BC10" s="426"/>
      <c r="BD10" s="426"/>
      <c r="BE10" s="426"/>
      <c r="BF10" s="426"/>
      <c r="BG10" s="426"/>
      <c r="BH10" s="426"/>
      <c r="BI10" s="426"/>
      <c r="BJ10" s="426"/>
      <c r="BK10" s="426"/>
      <c r="BL10" s="426"/>
      <c r="BM10" s="427"/>
      <c r="BN10" s="445">
        <v>5844</v>
      </c>
      <c r="BO10" s="446"/>
      <c r="BP10" s="446"/>
      <c r="BQ10" s="446"/>
      <c r="BR10" s="446"/>
      <c r="BS10" s="446"/>
      <c r="BT10" s="446"/>
      <c r="BU10" s="447"/>
      <c r="BV10" s="445">
        <v>11910</v>
      </c>
      <c r="BW10" s="446"/>
      <c r="BX10" s="446"/>
      <c r="BY10" s="446"/>
      <c r="BZ10" s="446"/>
      <c r="CA10" s="446"/>
      <c r="CB10" s="446"/>
      <c r="CC10" s="447"/>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118</v>
      </c>
      <c r="M11" s="492"/>
      <c r="N11" s="492"/>
      <c r="O11" s="492"/>
      <c r="P11" s="492"/>
      <c r="Q11" s="493"/>
      <c r="R11" s="581" t="s">
        <v>119</v>
      </c>
      <c r="S11" s="582"/>
      <c r="T11" s="582"/>
      <c r="U11" s="582"/>
      <c r="V11" s="583"/>
      <c r="W11" s="593"/>
      <c r="X11" s="407"/>
      <c r="Y11" s="407"/>
      <c r="Z11" s="407"/>
      <c r="AA11" s="407"/>
      <c r="AB11" s="407"/>
      <c r="AC11" s="407"/>
      <c r="AD11" s="407"/>
      <c r="AE11" s="407"/>
      <c r="AF11" s="407"/>
      <c r="AG11" s="407"/>
      <c r="AH11" s="407"/>
      <c r="AI11" s="407"/>
      <c r="AJ11" s="407"/>
      <c r="AK11" s="407"/>
      <c r="AL11" s="594"/>
      <c r="AM11" s="514" t="s">
        <v>120</v>
      </c>
      <c r="AN11" s="419"/>
      <c r="AO11" s="419"/>
      <c r="AP11" s="419"/>
      <c r="AQ11" s="419"/>
      <c r="AR11" s="419"/>
      <c r="AS11" s="419"/>
      <c r="AT11" s="420"/>
      <c r="AU11" s="502" t="s">
        <v>121</v>
      </c>
      <c r="AV11" s="503"/>
      <c r="AW11" s="503"/>
      <c r="AX11" s="503"/>
      <c r="AY11" s="425" t="s">
        <v>122</v>
      </c>
      <c r="AZ11" s="426"/>
      <c r="BA11" s="426"/>
      <c r="BB11" s="426"/>
      <c r="BC11" s="426"/>
      <c r="BD11" s="426"/>
      <c r="BE11" s="426"/>
      <c r="BF11" s="426"/>
      <c r="BG11" s="426"/>
      <c r="BH11" s="426"/>
      <c r="BI11" s="426"/>
      <c r="BJ11" s="426"/>
      <c r="BK11" s="426"/>
      <c r="BL11" s="426"/>
      <c r="BM11" s="427"/>
      <c r="BN11" s="445">
        <v>311781</v>
      </c>
      <c r="BO11" s="446"/>
      <c r="BP11" s="446"/>
      <c r="BQ11" s="446"/>
      <c r="BR11" s="446"/>
      <c r="BS11" s="446"/>
      <c r="BT11" s="446"/>
      <c r="BU11" s="447"/>
      <c r="BV11" s="445">
        <v>319273</v>
      </c>
      <c r="BW11" s="446"/>
      <c r="BX11" s="446"/>
      <c r="BY11" s="446"/>
      <c r="BZ11" s="446"/>
      <c r="CA11" s="446"/>
      <c r="CB11" s="446"/>
      <c r="CC11" s="447"/>
      <c r="CD11" s="454" t="s">
        <v>123</v>
      </c>
      <c r="CE11" s="455"/>
      <c r="CF11" s="455"/>
      <c r="CG11" s="455"/>
      <c r="CH11" s="455"/>
      <c r="CI11" s="455"/>
      <c r="CJ11" s="455"/>
      <c r="CK11" s="455"/>
      <c r="CL11" s="455"/>
      <c r="CM11" s="455"/>
      <c r="CN11" s="455"/>
      <c r="CO11" s="455"/>
      <c r="CP11" s="455"/>
      <c r="CQ11" s="455"/>
      <c r="CR11" s="455"/>
      <c r="CS11" s="456"/>
      <c r="CT11" s="558" t="s">
        <v>124</v>
      </c>
      <c r="CU11" s="559"/>
      <c r="CV11" s="559"/>
      <c r="CW11" s="559"/>
      <c r="CX11" s="559"/>
      <c r="CY11" s="559"/>
      <c r="CZ11" s="559"/>
      <c r="DA11" s="560"/>
      <c r="DB11" s="558" t="s">
        <v>125</v>
      </c>
      <c r="DC11" s="559"/>
      <c r="DD11" s="559"/>
      <c r="DE11" s="559"/>
      <c r="DF11" s="559"/>
      <c r="DG11" s="559"/>
      <c r="DH11" s="559"/>
      <c r="DI11" s="560"/>
      <c r="DJ11" s="165"/>
      <c r="DK11" s="165"/>
      <c r="DL11" s="165"/>
      <c r="DM11" s="165"/>
      <c r="DN11" s="165"/>
      <c r="DO11" s="165"/>
    </row>
    <row r="12" spans="1:119" ht="18.75" customHeight="1" x14ac:dyDescent="0.15">
      <c r="A12" s="166"/>
      <c r="B12" s="561" t="s">
        <v>126</v>
      </c>
      <c r="C12" s="562"/>
      <c r="D12" s="562"/>
      <c r="E12" s="562"/>
      <c r="F12" s="562"/>
      <c r="G12" s="562"/>
      <c r="H12" s="562"/>
      <c r="I12" s="562"/>
      <c r="J12" s="562"/>
      <c r="K12" s="563"/>
      <c r="L12" s="570" t="s">
        <v>127</v>
      </c>
      <c r="M12" s="571"/>
      <c r="N12" s="571"/>
      <c r="O12" s="571"/>
      <c r="P12" s="571"/>
      <c r="Q12" s="572"/>
      <c r="R12" s="573">
        <v>31053</v>
      </c>
      <c r="S12" s="574"/>
      <c r="T12" s="574"/>
      <c r="U12" s="574"/>
      <c r="V12" s="575"/>
      <c r="W12" s="576" t="s">
        <v>1</v>
      </c>
      <c r="X12" s="503"/>
      <c r="Y12" s="503"/>
      <c r="Z12" s="503"/>
      <c r="AA12" s="503"/>
      <c r="AB12" s="577"/>
      <c r="AC12" s="502" t="s">
        <v>128</v>
      </c>
      <c r="AD12" s="503"/>
      <c r="AE12" s="503"/>
      <c r="AF12" s="503"/>
      <c r="AG12" s="577"/>
      <c r="AH12" s="502" t="s">
        <v>129</v>
      </c>
      <c r="AI12" s="503"/>
      <c r="AJ12" s="503"/>
      <c r="AK12" s="503"/>
      <c r="AL12" s="578"/>
      <c r="AM12" s="514" t="s">
        <v>130</v>
      </c>
      <c r="AN12" s="419"/>
      <c r="AO12" s="419"/>
      <c r="AP12" s="419"/>
      <c r="AQ12" s="419"/>
      <c r="AR12" s="419"/>
      <c r="AS12" s="419"/>
      <c r="AT12" s="420"/>
      <c r="AU12" s="502" t="s">
        <v>131</v>
      </c>
      <c r="AV12" s="503"/>
      <c r="AW12" s="503"/>
      <c r="AX12" s="503"/>
      <c r="AY12" s="425" t="s">
        <v>132</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420000</v>
      </c>
      <c r="BW12" s="446"/>
      <c r="BX12" s="446"/>
      <c r="BY12" s="446"/>
      <c r="BZ12" s="446"/>
      <c r="CA12" s="446"/>
      <c r="CB12" s="446"/>
      <c r="CC12" s="447"/>
      <c r="CD12" s="454" t="s">
        <v>133</v>
      </c>
      <c r="CE12" s="455"/>
      <c r="CF12" s="455"/>
      <c r="CG12" s="455"/>
      <c r="CH12" s="455"/>
      <c r="CI12" s="455"/>
      <c r="CJ12" s="455"/>
      <c r="CK12" s="455"/>
      <c r="CL12" s="455"/>
      <c r="CM12" s="455"/>
      <c r="CN12" s="455"/>
      <c r="CO12" s="455"/>
      <c r="CP12" s="455"/>
      <c r="CQ12" s="455"/>
      <c r="CR12" s="455"/>
      <c r="CS12" s="456"/>
      <c r="CT12" s="558" t="s">
        <v>134</v>
      </c>
      <c r="CU12" s="559"/>
      <c r="CV12" s="559"/>
      <c r="CW12" s="559"/>
      <c r="CX12" s="559"/>
      <c r="CY12" s="559"/>
      <c r="CZ12" s="559"/>
      <c r="DA12" s="560"/>
      <c r="DB12" s="558" t="s">
        <v>134</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135</v>
      </c>
      <c r="N13" s="546"/>
      <c r="O13" s="546"/>
      <c r="P13" s="546"/>
      <c r="Q13" s="547"/>
      <c r="R13" s="548">
        <v>30784</v>
      </c>
      <c r="S13" s="549"/>
      <c r="T13" s="549"/>
      <c r="U13" s="549"/>
      <c r="V13" s="550"/>
      <c r="W13" s="536" t="s">
        <v>136</v>
      </c>
      <c r="X13" s="458"/>
      <c r="Y13" s="458"/>
      <c r="Z13" s="458"/>
      <c r="AA13" s="458"/>
      <c r="AB13" s="459"/>
      <c r="AC13" s="421">
        <v>854</v>
      </c>
      <c r="AD13" s="422"/>
      <c r="AE13" s="422"/>
      <c r="AF13" s="422"/>
      <c r="AG13" s="423"/>
      <c r="AH13" s="421">
        <v>1015</v>
      </c>
      <c r="AI13" s="422"/>
      <c r="AJ13" s="422"/>
      <c r="AK13" s="422"/>
      <c r="AL13" s="424"/>
      <c r="AM13" s="514" t="s">
        <v>137</v>
      </c>
      <c r="AN13" s="419"/>
      <c r="AO13" s="419"/>
      <c r="AP13" s="419"/>
      <c r="AQ13" s="419"/>
      <c r="AR13" s="419"/>
      <c r="AS13" s="419"/>
      <c r="AT13" s="420"/>
      <c r="AU13" s="502" t="s">
        <v>121</v>
      </c>
      <c r="AV13" s="503"/>
      <c r="AW13" s="503"/>
      <c r="AX13" s="503"/>
      <c r="AY13" s="425" t="s">
        <v>138</v>
      </c>
      <c r="AZ13" s="426"/>
      <c r="BA13" s="426"/>
      <c r="BB13" s="426"/>
      <c r="BC13" s="426"/>
      <c r="BD13" s="426"/>
      <c r="BE13" s="426"/>
      <c r="BF13" s="426"/>
      <c r="BG13" s="426"/>
      <c r="BH13" s="426"/>
      <c r="BI13" s="426"/>
      <c r="BJ13" s="426"/>
      <c r="BK13" s="426"/>
      <c r="BL13" s="426"/>
      <c r="BM13" s="427"/>
      <c r="BN13" s="445">
        <v>435514</v>
      </c>
      <c r="BO13" s="446"/>
      <c r="BP13" s="446"/>
      <c r="BQ13" s="446"/>
      <c r="BR13" s="446"/>
      <c r="BS13" s="446"/>
      <c r="BT13" s="446"/>
      <c r="BU13" s="447"/>
      <c r="BV13" s="445">
        <v>-511598</v>
      </c>
      <c r="BW13" s="446"/>
      <c r="BX13" s="446"/>
      <c r="BY13" s="446"/>
      <c r="BZ13" s="446"/>
      <c r="CA13" s="446"/>
      <c r="CB13" s="446"/>
      <c r="CC13" s="447"/>
      <c r="CD13" s="454" t="s">
        <v>139</v>
      </c>
      <c r="CE13" s="455"/>
      <c r="CF13" s="455"/>
      <c r="CG13" s="455"/>
      <c r="CH13" s="455"/>
      <c r="CI13" s="455"/>
      <c r="CJ13" s="455"/>
      <c r="CK13" s="455"/>
      <c r="CL13" s="455"/>
      <c r="CM13" s="455"/>
      <c r="CN13" s="455"/>
      <c r="CO13" s="455"/>
      <c r="CP13" s="455"/>
      <c r="CQ13" s="455"/>
      <c r="CR13" s="455"/>
      <c r="CS13" s="456"/>
      <c r="CT13" s="415">
        <v>10</v>
      </c>
      <c r="CU13" s="416"/>
      <c r="CV13" s="416"/>
      <c r="CW13" s="416"/>
      <c r="CX13" s="416"/>
      <c r="CY13" s="416"/>
      <c r="CZ13" s="416"/>
      <c r="DA13" s="417"/>
      <c r="DB13" s="415">
        <v>9.5</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140</v>
      </c>
      <c r="M14" s="579"/>
      <c r="N14" s="579"/>
      <c r="O14" s="579"/>
      <c r="P14" s="579"/>
      <c r="Q14" s="580"/>
      <c r="R14" s="548">
        <v>31481</v>
      </c>
      <c r="S14" s="549"/>
      <c r="T14" s="549"/>
      <c r="U14" s="549"/>
      <c r="V14" s="550"/>
      <c r="W14" s="551"/>
      <c r="X14" s="461"/>
      <c r="Y14" s="461"/>
      <c r="Z14" s="461"/>
      <c r="AA14" s="461"/>
      <c r="AB14" s="462"/>
      <c r="AC14" s="541">
        <v>5.9</v>
      </c>
      <c r="AD14" s="542"/>
      <c r="AE14" s="542"/>
      <c r="AF14" s="542"/>
      <c r="AG14" s="543"/>
      <c r="AH14" s="541">
        <v>6.8</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141</v>
      </c>
      <c r="CE14" s="452"/>
      <c r="CF14" s="452"/>
      <c r="CG14" s="452"/>
      <c r="CH14" s="452"/>
      <c r="CI14" s="452"/>
      <c r="CJ14" s="452"/>
      <c r="CK14" s="452"/>
      <c r="CL14" s="452"/>
      <c r="CM14" s="452"/>
      <c r="CN14" s="452"/>
      <c r="CO14" s="452"/>
      <c r="CP14" s="452"/>
      <c r="CQ14" s="452"/>
      <c r="CR14" s="452"/>
      <c r="CS14" s="453"/>
      <c r="CT14" s="552">
        <v>33.799999999999997</v>
      </c>
      <c r="CU14" s="553"/>
      <c r="CV14" s="553"/>
      <c r="CW14" s="553"/>
      <c r="CX14" s="553"/>
      <c r="CY14" s="553"/>
      <c r="CZ14" s="553"/>
      <c r="DA14" s="554"/>
      <c r="DB14" s="552">
        <v>39.9</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142</v>
      </c>
      <c r="N15" s="546"/>
      <c r="O15" s="546"/>
      <c r="P15" s="546"/>
      <c r="Q15" s="547"/>
      <c r="R15" s="548">
        <v>31236</v>
      </c>
      <c r="S15" s="549"/>
      <c r="T15" s="549"/>
      <c r="U15" s="549"/>
      <c r="V15" s="550"/>
      <c r="W15" s="536" t="s">
        <v>143</v>
      </c>
      <c r="X15" s="458"/>
      <c r="Y15" s="458"/>
      <c r="Z15" s="458"/>
      <c r="AA15" s="458"/>
      <c r="AB15" s="459"/>
      <c r="AC15" s="421">
        <v>4280</v>
      </c>
      <c r="AD15" s="422"/>
      <c r="AE15" s="422"/>
      <c r="AF15" s="422"/>
      <c r="AG15" s="423"/>
      <c r="AH15" s="421">
        <v>4548</v>
      </c>
      <c r="AI15" s="422"/>
      <c r="AJ15" s="422"/>
      <c r="AK15" s="422"/>
      <c r="AL15" s="424"/>
      <c r="AM15" s="514"/>
      <c r="AN15" s="419"/>
      <c r="AO15" s="419"/>
      <c r="AP15" s="419"/>
      <c r="AQ15" s="419"/>
      <c r="AR15" s="419"/>
      <c r="AS15" s="419"/>
      <c r="AT15" s="420"/>
      <c r="AU15" s="502"/>
      <c r="AV15" s="503"/>
      <c r="AW15" s="503"/>
      <c r="AX15" s="503"/>
      <c r="AY15" s="437" t="s">
        <v>144</v>
      </c>
      <c r="AZ15" s="438"/>
      <c r="BA15" s="438"/>
      <c r="BB15" s="438"/>
      <c r="BC15" s="438"/>
      <c r="BD15" s="438"/>
      <c r="BE15" s="438"/>
      <c r="BF15" s="438"/>
      <c r="BG15" s="438"/>
      <c r="BH15" s="438"/>
      <c r="BI15" s="438"/>
      <c r="BJ15" s="438"/>
      <c r="BK15" s="438"/>
      <c r="BL15" s="438"/>
      <c r="BM15" s="439"/>
      <c r="BN15" s="440">
        <v>4053332</v>
      </c>
      <c r="BO15" s="441"/>
      <c r="BP15" s="441"/>
      <c r="BQ15" s="441"/>
      <c r="BR15" s="441"/>
      <c r="BS15" s="441"/>
      <c r="BT15" s="441"/>
      <c r="BU15" s="442"/>
      <c r="BV15" s="440">
        <v>4107231</v>
      </c>
      <c r="BW15" s="441"/>
      <c r="BX15" s="441"/>
      <c r="BY15" s="441"/>
      <c r="BZ15" s="441"/>
      <c r="CA15" s="441"/>
      <c r="CB15" s="441"/>
      <c r="CC15" s="442"/>
      <c r="CD15" s="555" t="s">
        <v>145</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146</v>
      </c>
      <c r="M16" s="539"/>
      <c r="N16" s="539"/>
      <c r="O16" s="539"/>
      <c r="P16" s="539"/>
      <c r="Q16" s="540"/>
      <c r="R16" s="533" t="s">
        <v>147</v>
      </c>
      <c r="S16" s="534"/>
      <c r="T16" s="534"/>
      <c r="U16" s="534"/>
      <c r="V16" s="535"/>
      <c r="W16" s="551"/>
      <c r="X16" s="461"/>
      <c r="Y16" s="461"/>
      <c r="Z16" s="461"/>
      <c r="AA16" s="461"/>
      <c r="AB16" s="462"/>
      <c r="AC16" s="541">
        <v>29.3</v>
      </c>
      <c r="AD16" s="542"/>
      <c r="AE16" s="542"/>
      <c r="AF16" s="542"/>
      <c r="AG16" s="543"/>
      <c r="AH16" s="541">
        <v>30.6</v>
      </c>
      <c r="AI16" s="542"/>
      <c r="AJ16" s="542"/>
      <c r="AK16" s="542"/>
      <c r="AL16" s="544"/>
      <c r="AM16" s="514"/>
      <c r="AN16" s="419"/>
      <c r="AO16" s="419"/>
      <c r="AP16" s="419"/>
      <c r="AQ16" s="419"/>
      <c r="AR16" s="419"/>
      <c r="AS16" s="419"/>
      <c r="AT16" s="420"/>
      <c r="AU16" s="502"/>
      <c r="AV16" s="503"/>
      <c r="AW16" s="503"/>
      <c r="AX16" s="503"/>
      <c r="AY16" s="425" t="s">
        <v>148</v>
      </c>
      <c r="AZ16" s="426"/>
      <c r="BA16" s="426"/>
      <c r="BB16" s="426"/>
      <c r="BC16" s="426"/>
      <c r="BD16" s="426"/>
      <c r="BE16" s="426"/>
      <c r="BF16" s="426"/>
      <c r="BG16" s="426"/>
      <c r="BH16" s="426"/>
      <c r="BI16" s="426"/>
      <c r="BJ16" s="426"/>
      <c r="BK16" s="426"/>
      <c r="BL16" s="426"/>
      <c r="BM16" s="427"/>
      <c r="BN16" s="445">
        <v>10445286</v>
      </c>
      <c r="BO16" s="446"/>
      <c r="BP16" s="446"/>
      <c r="BQ16" s="446"/>
      <c r="BR16" s="446"/>
      <c r="BS16" s="446"/>
      <c r="BT16" s="446"/>
      <c r="BU16" s="447"/>
      <c r="BV16" s="445">
        <v>10457740</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149</v>
      </c>
      <c r="N17" s="531"/>
      <c r="O17" s="531"/>
      <c r="P17" s="531"/>
      <c r="Q17" s="532"/>
      <c r="R17" s="533" t="s">
        <v>150</v>
      </c>
      <c r="S17" s="534"/>
      <c r="T17" s="534"/>
      <c r="U17" s="534"/>
      <c r="V17" s="535"/>
      <c r="W17" s="536" t="s">
        <v>151</v>
      </c>
      <c r="X17" s="458"/>
      <c r="Y17" s="458"/>
      <c r="Z17" s="458"/>
      <c r="AA17" s="458"/>
      <c r="AB17" s="459"/>
      <c r="AC17" s="421">
        <v>9464</v>
      </c>
      <c r="AD17" s="422"/>
      <c r="AE17" s="422"/>
      <c r="AF17" s="422"/>
      <c r="AG17" s="423"/>
      <c r="AH17" s="421">
        <v>9317</v>
      </c>
      <c r="AI17" s="422"/>
      <c r="AJ17" s="422"/>
      <c r="AK17" s="422"/>
      <c r="AL17" s="424"/>
      <c r="AM17" s="514"/>
      <c r="AN17" s="419"/>
      <c r="AO17" s="419"/>
      <c r="AP17" s="419"/>
      <c r="AQ17" s="419"/>
      <c r="AR17" s="419"/>
      <c r="AS17" s="419"/>
      <c r="AT17" s="420"/>
      <c r="AU17" s="502"/>
      <c r="AV17" s="503"/>
      <c r="AW17" s="503"/>
      <c r="AX17" s="503"/>
      <c r="AY17" s="425" t="s">
        <v>152</v>
      </c>
      <c r="AZ17" s="426"/>
      <c r="BA17" s="426"/>
      <c r="BB17" s="426"/>
      <c r="BC17" s="426"/>
      <c r="BD17" s="426"/>
      <c r="BE17" s="426"/>
      <c r="BF17" s="426"/>
      <c r="BG17" s="426"/>
      <c r="BH17" s="426"/>
      <c r="BI17" s="426"/>
      <c r="BJ17" s="426"/>
      <c r="BK17" s="426"/>
      <c r="BL17" s="426"/>
      <c r="BM17" s="427"/>
      <c r="BN17" s="445">
        <v>5176750</v>
      </c>
      <c r="BO17" s="446"/>
      <c r="BP17" s="446"/>
      <c r="BQ17" s="446"/>
      <c r="BR17" s="446"/>
      <c r="BS17" s="446"/>
      <c r="BT17" s="446"/>
      <c r="BU17" s="447"/>
      <c r="BV17" s="445">
        <v>5228676</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153</v>
      </c>
      <c r="C18" s="508"/>
      <c r="D18" s="508"/>
      <c r="E18" s="509"/>
      <c r="F18" s="509"/>
      <c r="G18" s="509"/>
      <c r="H18" s="509"/>
      <c r="I18" s="509"/>
      <c r="J18" s="509"/>
      <c r="K18" s="509"/>
      <c r="L18" s="510">
        <v>403.06</v>
      </c>
      <c r="M18" s="510"/>
      <c r="N18" s="510"/>
      <c r="O18" s="510"/>
      <c r="P18" s="510"/>
      <c r="Q18" s="510"/>
      <c r="R18" s="511"/>
      <c r="S18" s="511"/>
      <c r="T18" s="511"/>
      <c r="U18" s="511"/>
      <c r="V18" s="512"/>
      <c r="W18" s="526"/>
      <c r="X18" s="527"/>
      <c r="Y18" s="527"/>
      <c r="Z18" s="527"/>
      <c r="AA18" s="527"/>
      <c r="AB18" s="537"/>
      <c r="AC18" s="409">
        <v>64.8</v>
      </c>
      <c r="AD18" s="410"/>
      <c r="AE18" s="410"/>
      <c r="AF18" s="410"/>
      <c r="AG18" s="513"/>
      <c r="AH18" s="409">
        <v>62.6</v>
      </c>
      <c r="AI18" s="410"/>
      <c r="AJ18" s="410"/>
      <c r="AK18" s="410"/>
      <c r="AL18" s="411"/>
      <c r="AM18" s="514"/>
      <c r="AN18" s="419"/>
      <c r="AO18" s="419"/>
      <c r="AP18" s="419"/>
      <c r="AQ18" s="419"/>
      <c r="AR18" s="419"/>
      <c r="AS18" s="419"/>
      <c r="AT18" s="420"/>
      <c r="AU18" s="502"/>
      <c r="AV18" s="503"/>
      <c r="AW18" s="503"/>
      <c r="AX18" s="503"/>
      <c r="AY18" s="425" t="s">
        <v>154</v>
      </c>
      <c r="AZ18" s="426"/>
      <c r="BA18" s="426"/>
      <c r="BB18" s="426"/>
      <c r="BC18" s="426"/>
      <c r="BD18" s="426"/>
      <c r="BE18" s="426"/>
      <c r="BF18" s="426"/>
      <c r="BG18" s="426"/>
      <c r="BH18" s="426"/>
      <c r="BI18" s="426"/>
      <c r="BJ18" s="426"/>
      <c r="BK18" s="426"/>
      <c r="BL18" s="426"/>
      <c r="BM18" s="427"/>
      <c r="BN18" s="445">
        <v>11578762</v>
      </c>
      <c r="BO18" s="446"/>
      <c r="BP18" s="446"/>
      <c r="BQ18" s="446"/>
      <c r="BR18" s="446"/>
      <c r="BS18" s="446"/>
      <c r="BT18" s="446"/>
      <c r="BU18" s="447"/>
      <c r="BV18" s="445">
        <v>11562385</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155</v>
      </c>
      <c r="C19" s="508"/>
      <c r="D19" s="508"/>
      <c r="E19" s="509"/>
      <c r="F19" s="509"/>
      <c r="G19" s="509"/>
      <c r="H19" s="509"/>
      <c r="I19" s="509"/>
      <c r="J19" s="509"/>
      <c r="K19" s="509"/>
      <c r="L19" s="515">
        <v>76</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156</v>
      </c>
      <c r="AZ19" s="426"/>
      <c r="BA19" s="426"/>
      <c r="BB19" s="426"/>
      <c r="BC19" s="426"/>
      <c r="BD19" s="426"/>
      <c r="BE19" s="426"/>
      <c r="BF19" s="426"/>
      <c r="BG19" s="426"/>
      <c r="BH19" s="426"/>
      <c r="BI19" s="426"/>
      <c r="BJ19" s="426"/>
      <c r="BK19" s="426"/>
      <c r="BL19" s="426"/>
      <c r="BM19" s="427"/>
      <c r="BN19" s="445">
        <v>14651841</v>
      </c>
      <c r="BO19" s="446"/>
      <c r="BP19" s="446"/>
      <c r="BQ19" s="446"/>
      <c r="BR19" s="446"/>
      <c r="BS19" s="446"/>
      <c r="BT19" s="446"/>
      <c r="BU19" s="447"/>
      <c r="BV19" s="445">
        <v>15433065</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157</v>
      </c>
      <c r="C20" s="508"/>
      <c r="D20" s="508"/>
      <c r="E20" s="509"/>
      <c r="F20" s="509"/>
      <c r="G20" s="509"/>
      <c r="H20" s="509"/>
      <c r="I20" s="509"/>
      <c r="J20" s="509"/>
      <c r="K20" s="509"/>
      <c r="L20" s="515">
        <v>11500</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158</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159</v>
      </c>
      <c r="C22" s="475"/>
      <c r="D22" s="476"/>
      <c r="E22" s="483" t="s">
        <v>1</v>
      </c>
      <c r="F22" s="458"/>
      <c r="G22" s="458"/>
      <c r="H22" s="458"/>
      <c r="I22" s="458"/>
      <c r="J22" s="458"/>
      <c r="K22" s="459"/>
      <c r="L22" s="483" t="s">
        <v>160</v>
      </c>
      <c r="M22" s="458"/>
      <c r="N22" s="458"/>
      <c r="O22" s="458"/>
      <c r="P22" s="459"/>
      <c r="Q22" s="468" t="s">
        <v>161</v>
      </c>
      <c r="R22" s="469"/>
      <c r="S22" s="469"/>
      <c r="T22" s="469"/>
      <c r="U22" s="469"/>
      <c r="V22" s="484"/>
      <c r="W22" s="486" t="s">
        <v>162</v>
      </c>
      <c r="X22" s="475"/>
      <c r="Y22" s="476"/>
      <c r="Z22" s="483" t="s">
        <v>1</v>
      </c>
      <c r="AA22" s="458"/>
      <c r="AB22" s="458"/>
      <c r="AC22" s="458"/>
      <c r="AD22" s="458"/>
      <c r="AE22" s="458"/>
      <c r="AF22" s="458"/>
      <c r="AG22" s="459"/>
      <c r="AH22" s="457" t="s">
        <v>163</v>
      </c>
      <c r="AI22" s="458"/>
      <c r="AJ22" s="458"/>
      <c r="AK22" s="458"/>
      <c r="AL22" s="459"/>
      <c r="AM22" s="457" t="s">
        <v>164</v>
      </c>
      <c r="AN22" s="463"/>
      <c r="AO22" s="463"/>
      <c r="AP22" s="463"/>
      <c r="AQ22" s="463"/>
      <c r="AR22" s="464"/>
      <c r="AS22" s="468" t="s">
        <v>161</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165</v>
      </c>
      <c r="AZ23" s="438"/>
      <c r="BA23" s="438"/>
      <c r="BB23" s="438"/>
      <c r="BC23" s="438"/>
      <c r="BD23" s="438"/>
      <c r="BE23" s="438"/>
      <c r="BF23" s="438"/>
      <c r="BG23" s="438"/>
      <c r="BH23" s="438"/>
      <c r="BI23" s="438"/>
      <c r="BJ23" s="438"/>
      <c r="BK23" s="438"/>
      <c r="BL23" s="438"/>
      <c r="BM23" s="439"/>
      <c r="BN23" s="445">
        <v>26822528</v>
      </c>
      <c r="BO23" s="446"/>
      <c r="BP23" s="446"/>
      <c r="BQ23" s="446"/>
      <c r="BR23" s="446"/>
      <c r="BS23" s="446"/>
      <c r="BT23" s="446"/>
      <c r="BU23" s="447"/>
      <c r="BV23" s="445">
        <v>29051562</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166</v>
      </c>
      <c r="F24" s="419"/>
      <c r="G24" s="419"/>
      <c r="H24" s="419"/>
      <c r="I24" s="419"/>
      <c r="J24" s="419"/>
      <c r="K24" s="420"/>
      <c r="L24" s="421">
        <v>1</v>
      </c>
      <c r="M24" s="422"/>
      <c r="N24" s="422"/>
      <c r="O24" s="422"/>
      <c r="P24" s="423"/>
      <c r="Q24" s="421">
        <v>8650</v>
      </c>
      <c r="R24" s="422"/>
      <c r="S24" s="422"/>
      <c r="T24" s="422"/>
      <c r="U24" s="422"/>
      <c r="V24" s="423"/>
      <c r="W24" s="487"/>
      <c r="X24" s="478"/>
      <c r="Y24" s="479"/>
      <c r="Z24" s="418" t="s">
        <v>167</v>
      </c>
      <c r="AA24" s="419"/>
      <c r="AB24" s="419"/>
      <c r="AC24" s="419"/>
      <c r="AD24" s="419"/>
      <c r="AE24" s="419"/>
      <c r="AF24" s="419"/>
      <c r="AG24" s="420"/>
      <c r="AH24" s="421">
        <v>295</v>
      </c>
      <c r="AI24" s="422"/>
      <c r="AJ24" s="422"/>
      <c r="AK24" s="422"/>
      <c r="AL24" s="423"/>
      <c r="AM24" s="421">
        <v>910960</v>
      </c>
      <c r="AN24" s="422"/>
      <c r="AO24" s="422"/>
      <c r="AP24" s="422"/>
      <c r="AQ24" s="422"/>
      <c r="AR24" s="423"/>
      <c r="AS24" s="421">
        <v>3088</v>
      </c>
      <c r="AT24" s="422"/>
      <c r="AU24" s="422"/>
      <c r="AV24" s="422"/>
      <c r="AW24" s="422"/>
      <c r="AX24" s="424"/>
      <c r="AY24" s="412" t="s">
        <v>168</v>
      </c>
      <c r="AZ24" s="413"/>
      <c r="BA24" s="413"/>
      <c r="BB24" s="413"/>
      <c r="BC24" s="413"/>
      <c r="BD24" s="413"/>
      <c r="BE24" s="413"/>
      <c r="BF24" s="413"/>
      <c r="BG24" s="413"/>
      <c r="BH24" s="413"/>
      <c r="BI24" s="413"/>
      <c r="BJ24" s="413"/>
      <c r="BK24" s="413"/>
      <c r="BL24" s="413"/>
      <c r="BM24" s="414"/>
      <c r="BN24" s="445">
        <v>11184827</v>
      </c>
      <c r="BO24" s="446"/>
      <c r="BP24" s="446"/>
      <c r="BQ24" s="446"/>
      <c r="BR24" s="446"/>
      <c r="BS24" s="446"/>
      <c r="BT24" s="446"/>
      <c r="BU24" s="447"/>
      <c r="BV24" s="445">
        <v>12025000</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169</v>
      </c>
      <c r="F25" s="419"/>
      <c r="G25" s="419"/>
      <c r="H25" s="419"/>
      <c r="I25" s="419"/>
      <c r="J25" s="419"/>
      <c r="K25" s="420"/>
      <c r="L25" s="421">
        <v>1</v>
      </c>
      <c r="M25" s="422"/>
      <c r="N25" s="422"/>
      <c r="O25" s="422"/>
      <c r="P25" s="423"/>
      <c r="Q25" s="421">
        <v>6840</v>
      </c>
      <c r="R25" s="422"/>
      <c r="S25" s="422"/>
      <c r="T25" s="422"/>
      <c r="U25" s="422"/>
      <c r="V25" s="423"/>
      <c r="W25" s="487"/>
      <c r="X25" s="478"/>
      <c r="Y25" s="479"/>
      <c r="Z25" s="418" t="s">
        <v>170</v>
      </c>
      <c r="AA25" s="419"/>
      <c r="AB25" s="419"/>
      <c r="AC25" s="419"/>
      <c r="AD25" s="419"/>
      <c r="AE25" s="419"/>
      <c r="AF25" s="419"/>
      <c r="AG25" s="420"/>
      <c r="AH25" s="421" t="s">
        <v>134</v>
      </c>
      <c r="AI25" s="422"/>
      <c r="AJ25" s="422"/>
      <c r="AK25" s="422"/>
      <c r="AL25" s="423"/>
      <c r="AM25" s="421" t="s">
        <v>134</v>
      </c>
      <c r="AN25" s="422"/>
      <c r="AO25" s="422"/>
      <c r="AP25" s="422"/>
      <c r="AQ25" s="422"/>
      <c r="AR25" s="423"/>
      <c r="AS25" s="421" t="s">
        <v>171</v>
      </c>
      <c r="AT25" s="422"/>
      <c r="AU25" s="422"/>
      <c r="AV25" s="422"/>
      <c r="AW25" s="422"/>
      <c r="AX25" s="424"/>
      <c r="AY25" s="437" t="s">
        <v>172</v>
      </c>
      <c r="AZ25" s="438"/>
      <c r="BA25" s="438"/>
      <c r="BB25" s="438"/>
      <c r="BC25" s="438"/>
      <c r="BD25" s="438"/>
      <c r="BE25" s="438"/>
      <c r="BF25" s="438"/>
      <c r="BG25" s="438"/>
      <c r="BH25" s="438"/>
      <c r="BI25" s="438"/>
      <c r="BJ25" s="438"/>
      <c r="BK25" s="438"/>
      <c r="BL25" s="438"/>
      <c r="BM25" s="439"/>
      <c r="BN25" s="440">
        <v>305830</v>
      </c>
      <c r="BO25" s="441"/>
      <c r="BP25" s="441"/>
      <c r="BQ25" s="441"/>
      <c r="BR25" s="441"/>
      <c r="BS25" s="441"/>
      <c r="BT25" s="441"/>
      <c r="BU25" s="442"/>
      <c r="BV25" s="440">
        <v>341146</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173</v>
      </c>
      <c r="F26" s="419"/>
      <c r="G26" s="419"/>
      <c r="H26" s="419"/>
      <c r="I26" s="419"/>
      <c r="J26" s="419"/>
      <c r="K26" s="420"/>
      <c r="L26" s="421">
        <v>1</v>
      </c>
      <c r="M26" s="422"/>
      <c r="N26" s="422"/>
      <c r="O26" s="422"/>
      <c r="P26" s="423"/>
      <c r="Q26" s="421">
        <v>6180</v>
      </c>
      <c r="R26" s="422"/>
      <c r="S26" s="422"/>
      <c r="T26" s="422"/>
      <c r="U26" s="422"/>
      <c r="V26" s="423"/>
      <c r="W26" s="487"/>
      <c r="X26" s="478"/>
      <c r="Y26" s="479"/>
      <c r="Z26" s="418" t="s">
        <v>174</v>
      </c>
      <c r="AA26" s="500"/>
      <c r="AB26" s="500"/>
      <c r="AC26" s="500"/>
      <c r="AD26" s="500"/>
      <c r="AE26" s="500"/>
      <c r="AF26" s="500"/>
      <c r="AG26" s="501"/>
      <c r="AH26" s="421">
        <v>18</v>
      </c>
      <c r="AI26" s="422"/>
      <c r="AJ26" s="422"/>
      <c r="AK26" s="422"/>
      <c r="AL26" s="423"/>
      <c r="AM26" s="421">
        <v>54342</v>
      </c>
      <c r="AN26" s="422"/>
      <c r="AO26" s="422"/>
      <c r="AP26" s="422"/>
      <c r="AQ26" s="422"/>
      <c r="AR26" s="423"/>
      <c r="AS26" s="421">
        <v>3019</v>
      </c>
      <c r="AT26" s="422"/>
      <c r="AU26" s="422"/>
      <c r="AV26" s="422"/>
      <c r="AW26" s="422"/>
      <c r="AX26" s="424"/>
      <c r="AY26" s="454" t="s">
        <v>175</v>
      </c>
      <c r="AZ26" s="455"/>
      <c r="BA26" s="455"/>
      <c r="BB26" s="455"/>
      <c r="BC26" s="455"/>
      <c r="BD26" s="455"/>
      <c r="BE26" s="455"/>
      <c r="BF26" s="455"/>
      <c r="BG26" s="455"/>
      <c r="BH26" s="455"/>
      <c r="BI26" s="455"/>
      <c r="BJ26" s="455"/>
      <c r="BK26" s="455"/>
      <c r="BL26" s="455"/>
      <c r="BM26" s="456"/>
      <c r="BN26" s="445" t="s">
        <v>134</v>
      </c>
      <c r="BO26" s="446"/>
      <c r="BP26" s="446"/>
      <c r="BQ26" s="446"/>
      <c r="BR26" s="446"/>
      <c r="BS26" s="446"/>
      <c r="BT26" s="446"/>
      <c r="BU26" s="447"/>
      <c r="BV26" s="445" t="s">
        <v>134</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176</v>
      </c>
      <c r="F27" s="419"/>
      <c r="G27" s="419"/>
      <c r="H27" s="419"/>
      <c r="I27" s="419"/>
      <c r="J27" s="419"/>
      <c r="K27" s="420"/>
      <c r="L27" s="421">
        <v>1</v>
      </c>
      <c r="M27" s="422"/>
      <c r="N27" s="422"/>
      <c r="O27" s="422"/>
      <c r="P27" s="423"/>
      <c r="Q27" s="421">
        <v>4410</v>
      </c>
      <c r="R27" s="422"/>
      <c r="S27" s="422"/>
      <c r="T27" s="422"/>
      <c r="U27" s="422"/>
      <c r="V27" s="423"/>
      <c r="W27" s="487"/>
      <c r="X27" s="478"/>
      <c r="Y27" s="479"/>
      <c r="Z27" s="418" t="s">
        <v>177</v>
      </c>
      <c r="AA27" s="419"/>
      <c r="AB27" s="419"/>
      <c r="AC27" s="419"/>
      <c r="AD27" s="419"/>
      <c r="AE27" s="419"/>
      <c r="AF27" s="419"/>
      <c r="AG27" s="420"/>
      <c r="AH27" s="421">
        <v>5</v>
      </c>
      <c r="AI27" s="422"/>
      <c r="AJ27" s="422"/>
      <c r="AK27" s="422"/>
      <c r="AL27" s="423"/>
      <c r="AM27" s="421">
        <v>18650</v>
      </c>
      <c r="AN27" s="422"/>
      <c r="AO27" s="422"/>
      <c r="AP27" s="422"/>
      <c r="AQ27" s="422"/>
      <c r="AR27" s="423"/>
      <c r="AS27" s="421">
        <v>3730</v>
      </c>
      <c r="AT27" s="422"/>
      <c r="AU27" s="422"/>
      <c r="AV27" s="422"/>
      <c r="AW27" s="422"/>
      <c r="AX27" s="424"/>
      <c r="AY27" s="451" t="s">
        <v>178</v>
      </c>
      <c r="AZ27" s="452"/>
      <c r="BA27" s="452"/>
      <c r="BB27" s="452"/>
      <c r="BC27" s="452"/>
      <c r="BD27" s="452"/>
      <c r="BE27" s="452"/>
      <c r="BF27" s="452"/>
      <c r="BG27" s="452"/>
      <c r="BH27" s="452"/>
      <c r="BI27" s="452"/>
      <c r="BJ27" s="452"/>
      <c r="BK27" s="452"/>
      <c r="BL27" s="452"/>
      <c r="BM27" s="453"/>
      <c r="BN27" s="448">
        <v>571307</v>
      </c>
      <c r="BO27" s="449"/>
      <c r="BP27" s="449"/>
      <c r="BQ27" s="449"/>
      <c r="BR27" s="449"/>
      <c r="BS27" s="449"/>
      <c r="BT27" s="449"/>
      <c r="BU27" s="450"/>
      <c r="BV27" s="448">
        <v>570729</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179</v>
      </c>
      <c r="F28" s="419"/>
      <c r="G28" s="419"/>
      <c r="H28" s="419"/>
      <c r="I28" s="419"/>
      <c r="J28" s="419"/>
      <c r="K28" s="420"/>
      <c r="L28" s="421">
        <v>1</v>
      </c>
      <c r="M28" s="422"/>
      <c r="N28" s="422"/>
      <c r="O28" s="422"/>
      <c r="P28" s="423"/>
      <c r="Q28" s="421">
        <v>3630</v>
      </c>
      <c r="R28" s="422"/>
      <c r="S28" s="422"/>
      <c r="T28" s="422"/>
      <c r="U28" s="422"/>
      <c r="V28" s="423"/>
      <c r="W28" s="487"/>
      <c r="X28" s="478"/>
      <c r="Y28" s="479"/>
      <c r="Z28" s="418" t="s">
        <v>180</v>
      </c>
      <c r="AA28" s="419"/>
      <c r="AB28" s="419"/>
      <c r="AC28" s="419"/>
      <c r="AD28" s="419"/>
      <c r="AE28" s="419"/>
      <c r="AF28" s="419"/>
      <c r="AG28" s="420"/>
      <c r="AH28" s="421" t="s">
        <v>134</v>
      </c>
      <c r="AI28" s="422"/>
      <c r="AJ28" s="422"/>
      <c r="AK28" s="422"/>
      <c r="AL28" s="423"/>
      <c r="AM28" s="421" t="s">
        <v>124</v>
      </c>
      <c r="AN28" s="422"/>
      <c r="AO28" s="422"/>
      <c r="AP28" s="422"/>
      <c r="AQ28" s="422"/>
      <c r="AR28" s="423"/>
      <c r="AS28" s="421" t="s">
        <v>181</v>
      </c>
      <c r="AT28" s="422"/>
      <c r="AU28" s="422"/>
      <c r="AV28" s="422"/>
      <c r="AW28" s="422"/>
      <c r="AX28" s="424"/>
      <c r="AY28" s="428" t="s">
        <v>182</v>
      </c>
      <c r="AZ28" s="429"/>
      <c r="BA28" s="429"/>
      <c r="BB28" s="430"/>
      <c r="BC28" s="437" t="s">
        <v>41</v>
      </c>
      <c r="BD28" s="438"/>
      <c r="BE28" s="438"/>
      <c r="BF28" s="438"/>
      <c r="BG28" s="438"/>
      <c r="BH28" s="438"/>
      <c r="BI28" s="438"/>
      <c r="BJ28" s="438"/>
      <c r="BK28" s="438"/>
      <c r="BL28" s="438"/>
      <c r="BM28" s="439"/>
      <c r="BN28" s="440">
        <v>4716012</v>
      </c>
      <c r="BO28" s="441"/>
      <c r="BP28" s="441"/>
      <c r="BQ28" s="441"/>
      <c r="BR28" s="441"/>
      <c r="BS28" s="441"/>
      <c r="BT28" s="441"/>
      <c r="BU28" s="442"/>
      <c r="BV28" s="440">
        <v>4490168</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183</v>
      </c>
      <c r="F29" s="419"/>
      <c r="G29" s="419"/>
      <c r="H29" s="419"/>
      <c r="I29" s="419"/>
      <c r="J29" s="419"/>
      <c r="K29" s="420"/>
      <c r="L29" s="421">
        <v>16</v>
      </c>
      <c r="M29" s="422"/>
      <c r="N29" s="422"/>
      <c r="O29" s="422"/>
      <c r="P29" s="423"/>
      <c r="Q29" s="421">
        <v>3240</v>
      </c>
      <c r="R29" s="422"/>
      <c r="S29" s="422"/>
      <c r="T29" s="422"/>
      <c r="U29" s="422"/>
      <c r="V29" s="423"/>
      <c r="W29" s="488"/>
      <c r="X29" s="489"/>
      <c r="Y29" s="490"/>
      <c r="Z29" s="418" t="s">
        <v>184</v>
      </c>
      <c r="AA29" s="419"/>
      <c r="AB29" s="419"/>
      <c r="AC29" s="419"/>
      <c r="AD29" s="419"/>
      <c r="AE29" s="419"/>
      <c r="AF29" s="419"/>
      <c r="AG29" s="420"/>
      <c r="AH29" s="421">
        <v>300</v>
      </c>
      <c r="AI29" s="422"/>
      <c r="AJ29" s="422"/>
      <c r="AK29" s="422"/>
      <c r="AL29" s="423"/>
      <c r="AM29" s="421">
        <v>929610</v>
      </c>
      <c r="AN29" s="422"/>
      <c r="AO29" s="422"/>
      <c r="AP29" s="422"/>
      <c r="AQ29" s="422"/>
      <c r="AR29" s="423"/>
      <c r="AS29" s="421">
        <v>3099</v>
      </c>
      <c r="AT29" s="422"/>
      <c r="AU29" s="422"/>
      <c r="AV29" s="422"/>
      <c r="AW29" s="422"/>
      <c r="AX29" s="424"/>
      <c r="AY29" s="431"/>
      <c r="AZ29" s="432"/>
      <c r="BA29" s="432"/>
      <c r="BB29" s="433"/>
      <c r="BC29" s="425" t="s">
        <v>185</v>
      </c>
      <c r="BD29" s="426"/>
      <c r="BE29" s="426"/>
      <c r="BF29" s="426"/>
      <c r="BG29" s="426"/>
      <c r="BH29" s="426"/>
      <c r="BI29" s="426"/>
      <c r="BJ29" s="426"/>
      <c r="BK29" s="426"/>
      <c r="BL29" s="426"/>
      <c r="BM29" s="427"/>
      <c r="BN29" s="445">
        <v>6461</v>
      </c>
      <c r="BO29" s="446"/>
      <c r="BP29" s="446"/>
      <c r="BQ29" s="446"/>
      <c r="BR29" s="446"/>
      <c r="BS29" s="446"/>
      <c r="BT29" s="446"/>
      <c r="BU29" s="447"/>
      <c r="BV29" s="445">
        <v>4892</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186</v>
      </c>
      <c r="X30" s="498"/>
      <c r="Y30" s="498"/>
      <c r="Z30" s="498"/>
      <c r="AA30" s="498"/>
      <c r="AB30" s="498"/>
      <c r="AC30" s="498"/>
      <c r="AD30" s="498"/>
      <c r="AE30" s="498"/>
      <c r="AF30" s="498"/>
      <c r="AG30" s="499"/>
      <c r="AH30" s="409">
        <v>97.5</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4711109</v>
      </c>
      <c r="BO30" s="449"/>
      <c r="BP30" s="449"/>
      <c r="BQ30" s="449"/>
      <c r="BR30" s="449"/>
      <c r="BS30" s="449"/>
      <c r="BT30" s="449"/>
      <c r="BU30" s="450"/>
      <c r="BV30" s="448">
        <v>4658601</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187</v>
      </c>
      <c r="D32" s="193"/>
      <c r="E32" s="193"/>
      <c r="F32" s="190"/>
      <c r="G32" s="190"/>
      <c r="H32" s="190"/>
      <c r="I32" s="190"/>
      <c r="J32" s="190"/>
      <c r="K32" s="190"/>
      <c r="L32" s="190"/>
      <c r="M32" s="190"/>
      <c r="N32" s="190"/>
      <c r="O32" s="190"/>
      <c r="P32" s="190"/>
      <c r="Q32" s="190"/>
      <c r="R32" s="190"/>
      <c r="S32" s="190"/>
      <c r="T32" s="190"/>
      <c r="U32" s="190" t="s">
        <v>188</v>
      </c>
      <c r="V32" s="190"/>
      <c r="W32" s="190"/>
      <c r="X32" s="190"/>
      <c r="Y32" s="190"/>
      <c r="Z32" s="190"/>
      <c r="AA32" s="190"/>
      <c r="AB32" s="190"/>
      <c r="AC32" s="190"/>
      <c r="AD32" s="190"/>
      <c r="AE32" s="190"/>
      <c r="AF32" s="190"/>
      <c r="AG32" s="190"/>
      <c r="AH32" s="190"/>
      <c r="AI32" s="190"/>
      <c r="AJ32" s="190"/>
      <c r="AK32" s="190"/>
      <c r="AL32" s="190"/>
      <c r="AM32" s="194" t="s">
        <v>189</v>
      </c>
      <c r="AN32" s="190"/>
      <c r="AO32" s="190"/>
      <c r="AP32" s="190"/>
      <c r="AQ32" s="190"/>
      <c r="AR32" s="190"/>
      <c r="AS32" s="194"/>
      <c r="AT32" s="194"/>
      <c r="AU32" s="194"/>
      <c r="AV32" s="194"/>
      <c r="AW32" s="194"/>
      <c r="AX32" s="194"/>
      <c r="AY32" s="194"/>
      <c r="AZ32" s="194"/>
      <c r="BA32" s="194"/>
      <c r="BB32" s="190"/>
      <c r="BC32" s="194"/>
      <c r="BD32" s="190"/>
      <c r="BE32" s="194" t="s">
        <v>190</v>
      </c>
      <c r="BF32" s="190"/>
      <c r="BG32" s="190"/>
      <c r="BH32" s="190"/>
      <c r="BI32" s="190"/>
      <c r="BJ32" s="194"/>
      <c r="BK32" s="194"/>
      <c r="BL32" s="194"/>
      <c r="BM32" s="194"/>
      <c r="BN32" s="194"/>
      <c r="BO32" s="194"/>
      <c r="BP32" s="194"/>
      <c r="BQ32" s="194"/>
      <c r="BR32" s="190"/>
      <c r="BS32" s="190"/>
      <c r="BT32" s="190"/>
      <c r="BU32" s="190"/>
      <c r="BV32" s="190"/>
      <c r="BW32" s="190" t="s">
        <v>191</v>
      </c>
      <c r="BX32" s="190"/>
      <c r="BY32" s="190"/>
      <c r="BZ32" s="190"/>
      <c r="CA32" s="190"/>
      <c r="CB32" s="194"/>
      <c r="CC32" s="194"/>
      <c r="CD32" s="194"/>
      <c r="CE32" s="194"/>
      <c r="CF32" s="194"/>
      <c r="CG32" s="194"/>
      <c r="CH32" s="194"/>
      <c r="CI32" s="194"/>
      <c r="CJ32" s="194"/>
      <c r="CK32" s="194"/>
      <c r="CL32" s="194"/>
      <c r="CM32" s="194"/>
      <c r="CN32" s="194"/>
      <c r="CO32" s="194" t="s">
        <v>192</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193</v>
      </c>
      <c r="D33" s="408"/>
      <c r="E33" s="407" t="s">
        <v>194</v>
      </c>
      <c r="F33" s="407"/>
      <c r="G33" s="407"/>
      <c r="H33" s="407"/>
      <c r="I33" s="407"/>
      <c r="J33" s="407"/>
      <c r="K33" s="407"/>
      <c r="L33" s="407"/>
      <c r="M33" s="407"/>
      <c r="N33" s="407"/>
      <c r="O33" s="407"/>
      <c r="P33" s="407"/>
      <c r="Q33" s="407"/>
      <c r="R33" s="407"/>
      <c r="S33" s="407"/>
      <c r="T33" s="195"/>
      <c r="U33" s="408" t="s">
        <v>193</v>
      </c>
      <c r="V33" s="408"/>
      <c r="W33" s="407" t="s">
        <v>195</v>
      </c>
      <c r="X33" s="407"/>
      <c r="Y33" s="407"/>
      <c r="Z33" s="407"/>
      <c r="AA33" s="407"/>
      <c r="AB33" s="407"/>
      <c r="AC33" s="407"/>
      <c r="AD33" s="407"/>
      <c r="AE33" s="407"/>
      <c r="AF33" s="407"/>
      <c r="AG33" s="407"/>
      <c r="AH33" s="407"/>
      <c r="AI33" s="407"/>
      <c r="AJ33" s="407"/>
      <c r="AK33" s="407"/>
      <c r="AL33" s="195"/>
      <c r="AM33" s="408" t="s">
        <v>196</v>
      </c>
      <c r="AN33" s="408"/>
      <c r="AO33" s="407" t="s">
        <v>194</v>
      </c>
      <c r="AP33" s="407"/>
      <c r="AQ33" s="407"/>
      <c r="AR33" s="407"/>
      <c r="AS33" s="407"/>
      <c r="AT33" s="407"/>
      <c r="AU33" s="407"/>
      <c r="AV33" s="407"/>
      <c r="AW33" s="407"/>
      <c r="AX33" s="407"/>
      <c r="AY33" s="407"/>
      <c r="AZ33" s="407"/>
      <c r="BA33" s="407"/>
      <c r="BB33" s="407"/>
      <c r="BC33" s="407"/>
      <c r="BD33" s="196"/>
      <c r="BE33" s="407" t="s">
        <v>197</v>
      </c>
      <c r="BF33" s="407"/>
      <c r="BG33" s="407" t="s">
        <v>198</v>
      </c>
      <c r="BH33" s="407"/>
      <c r="BI33" s="407"/>
      <c r="BJ33" s="407"/>
      <c r="BK33" s="407"/>
      <c r="BL33" s="407"/>
      <c r="BM33" s="407"/>
      <c r="BN33" s="407"/>
      <c r="BO33" s="407"/>
      <c r="BP33" s="407"/>
      <c r="BQ33" s="407"/>
      <c r="BR33" s="407"/>
      <c r="BS33" s="407"/>
      <c r="BT33" s="407"/>
      <c r="BU33" s="407"/>
      <c r="BV33" s="196"/>
      <c r="BW33" s="408" t="s">
        <v>197</v>
      </c>
      <c r="BX33" s="408"/>
      <c r="BY33" s="407" t="s">
        <v>199</v>
      </c>
      <c r="BZ33" s="407"/>
      <c r="CA33" s="407"/>
      <c r="CB33" s="407"/>
      <c r="CC33" s="407"/>
      <c r="CD33" s="407"/>
      <c r="CE33" s="407"/>
      <c r="CF33" s="407"/>
      <c r="CG33" s="407"/>
      <c r="CH33" s="407"/>
      <c r="CI33" s="407"/>
      <c r="CJ33" s="407"/>
      <c r="CK33" s="407"/>
      <c r="CL33" s="407"/>
      <c r="CM33" s="407"/>
      <c r="CN33" s="195"/>
      <c r="CO33" s="408" t="s">
        <v>196</v>
      </c>
      <c r="CP33" s="408"/>
      <c r="CQ33" s="407" t="s">
        <v>200</v>
      </c>
      <c r="CR33" s="407"/>
      <c r="CS33" s="407"/>
      <c r="CT33" s="407"/>
      <c r="CU33" s="407"/>
      <c r="CV33" s="407"/>
      <c r="CW33" s="407"/>
      <c r="CX33" s="407"/>
      <c r="CY33" s="407"/>
      <c r="CZ33" s="407"/>
      <c r="DA33" s="407"/>
      <c r="DB33" s="407"/>
      <c r="DC33" s="407"/>
      <c r="DD33" s="407"/>
      <c r="DE33" s="407"/>
      <c r="DF33" s="195"/>
      <c r="DG33" s="406" t="s">
        <v>201</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国民健康保険（事業勘定）</v>
      </c>
      <c r="X34" s="403"/>
      <c r="Y34" s="403"/>
      <c r="Z34" s="403"/>
      <c r="AA34" s="403"/>
      <c r="AB34" s="403"/>
      <c r="AC34" s="403"/>
      <c r="AD34" s="403"/>
      <c r="AE34" s="403"/>
      <c r="AF34" s="403"/>
      <c r="AG34" s="403"/>
      <c r="AH34" s="403"/>
      <c r="AI34" s="403"/>
      <c r="AJ34" s="403"/>
      <c r="AK34" s="403"/>
      <c r="AL34" s="193"/>
      <c r="AM34" s="404">
        <f>IF(AO34="","",MAX(C34:D43,U34:V43)+1)</f>
        <v>7</v>
      </c>
      <c r="AN34" s="404"/>
      <c r="AO34" s="403" t="str">
        <f>IF('各会計、関係団体の財政状況及び健全化判断比率'!B32="","",'各会計、関係団体の財政状況及び健全化判断比率'!B32)</f>
        <v>水道事業</v>
      </c>
      <c r="AP34" s="403"/>
      <c r="AQ34" s="403"/>
      <c r="AR34" s="403"/>
      <c r="AS34" s="403"/>
      <c r="AT34" s="403"/>
      <c r="AU34" s="403"/>
      <c r="AV34" s="403"/>
      <c r="AW34" s="403"/>
      <c r="AX34" s="403"/>
      <c r="AY34" s="403"/>
      <c r="AZ34" s="403"/>
      <c r="BA34" s="403"/>
      <c r="BB34" s="403"/>
      <c r="BC34" s="403"/>
      <c r="BD34" s="193"/>
      <c r="BE34" s="404">
        <f>IF(BG34="","",MAX(C34:D43,U34:V43,AM34:AN43)+1)</f>
        <v>9</v>
      </c>
      <c r="BF34" s="404"/>
      <c r="BG34" s="403" t="str">
        <f>IF('各会計、関係団体の財政状況及び健全化判断比率'!B34="","",'各会計、関係団体の財政状況及び健全化判断比率'!B34)</f>
        <v>と畜場事業</v>
      </c>
      <c r="BH34" s="403"/>
      <c r="BI34" s="403"/>
      <c r="BJ34" s="403"/>
      <c r="BK34" s="403"/>
      <c r="BL34" s="403"/>
      <c r="BM34" s="403"/>
      <c r="BN34" s="403"/>
      <c r="BO34" s="403"/>
      <c r="BP34" s="403"/>
      <c r="BQ34" s="403"/>
      <c r="BR34" s="403"/>
      <c r="BS34" s="403"/>
      <c r="BT34" s="403"/>
      <c r="BU34" s="403"/>
      <c r="BV34" s="193"/>
      <c r="BW34" s="404">
        <f>IF(BY34="","",MAX(C34:D43,U34:V43,AM34:AN43,BE34:BF43)+1)</f>
        <v>12</v>
      </c>
      <c r="BX34" s="404"/>
      <c r="BY34" s="403" t="str">
        <f>IF('各会計、関係団体の財政状況及び健全化判断比率'!B68="","",'各会計、関係団体の財政状況及び健全化判断比率'!B68)</f>
        <v>南但広域行政事務組合</v>
      </c>
      <c r="BZ34" s="403"/>
      <c r="CA34" s="403"/>
      <c r="CB34" s="403"/>
      <c r="CC34" s="403"/>
      <c r="CD34" s="403"/>
      <c r="CE34" s="403"/>
      <c r="CF34" s="403"/>
      <c r="CG34" s="403"/>
      <c r="CH34" s="403"/>
      <c r="CI34" s="403"/>
      <c r="CJ34" s="403"/>
      <c r="CK34" s="403"/>
      <c r="CL34" s="403"/>
      <c r="CM34" s="403"/>
      <c r="CN34" s="193"/>
      <c r="CO34" s="404">
        <f>IF(CQ34="","",MAX(C34:D43,U34:V43,AM34:AN43,BE34:BF43,BW34:BX43)+1)</f>
        <v>20</v>
      </c>
      <c r="CP34" s="404"/>
      <c r="CQ34" s="403" t="str">
        <f>IF('各会計、関係団体の財政状況及び健全化判断比率'!BS7="","",'各会計、関係団体の財政状況及び健全化判断比率'!BS7)</f>
        <v>和田山商業振興（株）</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住宅資金貸付事業特別会計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休日診療所</v>
      </c>
      <c r="X35" s="403"/>
      <c r="Y35" s="403"/>
      <c r="Z35" s="403"/>
      <c r="AA35" s="403"/>
      <c r="AB35" s="403"/>
      <c r="AC35" s="403"/>
      <c r="AD35" s="403"/>
      <c r="AE35" s="403"/>
      <c r="AF35" s="403"/>
      <c r="AG35" s="403"/>
      <c r="AH35" s="403"/>
      <c r="AI35" s="403"/>
      <c r="AJ35" s="403"/>
      <c r="AK35" s="403"/>
      <c r="AL35" s="193"/>
      <c r="AM35" s="404">
        <f t="shared" ref="AM35:AM43" si="0">IF(AO35="","",AM34+1)</f>
        <v>8</v>
      </c>
      <c r="AN35" s="404"/>
      <c r="AO35" s="403" t="str">
        <f>IF('各会計、関係団体の財政状況及び健全化判断比率'!B33="","",'各会計、関係団体の財政状況及び健全化判断比率'!B33)</f>
        <v>工業用水道事業</v>
      </c>
      <c r="AP35" s="403"/>
      <c r="AQ35" s="403"/>
      <c r="AR35" s="403"/>
      <c r="AS35" s="403"/>
      <c r="AT35" s="403"/>
      <c r="AU35" s="403"/>
      <c r="AV35" s="403"/>
      <c r="AW35" s="403"/>
      <c r="AX35" s="403"/>
      <c r="AY35" s="403"/>
      <c r="AZ35" s="403"/>
      <c r="BA35" s="403"/>
      <c r="BB35" s="403"/>
      <c r="BC35" s="403"/>
      <c r="BD35" s="193"/>
      <c r="BE35" s="404">
        <f t="shared" ref="BE35:BE43" si="1">IF(BG35="","",BE34+1)</f>
        <v>10</v>
      </c>
      <c r="BF35" s="404"/>
      <c r="BG35" s="403" t="str">
        <f>IF('各会計、関係団体の財政状況及び健全化判断比率'!B35="","",'各会計、関係団体の財政状況及び健全化判断比率'!B35)</f>
        <v>下水道事業</v>
      </c>
      <c r="BH35" s="403"/>
      <c r="BI35" s="403"/>
      <c r="BJ35" s="403"/>
      <c r="BK35" s="403"/>
      <c r="BL35" s="403"/>
      <c r="BM35" s="403"/>
      <c r="BN35" s="403"/>
      <c r="BO35" s="403"/>
      <c r="BP35" s="403"/>
      <c r="BQ35" s="403"/>
      <c r="BR35" s="403"/>
      <c r="BS35" s="403"/>
      <c r="BT35" s="403"/>
      <c r="BU35" s="403"/>
      <c r="BV35" s="193"/>
      <c r="BW35" s="404">
        <f t="shared" ref="BW35:BW43" si="2">IF(BY35="","",BW34+1)</f>
        <v>13</v>
      </c>
      <c r="BX35" s="404"/>
      <c r="BY35" s="403" t="str">
        <f>IF('各会計、関係団体の財政状況及び健全化判断比率'!B69="","",'各会計、関係団体の財政状況及び健全化判断比率'!B69)</f>
        <v>公立豊岡病院組合</v>
      </c>
      <c r="BZ35" s="403"/>
      <c r="CA35" s="403"/>
      <c r="CB35" s="403"/>
      <c r="CC35" s="403"/>
      <c r="CD35" s="403"/>
      <c r="CE35" s="403"/>
      <c r="CF35" s="403"/>
      <c r="CG35" s="403"/>
      <c r="CH35" s="403"/>
      <c r="CI35" s="403"/>
      <c r="CJ35" s="403"/>
      <c r="CK35" s="403"/>
      <c r="CL35" s="403"/>
      <c r="CM35" s="403"/>
      <c r="CN35" s="193"/>
      <c r="CO35" s="404">
        <f t="shared" ref="CO35:CO43" si="3">IF(CQ35="","",CO34+1)</f>
        <v>21</v>
      </c>
      <c r="CP35" s="404"/>
      <c r="CQ35" s="403" t="str">
        <f>IF('各会計、関係団体の財政状況及び健全化判断比率'!BS8="","",'各会計、関係団体の財政状況及び健全化判断比率'!BS8)</f>
        <v>（株）フレッシュあさご</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IF('各会計、関係団体の財政状況及び健全化判断比率'!B30="","",'各会計、関係団体の財政状況及び健全化判断比率'!B30)</f>
        <v>介護保険事業（保険事業勘定）</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f t="shared" si="1"/>
        <v>11</v>
      </c>
      <c r="BF36" s="404"/>
      <c r="BG36" s="403" t="str">
        <f>IF('各会計、関係団体の財政状況及び健全化判断比率'!B36="","",'各会計、関係団体の財政状況及び健全化判断比率'!B36)</f>
        <v>宅地開発事業</v>
      </c>
      <c r="BH36" s="403"/>
      <c r="BI36" s="403"/>
      <c r="BJ36" s="403"/>
      <c r="BK36" s="403"/>
      <c r="BL36" s="403"/>
      <c r="BM36" s="403"/>
      <c r="BN36" s="403"/>
      <c r="BO36" s="403"/>
      <c r="BP36" s="403"/>
      <c r="BQ36" s="403"/>
      <c r="BR36" s="403"/>
      <c r="BS36" s="403"/>
      <c r="BT36" s="403"/>
      <c r="BU36" s="403"/>
      <c r="BV36" s="193"/>
      <c r="BW36" s="404">
        <f t="shared" si="2"/>
        <v>14</v>
      </c>
      <c r="BX36" s="404"/>
      <c r="BY36" s="403" t="str">
        <f>IF('各会計、関係団体の財政状況及び健全化判断比率'!B70="","",'各会計、関係団体の財政状況及び健全化判断比率'!B70)</f>
        <v>但馬広域行政事務組合</v>
      </c>
      <c r="BZ36" s="403"/>
      <c r="CA36" s="403"/>
      <c r="CB36" s="403"/>
      <c r="CC36" s="403"/>
      <c r="CD36" s="403"/>
      <c r="CE36" s="403"/>
      <c r="CF36" s="403"/>
      <c r="CG36" s="403"/>
      <c r="CH36" s="403"/>
      <c r="CI36" s="403"/>
      <c r="CJ36" s="403"/>
      <c r="CK36" s="403"/>
      <c r="CL36" s="403"/>
      <c r="CM36" s="403"/>
      <c r="CN36" s="193"/>
      <c r="CO36" s="404">
        <f t="shared" si="3"/>
        <v>22</v>
      </c>
      <c r="CP36" s="404"/>
      <c r="CQ36" s="403" t="str">
        <f>IF('各会計、関係団体の財政状況及び健全化判断比率'!BS9="","",'各会計、関係団体の財政状況及び健全化判断比率'!BS9)</f>
        <v>(有)朝来農産物加工所</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6</v>
      </c>
      <c r="V37" s="404"/>
      <c r="W37" s="403" t="str">
        <f>IF('各会計、関係団体の財政状況及び健全化判断比率'!B31="","",'各会計、関係団体の財政状況及び健全化判断比率'!B31)</f>
        <v>後期高齢者医療</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15</v>
      </c>
      <c r="BX37" s="404"/>
      <c r="BY37" s="403" t="str">
        <f>IF('各会計、関係団体の財政状況及び健全化判断比率'!B71="","",'各会計、関係団体の財政状況及び健全化判断比率'!B71)</f>
        <v>兵庫県市町村職員退職手当組合</v>
      </c>
      <c r="BZ37" s="403"/>
      <c r="CA37" s="403"/>
      <c r="CB37" s="403"/>
      <c r="CC37" s="403"/>
      <c r="CD37" s="403"/>
      <c r="CE37" s="403"/>
      <c r="CF37" s="403"/>
      <c r="CG37" s="403"/>
      <c r="CH37" s="403"/>
      <c r="CI37" s="403"/>
      <c r="CJ37" s="403"/>
      <c r="CK37" s="403"/>
      <c r="CL37" s="403"/>
      <c r="CM37" s="403"/>
      <c r="CN37" s="193"/>
      <c r="CO37" s="404">
        <f t="shared" si="3"/>
        <v>23</v>
      </c>
      <c r="CP37" s="404"/>
      <c r="CQ37" s="403" t="str">
        <f>IF('各会計、関係団体の財政状況及び健全化判断比率'!BS10="","",'各会計、関係団体の財政状況及び健全化判断比率'!BS10)</f>
        <v>(株)あさご有機</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16</v>
      </c>
      <c r="BX38" s="404"/>
      <c r="BY38" s="403" t="str">
        <f>IF('各会計、関係団体の財政状況及び健全化判断比率'!B72="","",'各会計、関係団体の財政状況及び健全化判断比率'!B72)</f>
        <v>兵庫県市町交通災害共済組合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17</v>
      </c>
      <c r="BX39" s="404"/>
      <c r="BY39" s="403" t="str">
        <f>IF('各会計、関係団体の財政状況及び健全化判断比率'!B73="","",'各会計、関係団体の財政状況及び健全化判断比率'!B73)</f>
        <v>兵庫県町議会議員公務災害補償組合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18</v>
      </c>
      <c r="BX40" s="404"/>
      <c r="BY40" s="403" t="str">
        <f>IF('各会計、関係団体の財政状況及び健全化判断比率'!B74="","",'各会計、関係団体の財政状況及び健全化判断比率'!B74)</f>
        <v>兵庫県後期高齢者医療広域連合（一般会計）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19</v>
      </c>
      <c r="BX41" s="404"/>
      <c r="BY41" s="403" t="str">
        <f>IF('各会計、関係団体の財政状況及び健全化判断比率'!B75="","",'各会計、関係団体の財政状況及び健全化判断比率'!B75)</f>
        <v>兵庫県後期高齢者医療広域連合（特別会計）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202</v>
      </c>
      <c r="C46" s="165"/>
      <c r="D46" s="165"/>
      <c r="E46" s="165" t="s">
        <v>203</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204</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205</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206</v>
      </c>
    </row>
    <row r="50" spans="5:5" x14ac:dyDescent="0.15">
      <c r="E50" s="167" t="s">
        <v>207</v>
      </c>
    </row>
    <row r="51" spans="5:5" x14ac:dyDescent="0.15">
      <c r="E51" s="167" t="s">
        <v>208</v>
      </c>
    </row>
    <row r="52" spans="5:5" x14ac:dyDescent="0.15">
      <c r="E52" s="167" t="s">
        <v>209</v>
      </c>
    </row>
    <row r="53" spans="5:5" x14ac:dyDescent="0.15">
      <c r="E53" s="167" t="s">
        <v>210</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SFuv+UfpcDzPzDOEef+fTouh7c3SdUV76KMwtQstW7eTWZ386TaI8UwhbeN4Fo7dJrzH6twK1OLnqBMLV+R8qA==" saltValue="yRNJwWHiL60SKlqxP9r1O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545</v>
      </c>
      <c r="G33" s="29" t="s">
        <v>546</v>
      </c>
      <c r="H33" s="29" t="s">
        <v>547</v>
      </c>
      <c r="I33" s="29" t="s">
        <v>548</v>
      </c>
      <c r="J33" s="30" t="s">
        <v>549</v>
      </c>
      <c r="K33" s="22"/>
      <c r="L33" s="22"/>
      <c r="M33" s="22"/>
      <c r="N33" s="22"/>
      <c r="O33" s="22"/>
      <c r="P33" s="22"/>
    </row>
    <row r="34" spans="1:16" ht="39" customHeight="1" x14ac:dyDescent="0.15">
      <c r="A34" s="22"/>
      <c r="B34" s="31"/>
      <c r="C34" s="1223" t="s">
        <v>552</v>
      </c>
      <c r="D34" s="1223"/>
      <c r="E34" s="1224"/>
      <c r="F34" s="32">
        <v>9.56</v>
      </c>
      <c r="G34" s="33">
        <v>10.130000000000001</v>
      </c>
      <c r="H34" s="33">
        <v>10.52</v>
      </c>
      <c r="I34" s="33">
        <v>11.11</v>
      </c>
      <c r="J34" s="34">
        <v>11.44</v>
      </c>
      <c r="K34" s="22"/>
      <c r="L34" s="22"/>
      <c r="M34" s="22"/>
      <c r="N34" s="22"/>
      <c r="O34" s="22"/>
      <c r="P34" s="22"/>
    </row>
    <row r="35" spans="1:16" ht="39" customHeight="1" x14ac:dyDescent="0.15">
      <c r="A35" s="22"/>
      <c r="B35" s="35"/>
      <c r="C35" s="1217" t="s">
        <v>553</v>
      </c>
      <c r="D35" s="1218"/>
      <c r="E35" s="1219"/>
      <c r="F35" s="36">
        <v>4.04</v>
      </c>
      <c r="G35" s="37">
        <v>4.6100000000000003</v>
      </c>
      <c r="H35" s="37">
        <v>6.48</v>
      </c>
      <c r="I35" s="37">
        <v>3.27</v>
      </c>
      <c r="J35" s="38">
        <v>4.26</v>
      </c>
      <c r="K35" s="22"/>
      <c r="L35" s="22"/>
      <c r="M35" s="22"/>
      <c r="N35" s="22"/>
      <c r="O35" s="22"/>
      <c r="P35" s="22"/>
    </row>
    <row r="36" spans="1:16" ht="39" customHeight="1" x14ac:dyDescent="0.15">
      <c r="A36" s="22"/>
      <c r="B36" s="35"/>
      <c r="C36" s="1217" t="s">
        <v>554</v>
      </c>
      <c r="D36" s="1218"/>
      <c r="E36" s="1219"/>
      <c r="F36" s="36">
        <v>0.87</v>
      </c>
      <c r="G36" s="37">
        <v>1.1200000000000001</v>
      </c>
      <c r="H36" s="37">
        <v>0.03</v>
      </c>
      <c r="I36" s="37">
        <v>0</v>
      </c>
      <c r="J36" s="38">
        <v>1.4</v>
      </c>
      <c r="K36" s="22"/>
      <c r="L36" s="22"/>
      <c r="M36" s="22"/>
      <c r="N36" s="22"/>
      <c r="O36" s="22"/>
      <c r="P36" s="22"/>
    </row>
    <row r="37" spans="1:16" ht="39" customHeight="1" x14ac:dyDescent="0.15">
      <c r="A37" s="22"/>
      <c r="B37" s="35"/>
      <c r="C37" s="1217" t="s">
        <v>555</v>
      </c>
      <c r="D37" s="1218"/>
      <c r="E37" s="1219"/>
      <c r="F37" s="36">
        <v>0.16</v>
      </c>
      <c r="G37" s="37">
        <v>0</v>
      </c>
      <c r="H37" s="37">
        <v>0.15</v>
      </c>
      <c r="I37" s="37">
        <v>0.42</v>
      </c>
      <c r="J37" s="38">
        <v>0.4</v>
      </c>
      <c r="K37" s="22"/>
      <c r="L37" s="22"/>
      <c r="M37" s="22"/>
      <c r="N37" s="22"/>
      <c r="O37" s="22"/>
      <c r="P37" s="22"/>
    </row>
    <row r="38" spans="1:16" ht="39" customHeight="1" x14ac:dyDescent="0.15">
      <c r="A38" s="22"/>
      <c r="B38" s="35"/>
      <c r="C38" s="1217" t="s">
        <v>556</v>
      </c>
      <c r="D38" s="1218"/>
      <c r="E38" s="1219"/>
      <c r="F38" s="36">
        <v>0.35</v>
      </c>
      <c r="G38" s="37">
        <v>0.37</v>
      </c>
      <c r="H38" s="37">
        <v>0.37</v>
      </c>
      <c r="I38" s="37">
        <v>0.3</v>
      </c>
      <c r="J38" s="38">
        <v>0.35</v>
      </c>
      <c r="K38" s="22"/>
      <c r="L38" s="22"/>
      <c r="M38" s="22"/>
      <c r="N38" s="22"/>
      <c r="O38" s="22"/>
      <c r="P38" s="22"/>
    </row>
    <row r="39" spans="1:16" ht="39" customHeight="1" x14ac:dyDescent="0.15">
      <c r="A39" s="22"/>
      <c r="B39" s="35"/>
      <c r="C39" s="1217" t="s">
        <v>557</v>
      </c>
      <c r="D39" s="1218"/>
      <c r="E39" s="1219"/>
      <c r="F39" s="36">
        <v>0.32</v>
      </c>
      <c r="G39" s="37">
        <v>0.32</v>
      </c>
      <c r="H39" s="37">
        <v>0.28999999999999998</v>
      </c>
      <c r="I39" s="37">
        <v>0.28999999999999998</v>
      </c>
      <c r="J39" s="38">
        <v>0.28999999999999998</v>
      </c>
      <c r="K39" s="22"/>
      <c r="L39" s="22"/>
      <c r="M39" s="22"/>
      <c r="N39" s="22"/>
      <c r="O39" s="22"/>
      <c r="P39" s="22"/>
    </row>
    <row r="40" spans="1:16" ht="39" customHeight="1" x14ac:dyDescent="0.15">
      <c r="A40" s="22"/>
      <c r="B40" s="35"/>
      <c r="C40" s="1217" t="s">
        <v>558</v>
      </c>
      <c r="D40" s="1218"/>
      <c r="E40" s="1219"/>
      <c r="F40" s="36">
        <v>0.05</v>
      </c>
      <c r="G40" s="37">
        <v>0.1</v>
      </c>
      <c r="H40" s="37">
        <v>0.11</v>
      </c>
      <c r="I40" s="37">
        <v>0.13</v>
      </c>
      <c r="J40" s="38">
        <v>0.13</v>
      </c>
      <c r="K40" s="22"/>
      <c r="L40" s="22"/>
      <c r="M40" s="22"/>
      <c r="N40" s="22"/>
      <c r="O40" s="22"/>
      <c r="P40" s="22"/>
    </row>
    <row r="41" spans="1:16" ht="39" customHeight="1" x14ac:dyDescent="0.15">
      <c r="A41" s="22"/>
      <c r="B41" s="35"/>
      <c r="C41" s="1217" t="s">
        <v>559</v>
      </c>
      <c r="D41" s="1218"/>
      <c r="E41" s="1219"/>
      <c r="F41" s="36">
        <v>7.0000000000000007E-2</v>
      </c>
      <c r="G41" s="37">
        <v>0.08</v>
      </c>
      <c r="H41" s="37">
        <v>0.08</v>
      </c>
      <c r="I41" s="37">
        <v>0.09</v>
      </c>
      <c r="J41" s="38">
        <v>0.09</v>
      </c>
      <c r="K41" s="22"/>
      <c r="L41" s="22"/>
      <c r="M41" s="22"/>
      <c r="N41" s="22"/>
      <c r="O41" s="22"/>
      <c r="P41" s="22"/>
    </row>
    <row r="42" spans="1:16" ht="39" customHeight="1" x14ac:dyDescent="0.15">
      <c r="A42" s="22"/>
      <c r="B42" s="39"/>
      <c r="C42" s="1217" t="s">
        <v>560</v>
      </c>
      <c r="D42" s="1218"/>
      <c r="E42" s="1219"/>
      <c r="F42" s="36" t="s">
        <v>502</v>
      </c>
      <c r="G42" s="37" t="s">
        <v>502</v>
      </c>
      <c r="H42" s="37" t="s">
        <v>502</v>
      </c>
      <c r="I42" s="37" t="s">
        <v>502</v>
      </c>
      <c r="J42" s="38" t="s">
        <v>502</v>
      </c>
      <c r="K42" s="22"/>
      <c r="L42" s="22"/>
      <c r="M42" s="22"/>
      <c r="N42" s="22"/>
      <c r="O42" s="22"/>
      <c r="P42" s="22"/>
    </row>
    <row r="43" spans="1:16" ht="39" customHeight="1" thickBot="1" x14ac:dyDescent="0.2">
      <c r="A43" s="22"/>
      <c r="B43" s="40"/>
      <c r="C43" s="1220" t="s">
        <v>561</v>
      </c>
      <c r="D43" s="1221"/>
      <c r="E43" s="1222"/>
      <c r="F43" s="41">
        <v>0.18</v>
      </c>
      <c r="G43" s="42">
        <v>0.16</v>
      </c>
      <c r="H43" s="42">
        <v>0.17</v>
      </c>
      <c r="I43" s="42">
        <v>0.21</v>
      </c>
      <c r="J43" s="43">
        <v>0.1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K0WscCcGtBOaI7MW8WQydE+OzqdpVSsGjBZbOx9AGLZeD5T55trtv4O8OT3lFxxY6qZ2hXWhT3E6/aQgsbVTnw==" saltValue="oogI1eIPMvM67xYQcJcte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5"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x14ac:dyDescent="0.15">
      <c r="A45" s="48"/>
      <c r="B45" s="1233" t="s">
        <v>10</v>
      </c>
      <c r="C45" s="1234"/>
      <c r="D45" s="58"/>
      <c r="E45" s="1239" t="s">
        <v>11</v>
      </c>
      <c r="F45" s="1239"/>
      <c r="G45" s="1239"/>
      <c r="H45" s="1239"/>
      <c r="I45" s="1239"/>
      <c r="J45" s="1240"/>
      <c r="K45" s="59">
        <v>3470</v>
      </c>
      <c r="L45" s="60">
        <v>2993</v>
      </c>
      <c r="M45" s="60">
        <v>2999</v>
      </c>
      <c r="N45" s="60">
        <v>3062</v>
      </c>
      <c r="O45" s="61">
        <v>3182</v>
      </c>
      <c r="P45" s="48"/>
      <c r="Q45" s="48"/>
      <c r="R45" s="48"/>
      <c r="S45" s="48"/>
      <c r="T45" s="48"/>
      <c r="U45" s="48"/>
    </row>
    <row r="46" spans="1:21" ht="30.75" customHeight="1" x14ac:dyDescent="0.15">
      <c r="A46" s="48"/>
      <c r="B46" s="1235"/>
      <c r="C46" s="1236"/>
      <c r="D46" s="62"/>
      <c r="E46" s="1227" t="s">
        <v>12</v>
      </c>
      <c r="F46" s="1227"/>
      <c r="G46" s="1227"/>
      <c r="H46" s="1227"/>
      <c r="I46" s="1227"/>
      <c r="J46" s="1228"/>
      <c r="K46" s="63" t="s">
        <v>502</v>
      </c>
      <c r="L46" s="64" t="s">
        <v>502</v>
      </c>
      <c r="M46" s="64" t="s">
        <v>502</v>
      </c>
      <c r="N46" s="64" t="s">
        <v>502</v>
      </c>
      <c r="O46" s="65" t="s">
        <v>502</v>
      </c>
      <c r="P46" s="48"/>
      <c r="Q46" s="48"/>
      <c r="R46" s="48"/>
      <c r="S46" s="48"/>
      <c r="T46" s="48"/>
      <c r="U46" s="48"/>
    </row>
    <row r="47" spans="1:21" ht="30.75" customHeight="1" x14ac:dyDescent="0.15">
      <c r="A47" s="48"/>
      <c r="B47" s="1235"/>
      <c r="C47" s="1236"/>
      <c r="D47" s="62"/>
      <c r="E47" s="1227" t="s">
        <v>13</v>
      </c>
      <c r="F47" s="1227"/>
      <c r="G47" s="1227"/>
      <c r="H47" s="1227"/>
      <c r="I47" s="1227"/>
      <c r="J47" s="1228"/>
      <c r="K47" s="63">
        <v>27</v>
      </c>
      <c r="L47" s="64">
        <v>43</v>
      </c>
      <c r="M47" s="64">
        <v>60</v>
      </c>
      <c r="N47" s="64">
        <v>60</v>
      </c>
      <c r="O47" s="65">
        <v>60</v>
      </c>
      <c r="P47" s="48"/>
      <c r="Q47" s="48"/>
      <c r="R47" s="48"/>
      <c r="S47" s="48"/>
      <c r="T47" s="48"/>
      <c r="U47" s="48"/>
    </row>
    <row r="48" spans="1:21" ht="30.75" customHeight="1" x14ac:dyDescent="0.15">
      <c r="A48" s="48"/>
      <c r="B48" s="1235"/>
      <c r="C48" s="1236"/>
      <c r="D48" s="62"/>
      <c r="E48" s="1227" t="s">
        <v>14</v>
      </c>
      <c r="F48" s="1227"/>
      <c r="G48" s="1227"/>
      <c r="H48" s="1227"/>
      <c r="I48" s="1227"/>
      <c r="J48" s="1228"/>
      <c r="K48" s="63">
        <v>729</v>
      </c>
      <c r="L48" s="64">
        <v>783</v>
      </c>
      <c r="M48" s="64">
        <v>892</v>
      </c>
      <c r="N48" s="64">
        <v>862</v>
      </c>
      <c r="O48" s="65">
        <v>807</v>
      </c>
      <c r="P48" s="48"/>
      <c r="Q48" s="48"/>
      <c r="R48" s="48"/>
      <c r="S48" s="48"/>
      <c r="T48" s="48"/>
      <c r="U48" s="48"/>
    </row>
    <row r="49" spans="1:21" ht="30.75" customHeight="1" x14ac:dyDescent="0.15">
      <c r="A49" s="48"/>
      <c r="B49" s="1235"/>
      <c r="C49" s="1236"/>
      <c r="D49" s="62"/>
      <c r="E49" s="1227" t="s">
        <v>15</v>
      </c>
      <c r="F49" s="1227"/>
      <c r="G49" s="1227"/>
      <c r="H49" s="1227"/>
      <c r="I49" s="1227"/>
      <c r="J49" s="1228"/>
      <c r="K49" s="63">
        <v>225</v>
      </c>
      <c r="L49" s="64">
        <v>220</v>
      </c>
      <c r="M49" s="64">
        <v>209</v>
      </c>
      <c r="N49" s="64">
        <v>255</v>
      </c>
      <c r="O49" s="65">
        <v>268</v>
      </c>
      <c r="P49" s="48"/>
      <c r="Q49" s="48"/>
      <c r="R49" s="48"/>
      <c r="S49" s="48"/>
      <c r="T49" s="48"/>
      <c r="U49" s="48"/>
    </row>
    <row r="50" spans="1:21" ht="30.75" customHeight="1" x14ac:dyDescent="0.15">
      <c r="A50" s="48"/>
      <c r="B50" s="1235"/>
      <c r="C50" s="1236"/>
      <c r="D50" s="62"/>
      <c r="E50" s="1227" t="s">
        <v>16</v>
      </c>
      <c r="F50" s="1227"/>
      <c r="G50" s="1227"/>
      <c r="H50" s="1227"/>
      <c r="I50" s="1227"/>
      <c r="J50" s="1228"/>
      <c r="K50" s="63" t="s">
        <v>502</v>
      </c>
      <c r="L50" s="64" t="s">
        <v>502</v>
      </c>
      <c r="M50" s="64" t="s">
        <v>502</v>
      </c>
      <c r="N50" s="64" t="s">
        <v>502</v>
      </c>
      <c r="O50" s="65" t="s">
        <v>502</v>
      </c>
      <c r="P50" s="48"/>
      <c r="Q50" s="48"/>
      <c r="R50" s="48"/>
      <c r="S50" s="48"/>
      <c r="T50" s="48"/>
      <c r="U50" s="48"/>
    </row>
    <row r="51" spans="1:21" ht="30.75" customHeight="1" x14ac:dyDescent="0.15">
      <c r="A51" s="48"/>
      <c r="B51" s="1237"/>
      <c r="C51" s="1238"/>
      <c r="D51" s="66"/>
      <c r="E51" s="1227" t="s">
        <v>17</v>
      </c>
      <c r="F51" s="1227"/>
      <c r="G51" s="1227"/>
      <c r="H51" s="1227"/>
      <c r="I51" s="1227"/>
      <c r="J51" s="1228"/>
      <c r="K51" s="63">
        <v>0</v>
      </c>
      <c r="L51" s="64">
        <v>0</v>
      </c>
      <c r="M51" s="64">
        <v>0</v>
      </c>
      <c r="N51" s="64">
        <v>0</v>
      </c>
      <c r="O51" s="65">
        <v>0</v>
      </c>
      <c r="P51" s="48"/>
      <c r="Q51" s="48"/>
      <c r="R51" s="48"/>
      <c r="S51" s="48"/>
      <c r="T51" s="48"/>
      <c r="U51" s="48"/>
    </row>
    <row r="52" spans="1:21" ht="30.75" customHeight="1" x14ac:dyDescent="0.15">
      <c r="A52" s="48"/>
      <c r="B52" s="1225" t="s">
        <v>18</v>
      </c>
      <c r="C52" s="1226"/>
      <c r="D52" s="66"/>
      <c r="E52" s="1227" t="s">
        <v>19</v>
      </c>
      <c r="F52" s="1227"/>
      <c r="G52" s="1227"/>
      <c r="H52" s="1227"/>
      <c r="I52" s="1227"/>
      <c r="J52" s="1228"/>
      <c r="K52" s="63">
        <v>2950</v>
      </c>
      <c r="L52" s="64">
        <v>3134</v>
      </c>
      <c r="M52" s="64">
        <v>3172</v>
      </c>
      <c r="N52" s="64">
        <v>3228</v>
      </c>
      <c r="O52" s="65">
        <v>3296</v>
      </c>
      <c r="P52" s="48"/>
      <c r="Q52" s="48"/>
      <c r="R52" s="48"/>
      <c r="S52" s="48"/>
      <c r="T52" s="48"/>
      <c r="U52" s="48"/>
    </row>
    <row r="53" spans="1:21" ht="30.75" customHeight="1" thickBot="1" x14ac:dyDescent="0.2">
      <c r="A53" s="48"/>
      <c r="B53" s="1229" t="s">
        <v>20</v>
      </c>
      <c r="C53" s="1230"/>
      <c r="D53" s="67"/>
      <c r="E53" s="1231" t="s">
        <v>21</v>
      </c>
      <c r="F53" s="1231"/>
      <c r="G53" s="1231"/>
      <c r="H53" s="1231"/>
      <c r="I53" s="1231"/>
      <c r="J53" s="1232"/>
      <c r="K53" s="68">
        <v>1501</v>
      </c>
      <c r="L53" s="69">
        <v>905</v>
      </c>
      <c r="M53" s="69">
        <v>988</v>
      </c>
      <c r="N53" s="69">
        <v>1011</v>
      </c>
      <c r="O53" s="70">
        <v>1021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WU62BvNLJUeVxjE9BosVXtdTPMYziQ0A/9Xb+LoyIVMZ1Dr+sPuOovurUXTdxBZzuTTP79gWpxg6wp2xPgMzEw==" saltValue="ot7/QK64s1NwNbhSGQDzU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545</v>
      </c>
      <c r="J40" s="79" t="s">
        <v>546</v>
      </c>
      <c r="K40" s="79" t="s">
        <v>547</v>
      </c>
      <c r="L40" s="79" t="s">
        <v>548</v>
      </c>
      <c r="M40" s="80" t="s">
        <v>549</v>
      </c>
    </row>
    <row r="41" spans="2:13" ht="27.75" customHeight="1" x14ac:dyDescent="0.15">
      <c r="B41" s="1253" t="s">
        <v>23</v>
      </c>
      <c r="C41" s="1254"/>
      <c r="D41" s="81"/>
      <c r="E41" s="1255" t="s">
        <v>24</v>
      </c>
      <c r="F41" s="1255"/>
      <c r="G41" s="1255"/>
      <c r="H41" s="1256"/>
      <c r="I41" s="82">
        <v>27884</v>
      </c>
      <c r="J41" s="83">
        <v>27291</v>
      </c>
      <c r="K41" s="83">
        <v>29336</v>
      </c>
      <c r="L41" s="83">
        <v>30252</v>
      </c>
      <c r="M41" s="84">
        <v>28023</v>
      </c>
    </row>
    <row r="42" spans="2:13" ht="27.75" customHeight="1" x14ac:dyDescent="0.15">
      <c r="B42" s="1243"/>
      <c r="C42" s="1244"/>
      <c r="D42" s="85"/>
      <c r="E42" s="1247" t="s">
        <v>25</v>
      </c>
      <c r="F42" s="1247"/>
      <c r="G42" s="1247"/>
      <c r="H42" s="1248"/>
      <c r="I42" s="86">
        <v>12</v>
      </c>
      <c r="J42" s="87">
        <v>11</v>
      </c>
      <c r="K42" s="87">
        <v>10</v>
      </c>
      <c r="L42" s="87">
        <v>8</v>
      </c>
      <c r="M42" s="88">
        <v>7</v>
      </c>
    </row>
    <row r="43" spans="2:13" ht="27.75" customHeight="1" x14ac:dyDescent="0.15">
      <c r="B43" s="1243"/>
      <c r="C43" s="1244"/>
      <c r="D43" s="85"/>
      <c r="E43" s="1247" t="s">
        <v>26</v>
      </c>
      <c r="F43" s="1247"/>
      <c r="G43" s="1247"/>
      <c r="H43" s="1248"/>
      <c r="I43" s="86">
        <v>7722</v>
      </c>
      <c r="J43" s="87">
        <v>7210</v>
      </c>
      <c r="K43" s="87">
        <v>6867</v>
      </c>
      <c r="L43" s="87">
        <v>6642</v>
      </c>
      <c r="M43" s="88">
        <v>6411</v>
      </c>
    </row>
    <row r="44" spans="2:13" ht="27.75" customHeight="1" x14ac:dyDescent="0.15">
      <c r="B44" s="1243"/>
      <c r="C44" s="1244"/>
      <c r="D44" s="85"/>
      <c r="E44" s="1247" t="s">
        <v>27</v>
      </c>
      <c r="F44" s="1247"/>
      <c r="G44" s="1247"/>
      <c r="H44" s="1248"/>
      <c r="I44" s="86">
        <v>2467</v>
      </c>
      <c r="J44" s="87">
        <v>2662</v>
      </c>
      <c r="K44" s="87">
        <v>3442</v>
      </c>
      <c r="L44" s="87">
        <v>3416</v>
      </c>
      <c r="M44" s="88">
        <v>3478</v>
      </c>
    </row>
    <row r="45" spans="2:13" ht="27.75" customHeight="1" x14ac:dyDescent="0.15">
      <c r="B45" s="1243"/>
      <c r="C45" s="1244"/>
      <c r="D45" s="85"/>
      <c r="E45" s="1247" t="s">
        <v>28</v>
      </c>
      <c r="F45" s="1247"/>
      <c r="G45" s="1247"/>
      <c r="H45" s="1248"/>
      <c r="I45" s="86">
        <v>3893</v>
      </c>
      <c r="J45" s="87">
        <v>3703</v>
      </c>
      <c r="K45" s="87">
        <v>3448</v>
      </c>
      <c r="L45" s="87">
        <v>3293</v>
      </c>
      <c r="M45" s="88">
        <v>3216</v>
      </c>
    </row>
    <row r="46" spans="2:13" ht="27.75" customHeight="1" x14ac:dyDescent="0.15">
      <c r="B46" s="1243"/>
      <c r="C46" s="1244"/>
      <c r="D46" s="89"/>
      <c r="E46" s="1247" t="s">
        <v>29</v>
      </c>
      <c r="F46" s="1247"/>
      <c r="G46" s="1247"/>
      <c r="H46" s="1248"/>
      <c r="I46" s="86" t="s">
        <v>502</v>
      </c>
      <c r="J46" s="87" t="s">
        <v>502</v>
      </c>
      <c r="K46" s="87" t="s">
        <v>502</v>
      </c>
      <c r="L46" s="87" t="s">
        <v>502</v>
      </c>
      <c r="M46" s="88" t="s">
        <v>502</v>
      </c>
    </row>
    <row r="47" spans="2:13" ht="27.75" customHeight="1" x14ac:dyDescent="0.15">
      <c r="B47" s="1243"/>
      <c r="C47" s="1244"/>
      <c r="D47" s="90"/>
      <c r="E47" s="1257" t="s">
        <v>30</v>
      </c>
      <c r="F47" s="1258"/>
      <c r="G47" s="1258"/>
      <c r="H47" s="1259"/>
      <c r="I47" s="86" t="s">
        <v>502</v>
      </c>
      <c r="J47" s="87" t="s">
        <v>502</v>
      </c>
      <c r="K47" s="87" t="s">
        <v>502</v>
      </c>
      <c r="L47" s="87" t="s">
        <v>502</v>
      </c>
      <c r="M47" s="88" t="s">
        <v>502</v>
      </c>
    </row>
    <row r="48" spans="2:13" ht="27.75" customHeight="1" x14ac:dyDescent="0.15">
      <c r="B48" s="1243"/>
      <c r="C48" s="1244"/>
      <c r="D48" s="85"/>
      <c r="E48" s="1247" t="s">
        <v>31</v>
      </c>
      <c r="F48" s="1247"/>
      <c r="G48" s="1247"/>
      <c r="H48" s="1248"/>
      <c r="I48" s="86" t="s">
        <v>502</v>
      </c>
      <c r="J48" s="87" t="s">
        <v>502</v>
      </c>
      <c r="K48" s="87" t="s">
        <v>502</v>
      </c>
      <c r="L48" s="87" t="s">
        <v>502</v>
      </c>
      <c r="M48" s="88" t="s">
        <v>502</v>
      </c>
    </row>
    <row r="49" spans="2:13" ht="27.75" customHeight="1" x14ac:dyDescent="0.15">
      <c r="B49" s="1245"/>
      <c r="C49" s="1246"/>
      <c r="D49" s="85"/>
      <c r="E49" s="1247" t="s">
        <v>32</v>
      </c>
      <c r="F49" s="1247"/>
      <c r="G49" s="1247"/>
      <c r="H49" s="1248"/>
      <c r="I49" s="86" t="s">
        <v>502</v>
      </c>
      <c r="J49" s="87" t="s">
        <v>502</v>
      </c>
      <c r="K49" s="87" t="s">
        <v>502</v>
      </c>
      <c r="L49" s="87" t="s">
        <v>502</v>
      </c>
      <c r="M49" s="88" t="s">
        <v>502</v>
      </c>
    </row>
    <row r="50" spans="2:13" ht="27.75" customHeight="1" x14ac:dyDescent="0.15">
      <c r="B50" s="1241" t="s">
        <v>33</v>
      </c>
      <c r="C50" s="1242"/>
      <c r="D50" s="91"/>
      <c r="E50" s="1247" t="s">
        <v>34</v>
      </c>
      <c r="F50" s="1247"/>
      <c r="G50" s="1247"/>
      <c r="H50" s="1248"/>
      <c r="I50" s="86">
        <v>7094</v>
      </c>
      <c r="J50" s="87">
        <v>7253</v>
      </c>
      <c r="K50" s="87">
        <v>8067</v>
      </c>
      <c r="L50" s="87">
        <v>8584</v>
      </c>
      <c r="M50" s="88">
        <v>8905</v>
      </c>
    </row>
    <row r="51" spans="2:13" ht="27.75" customHeight="1" x14ac:dyDescent="0.15">
      <c r="B51" s="1243"/>
      <c r="C51" s="1244"/>
      <c r="D51" s="85"/>
      <c r="E51" s="1247" t="s">
        <v>35</v>
      </c>
      <c r="F51" s="1247"/>
      <c r="G51" s="1247"/>
      <c r="H51" s="1248"/>
      <c r="I51" s="86">
        <v>1171</v>
      </c>
      <c r="J51" s="87">
        <v>1046</v>
      </c>
      <c r="K51" s="87">
        <v>1074</v>
      </c>
      <c r="L51" s="87">
        <v>892</v>
      </c>
      <c r="M51" s="88">
        <v>734</v>
      </c>
    </row>
    <row r="52" spans="2:13" ht="27.75" customHeight="1" x14ac:dyDescent="0.15">
      <c r="B52" s="1245"/>
      <c r="C52" s="1246"/>
      <c r="D52" s="85"/>
      <c r="E52" s="1247" t="s">
        <v>36</v>
      </c>
      <c r="F52" s="1247"/>
      <c r="G52" s="1247"/>
      <c r="H52" s="1248"/>
      <c r="I52" s="86">
        <v>27115</v>
      </c>
      <c r="J52" s="87">
        <v>27603</v>
      </c>
      <c r="K52" s="87">
        <v>30232</v>
      </c>
      <c r="L52" s="87">
        <v>30084</v>
      </c>
      <c r="M52" s="88">
        <v>28192</v>
      </c>
    </row>
    <row r="53" spans="2:13" ht="27.75" customHeight="1" thickBot="1" x14ac:dyDescent="0.2">
      <c r="B53" s="1249" t="s">
        <v>37</v>
      </c>
      <c r="C53" s="1250"/>
      <c r="D53" s="92"/>
      <c r="E53" s="1251" t="s">
        <v>38</v>
      </c>
      <c r="F53" s="1251"/>
      <c r="G53" s="1251"/>
      <c r="H53" s="1252"/>
      <c r="I53" s="93">
        <v>6599</v>
      </c>
      <c r="J53" s="94">
        <v>4974</v>
      </c>
      <c r="K53" s="94">
        <v>3730</v>
      </c>
      <c r="L53" s="94">
        <v>4049</v>
      </c>
      <c r="M53" s="95">
        <v>3304</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qspP19dxdkDz5iHDeEjfCJXuCa/W2YK1KNsA5YhtwZJKg4dadFSijRO7E/9uHxNxq1lwh5ChiV9zNyP+yiADXA==" saltValue="pKPf0Zd+taemWbQQoYE0u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election sqref="A1:A1048576"/>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547</v>
      </c>
      <c r="G54" s="104" t="s">
        <v>548</v>
      </c>
      <c r="H54" s="105" t="s">
        <v>549</v>
      </c>
    </row>
    <row r="55" spans="2:8" ht="52.5" customHeight="1" x14ac:dyDescent="0.15">
      <c r="B55" s="106"/>
      <c r="C55" s="1268" t="s">
        <v>41</v>
      </c>
      <c r="D55" s="1268"/>
      <c r="E55" s="1269"/>
      <c r="F55" s="107">
        <v>4398</v>
      </c>
      <c r="G55" s="107">
        <v>4490</v>
      </c>
      <c r="H55" s="108">
        <v>4716</v>
      </c>
    </row>
    <row r="56" spans="2:8" ht="52.5" customHeight="1" x14ac:dyDescent="0.15">
      <c r="B56" s="109"/>
      <c r="C56" s="1270" t="s">
        <v>42</v>
      </c>
      <c r="D56" s="1270"/>
      <c r="E56" s="1271"/>
      <c r="F56" s="110">
        <v>3</v>
      </c>
      <c r="G56" s="110">
        <v>5</v>
      </c>
      <c r="H56" s="111">
        <v>6</v>
      </c>
    </row>
    <row r="57" spans="2:8" ht="53.25" customHeight="1" x14ac:dyDescent="0.15">
      <c r="B57" s="109"/>
      <c r="C57" s="1272" t="s">
        <v>43</v>
      </c>
      <c r="D57" s="1272"/>
      <c r="E57" s="1273"/>
      <c r="F57" s="112">
        <v>4595</v>
      </c>
      <c r="G57" s="112">
        <v>4659</v>
      </c>
      <c r="H57" s="113">
        <v>4711</v>
      </c>
    </row>
    <row r="58" spans="2:8" ht="45.75" customHeight="1" x14ac:dyDescent="0.15">
      <c r="B58" s="114"/>
      <c r="C58" s="1260" t="s">
        <v>577</v>
      </c>
      <c r="D58" s="1261"/>
      <c r="E58" s="1262"/>
      <c r="F58" s="115">
        <v>2259</v>
      </c>
      <c r="G58" s="115">
        <v>2219</v>
      </c>
      <c r="H58" s="116">
        <v>2179</v>
      </c>
    </row>
    <row r="59" spans="2:8" ht="45.75" customHeight="1" x14ac:dyDescent="0.15">
      <c r="B59" s="114"/>
      <c r="C59" s="1260" t="s">
        <v>578</v>
      </c>
      <c r="D59" s="1261"/>
      <c r="E59" s="1262"/>
      <c r="F59" s="115">
        <v>732</v>
      </c>
      <c r="G59" s="115">
        <v>783</v>
      </c>
      <c r="H59" s="116">
        <v>897</v>
      </c>
    </row>
    <row r="60" spans="2:8" ht="45.75" customHeight="1" x14ac:dyDescent="0.15">
      <c r="B60" s="114"/>
      <c r="C60" s="1260" t="s">
        <v>579</v>
      </c>
      <c r="D60" s="1261"/>
      <c r="E60" s="1262"/>
      <c r="F60" s="115">
        <v>689</v>
      </c>
      <c r="G60" s="115">
        <v>689</v>
      </c>
      <c r="H60" s="116">
        <v>689</v>
      </c>
    </row>
    <row r="61" spans="2:8" ht="45.75" customHeight="1" x14ac:dyDescent="0.15">
      <c r="B61" s="114"/>
      <c r="C61" s="1260" t="s">
        <v>580</v>
      </c>
      <c r="D61" s="1261"/>
      <c r="E61" s="1262"/>
      <c r="F61" s="115">
        <v>224</v>
      </c>
      <c r="G61" s="115">
        <v>241</v>
      </c>
      <c r="H61" s="116">
        <v>257</v>
      </c>
    </row>
    <row r="62" spans="2:8" ht="45.75" customHeight="1" thickBot="1" x14ac:dyDescent="0.2">
      <c r="B62" s="117"/>
      <c r="C62" s="1263" t="s">
        <v>581</v>
      </c>
      <c r="D62" s="1264"/>
      <c r="E62" s="1265"/>
      <c r="F62" s="118">
        <v>228</v>
      </c>
      <c r="G62" s="118">
        <v>229</v>
      </c>
      <c r="H62" s="119">
        <v>229</v>
      </c>
    </row>
    <row r="63" spans="2:8" ht="52.5" customHeight="1" thickBot="1" x14ac:dyDescent="0.2">
      <c r="B63" s="120"/>
      <c r="C63" s="1266" t="s">
        <v>44</v>
      </c>
      <c r="D63" s="1266"/>
      <c r="E63" s="1267"/>
      <c r="F63" s="121">
        <v>8996</v>
      </c>
      <c r="G63" s="121">
        <v>9154</v>
      </c>
      <c r="H63" s="122">
        <v>9434</v>
      </c>
    </row>
    <row r="64" spans="2:8" ht="15" customHeight="1" x14ac:dyDescent="0.15"/>
    <row r="65" ht="0" hidden="1" customHeight="1" x14ac:dyDescent="0.15"/>
    <row r="66" ht="0" hidden="1" customHeight="1" x14ac:dyDescent="0.15"/>
  </sheetData>
  <sheetProtection algorithmName="SHA-512" hashValue="NdKfk2MmxvNTAQlhe0E0gLBcMlcapWrInGqdvYXNWzSjvEriZCV598H/ARUIMJareVYK1QUDUubLHjx8ZNxu/g==" saltValue="U/NNy49pEgehIG4CZSkO8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election activeCell="AN70" sqref="AN70"/>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582</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582</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583</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584</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2" t="s">
        <v>594</v>
      </c>
      <c r="AO43" s="1283"/>
      <c r="AP43" s="1283"/>
      <c r="AQ43" s="1283"/>
      <c r="AR43" s="1283"/>
      <c r="AS43" s="1283"/>
      <c r="AT43" s="1283"/>
      <c r="AU43" s="1283"/>
      <c r="AV43" s="1283"/>
      <c r="AW43" s="1283"/>
      <c r="AX43" s="1283"/>
      <c r="AY43" s="1283"/>
      <c r="AZ43" s="1283"/>
      <c r="BA43" s="1283"/>
      <c r="BB43" s="1283"/>
      <c r="BC43" s="1283"/>
      <c r="BD43" s="1283"/>
      <c r="BE43" s="1283"/>
      <c r="BF43" s="1283"/>
      <c r="BG43" s="1283"/>
      <c r="BH43" s="1283"/>
      <c r="BI43" s="1283"/>
      <c r="BJ43" s="1283"/>
      <c r="BK43" s="1283"/>
      <c r="BL43" s="1283"/>
      <c r="BM43" s="1283"/>
      <c r="BN43" s="1283"/>
      <c r="BO43" s="1283"/>
      <c r="BP43" s="1283"/>
      <c r="BQ43" s="1283"/>
      <c r="BR43" s="1283"/>
      <c r="BS43" s="1283"/>
      <c r="BT43" s="1283"/>
      <c r="BU43" s="1283"/>
      <c r="BV43" s="1283"/>
      <c r="BW43" s="1283"/>
      <c r="BX43" s="1283"/>
      <c r="BY43" s="1283"/>
      <c r="BZ43" s="1283"/>
      <c r="CA43" s="1283"/>
      <c r="CB43" s="1283"/>
      <c r="CC43" s="1283"/>
      <c r="CD43" s="1283"/>
      <c r="CE43" s="1283"/>
      <c r="CF43" s="1283"/>
      <c r="CG43" s="1283"/>
      <c r="CH43" s="1283"/>
      <c r="CI43" s="1283"/>
      <c r="CJ43" s="1283"/>
      <c r="CK43" s="1283"/>
      <c r="CL43" s="1283"/>
      <c r="CM43" s="1283"/>
      <c r="CN43" s="1283"/>
      <c r="CO43" s="1283"/>
      <c r="CP43" s="1283"/>
      <c r="CQ43" s="1283"/>
      <c r="CR43" s="1283"/>
      <c r="CS43" s="1283"/>
      <c r="CT43" s="1283"/>
      <c r="CU43" s="1283"/>
      <c r="CV43" s="1283"/>
      <c r="CW43" s="1283"/>
      <c r="CX43" s="1283"/>
      <c r="CY43" s="1283"/>
      <c r="CZ43" s="1283"/>
      <c r="DA43" s="1283"/>
      <c r="DB43" s="1283"/>
      <c r="DC43" s="1284"/>
    </row>
    <row r="44" spans="2:109" x14ac:dyDescent="0.15">
      <c r="B44" s="374"/>
      <c r="AN44" s="1285"/>
      <c r="AO44" s="1286"/>
      <c r="AP44" s="1286"/>
      <c r="AQ44" s="1286"/>
      <c r="AR44" s="1286"/>
      <c r="AS44" s="1286"/>
      <c r="AT44" s="1286"/>
      <c r="AU44" s="1286"/>
      <c r="AV44" s="1286"/>
      <c r="AW44" s="1286"/>
      <c r="AX44" s="1286"/>
      <c r="AY44" s="1286"/>
      <c r="AZ44" s="1286"/>
      <c r="BA44" s="1286"/>
      <c r="BB44" s="1286"/>
      <c r="BC44" s="1286"/>
      <c r="BD44" s="1286"/>
      <c r="BE44" s="1286"/>
      <c r="BF44" s="1286"/>
      <c r="BG44" s="1286"/>
      <c r="BH44" s="1286"/>
      <c r="BI44" s="1286"/>
      <c r="BJ44" s="1286"/>
      <c r="BK44" s="1286"/>
      <c r="BL44" s="1286"/>
      <c r="BM44" s="1286"/>
      <c r="BN44" s="1286"/>
      <c r="BO44" s="1286"/>
      <c r="BP44" s="1286"/>
      <c r="BQ44" s="1286"/>
      <c r="BR44" s="1286"/>
      <c r="BS44" s="1286"/>
      <c r="BT44" s="1286"/>
      <c r="BU44" s="1286"/>
      <c r="BV44" s="1286"/>
      <c r="BW44" s="1286"/>
      <c r="BX44" s="1286"/>
      <c r="BY44" s="1286"/>
      <c r="BZ44" s="1286"/>
      <c r="CA44" s="1286"/>
      <c r="CB44" s="1286"/>
      <c r="CC44" s="1286"/>
      <c r="CD44" s="1286"/>
      <c r="CE44" s="1286"/>
      <c r="CF44" s="1286"/>
      <c r="CG44" s="1286"/>
      <c r="CH44" s="1286"/>
      <c r="CI44" s="1286"/>
      <c r="CJ44" s="1286"/>
      <c r="CK44" s="1286"/>
      <c r="CL44" s="1286"/>
      <c r="CM44" s="1286"/>
      <c r="CN44" s="1286"/>
      <c r="CO44" s="1286"/>
      <c r="CP44" s="1286"/>
      <c r="CQ44" s="1286"/>
      <c r="CR44" s="1286"/>
      <c r="CS44" s="1286"/>
      <c r="CT44" s="1286"/>
      <c r="CU44" s="1286"/>
      <c r="CV44" s="1286"/>
      <c r="CW44" s="1286"/>
      <c r="CX44" s="1286"/>
      <c r="CY44" s="1286"/>
      <c r="CZ44" s="1286"/>
      <c r="DA44" s="1286"/>
      <c r="DB44" s="1286"/>
      <c r="DC44" s="1287"/>
    </row>
    <row r="45" spans="2:109" x14ac:dyDescent="0.15">
      <c r="B45" s="374"/>
      <c r="AN45" s="1285"/>
      <c r="AO45" s="1286"/>
      <c r="AP45" s="1286"/>
      <c r="AQ45" s="1286"/>
      <c r="AR45" s="1286"/>
      <c r="AS45" s="1286"/>
      <c r="AT45" s="1286"/>
      <c r="AU45" s="1286"/>
      <c r="AV45" s="1286"/>
      <c r="AW45" s="1286"/>
      <c r="AX45" s="1286"/>
      <c r="AY45" s="1286"/>
      <c r="AZ45" s="1286"/>
      <c r="BA45" s="1286"/>
      <c r="BB45" s="1286"/>
      <c r="BC45" s="1286"/>
      <c r="BD45" s="1286"/>
      <c r="BE45" s="1286"/>
      <c r="BF45" s="1286"/>
      <c r="BG45" s="1286"/>
      <c r="BH45" s="1286"/>
      <c r="BI45" s="1286"/>
      <c r="BJ45" s="1286"/>
      <c r="BK45" s="1286"/>
      <c r="BL45" s="1286"/>
      <c r="BM45" s="1286"/>
      <c r="BN45" s="1286"/>
      <c r="BO45" s="1286"/>
      <c r="BP45" s="1286"/>
      <c r="BQ45" s="1286"/>
      <c r="BR45" s="1286"/>
      <c r="BS45" s="1286"/>
      <c r="BT45" s="1286"/>
      <c r="BU45" s="1286"/>
      <c r="BV45" s="1286"/>
      <c r="BW45" s="1286"/>
      <c r="BX45" s="1286"/>
      <c r="BY45" s="1286"/>
      <c r="BZ45" s="1286"/>
      <c r="CA45" s="1286"/>
      <c r="CB45" s="1286"/>
      <c r="CC45" s="1286"/>
      <c r="CD45" s="1286"/>
      <c r="CE45" s="1286"/>
      <c r="CF45" s="1286"/>
      <c r="CG45" s="1286"/>
      <c r="CH45" s="1286"/>
      <c r="CI45" s="1286"/>
      <c r="CJ45" s="1286"/>
      <c r="CK45" s="1286"/>
      <c r="CL45" s="1286"/>
      <c r="CM45" s="1286"/>
      <c r="CN45" s="1286"/>
      <c r="CO45" s="1286"/>
      <c r="CP45" s="1286"/>
      <c r="CQ45" s="1286"/>
      <c r="CR45" s="1286"/>
      <c r="CS45" s="1286"/>
      <c r="CT45" s="1286"/>
      <c r="CU45" s="1286"/>
      <c r="CV45" s="1286"/>
      <c r="CW45" s="1286"/>
      <c r="CX45" s="1286"/>
      <c r="CY45" s="1286"/>
      <c r="CZ45" s="1286"/>
      <c r="DA45" s="1286"/>
      <c r="DB45" s="1286"/>
      <c r="DC45" s="1287"/>
    </row>
    <row r="46" spans="2:109" x14ac:dyDescent="0.15">
      <c r="B46" s="374"/>
      <c r="AN46" s="1285"/>
      <c r="AO46" s="1286"/>
      <c r="AP46" s="1286"/>
      <c r="AQ46" s="1286"/>
      <c r="AR46" s="1286"/>
      <c r="AS46" s="1286"/>
      <c r="AT46" s="1286"/>
      <c r="AU46" s="1286"/>
      <c r="AV46" s="1286"/>
      <c r="AW46" s="1286"/>
      <c r="AX46" s="1286"/>
      <c r="AY46" s="1286"/>
      <c r="AZ46" s="1286"/>
      <c r="BA46" s="1286"/>
      <c r="BB46" s="1286"/>
      <c r="BC46" s="1286"/>
      <c r="BD46" s="1286"/>
      <c r="BE46" s="1286"/>
      <c r="BF46" s="1286"/>
      <c r="BG46" s="1286"/>
      <c r="BH46" s="1286"/>
      <c r="BI46" s="1286"/>
      <c r="BJ46" s="1286"/>
      <c r="BK46" s="1286"/>
      <c r="BL46" s="1286"/>
      <c r="BM46" s="1286"/>
      <c r="BN46" s="1286"/>
      <c r="BO46" s="1286"/>
      <c r="BP46" s="1286"/>
      <c r="BQ46" s="1286"/>
      <c r="BR46" s="1286"/>
      <c r="BS46" s="1286"/>
      <c r="BT46" s="1286"/>
      <c r="BU46" s="1286"/>
      <c r="BV46" s="1286"/>
      <c r="BW46" s="1286"/>
      <c r="BX46" s="1286"/>
      <c r="BY46" s="1286"/>
      <c r="BZ46" s="1286"/>
      <c r="CA46" s="1286"/>
      <c r="CB46" s="1286"/>
      <c r="CC46" s="1286"/>
      <c r="CD46" s="1286"/>
      <c r="CE46" s="1286"/>
      <c r="CF46" s="1286"/>
      <c r="CG46" s="1286"/>
      <c r="CH46" s="1286"/>
      <c r="CI46" s="1286"/>
      <c r="CJ46" s="1286"/>
      <c r="CK46" s="1286"/>
      <c r="CL46" s="1286"/>
      <c r="CM46" s="1286"/>
      <c r="CN46" s="1286"/>
      <c r="CO46" s="1286"/>
      <c r="CP46" s="1286"/>
      <c r="CQ46" s="1286"/>
      <c r="CR46" s="1286"/>
      <c r="CS46" s="1286"/>
      <c r="CT46" s="1286"/>
      <c r="CU46" s="1286"/>
      <c r="CV46" s="1286"/>
      <c r="CW46" s="1286"/>
      <c r="CX46" s="1286"/>
      <c r="CY46" s="1286"/>
      <c r="CZ46" s="1286"/>
      <c r="DA46" s="1286"/>
      <c r="DB46" s="1286"/>
      <c r="DC46" s="1287"/>
    </row>
    <row r="47" spans="2:109" x14ac:dyDescent="0.15">
      <c r="B47" s="374"/>
      <c r="AN47" s="1288"/>
      <c r="AO47" s="1289"/>
      <c r="AP47" s="1289"/>
      <c r="AQ47" s="1289"/>
      <c r="AR47" s="1289"/>
      <c r="AS47" s="1289"/>
      <c r="AT47" s="1289"/>
      <c r="AU47" s="1289"/>
      <c r="AV47" s="1289"/>
      <c r="AW47" s="1289"/>
      <c r="AX47" s="1289"/>
      <c r="AY47" s="1289"/>
      <c r="AZ47" s="1289"/>
      <c r="BA47" s="1289"/>
      <c r="BB47" s="1289"/>
      <c r="BC47" s="1289"/>
      <c r="BD47" s="1289"/>
      <c r="BE47" s="1289"/>
      <c r="BF47" s="1289"/>
      <c r="BG47" s="1289"/>
      <c r="BH47" s="1289"/>
      <c r="BI47" s="1289"/>
      <c r="BJ47" s="1289"/>
      <c r="BK47" s="1289"/>
      <c r="BL47" s="1289"/>
      <c r="BM47" s="1289"/>
      <c r="BN47" s="1289"/>
      <c r="BO47" s="1289"/>
      <c r="BP47" s="1289"/>
      <c r="BQ47" s="1289"/>
      <c r="BR47" s="1289"/>
      <c r="BS47" s="1289"/>
      <c r="BT47" s="1289"/>
      <c r="BU47" s="1289"/>
      <c r="BV47" s="1289"/>
      <c r="BW47" s="1289"/>
      <c r="BX47" s="1289"/>
      <c r="BY47" s="1289"/>
      <c r="BZ47" s="1289"/>
      <c r="CA47" s="1289"/>
      <c r="CB47" s="1289"/>
      <c r="CC47" s="1289"/>
      <c r="CD47" s="1289"/>
      <c r="CE47" s="1289"/>
      <c r="CF47" s="1289"/>
      <c r="CG47" s="1289"/>
      <c r="CH47" s="1289"/>
      <c r="CI47" s="1289"/>
      <c r="CJ47" s="1289"/>
      <c r="CK47" s="1289"/>
      <c r="CL47" s="1289"/>
      <c r="CM47" s="1289"/>
      <c r="CN47" s="1289"/>
      <c r="CO47" s="1289"/>
      <c r="CP47" s="1289"/>
      <c r="CQ47" s="1289"/>
      <c r="CR47" s="1289"/>
      <c r="CS47" s="1289"/>
      <c r="CT47" s="1289"/>
      <c r="CU47" s="1289"/>
      <c r="CV47" s="1289"/>
      <c r="CW47" s="1289"/>
      <c r="CX47" s="1289"/>
      <c r="CY47" s="1289"/>
      <c r="CZ47" s="1289"/>
      <c r="DA47" s="1289"/>
      <c r="DB47" s="1289"/>
      <c r="DC47" s="1290"/>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585</v>
      </c>
    </row>
    <row r="50" spans="1:109" x14ac:dyDescent="0.15">
      <c r="B50" s="374"/>
      <c r="G50" s="1274"/>
      <c r="H50" s="1274"/>
      <c r="I50" s="1274"/>
      <c r="J50" s="1274"/>
      <c r="K50" s="384"/>
      <c r="L50" s="384"/>
      <c r="M50" s="385"/>
      <c r="N50" s="385"/>
      <c r="AN50" s="1293"/>
      <c r="AO50" s="1294"/>
      <c r="AP50" s="1294"/>
      <c r="AQ50" s="1294"/>
      <c r="AR50" s="1294"/>
      <c r="AS50" s="1294"/>
      <c r="AT50" s="1294"/>
      <c r="AU50" s="1294"/>
      <c r="AV50" s="1294"/>
      <c r="AW50" s="1294"/>
      <c r="AX50" s="1294"/>
      <c r="AY50" s="1294"/>
      <c r="AZ50" s="1294"/>
      <c r="BA50" s="1294"/>
      <c r="BB50" s="1294"/>
      <c r="BC50" s="1294"/>
      <c r="BD50" s="1294"/>
      <c r="BE50" s="1294"/>
      <c r="BF50" s="1294"/>
      <c r="BG50" s="1294"/>
      <c r="BH50" s="1294"/>
      <c r="BI50" s="1294"/>
      <c r="BJ50" s="1294"/>
      <c r="BK50" s="1294"/>
      <c r="BL50" s="1294"/>
      <c r="BM50" s="1294"/>
      <c r="BN50" s="1294"/>
      <c r="BO50" s="1295"/>
      <c r="BP50" s="1280" t="s">
        <v>545</v>
      </c>
      <c r="BQ50" s="1280"/>
      <c r="BR50" s="1280"/>
      <c r="BS50" s="1280"/>
      <c r="BT50" s="1280"/>
      <c r="BU50" s="1280"/>
      <c r="BV50" s="1280"/>
      <c r="BW50" s="1280"/>
      <c r="BX50" s="1280" t="s">
        <v>546</v>
      </c>
      <c r="BY50" s="1280"/>
      <c r="BZ50" s="1280"/>
      <c r="CA50" s="1280"/>
      <c r="CB50" s="1280"/>
      <c r="CC50" s="1280"/>
      <c r="CD50" s="1280"/>
      <c r="CE50" s="1280"/>
      <c r="CF50" s="1280" t="s">
        <v>547</v>
      </c>
      <c r="CG50" s="1280"/>
      <c r="CH50" s="1280"/>
      <c r="CI50" s="1280"/>
      <c r="CJ50" s="1280"/>
      <c r="CK50" s="1280"/>
      <c r="CL50" s="1280"/>
      <c r="CM50" s="1280"/>
      <c r="CN50" s="1280" t="s">
        <v>548</v>
      </c>
      <c r="CO50" s="1280"/>
      <c r="CP50" s="1280"/>
      <c r="CQ50" s="1280"/>
      <c r="CR50" s="1280"/>
      <c r="CS50" s="1280"/>
      <c r="CT50" s="1280"/>
      <c r="CU50" s="1280"/>
      <c r="CV50" s="1280" t="s">
        <v>549</v>
      </c>
      <c r="CW50" s="1280"/>
      <c r="CX50" s="1280"/>
      <c r="CY50" s="1280"/>
      <c r="CZ50" s="1280"/>
      <c r="DA50" s="1280"/>
      <c r="DB50" s="1280"/>
      <c r="DC50" s="1280"/>
    </row>
    <row r="51" spans="1:109" ht="13.5" customHeight="1" x14ac:dyDescent="0.15">
      <c r="B51" s="374"/>
      <c r="G51" s="1292"/>
      <c r="H51" s="1292"/>
      <c r="I51" s="1296"/>
      <c r="J51" s="1296"/>
      <c r="K51" s="1281"/>
      <c r="L51" s="1281"/>
      <c r="M51" s="1281"/>
      <c r="N51" s="1281"/>
      <c r="AM51" s="383"/>
      <c r="AN51" s="1279" t="s">
        <v>586</v>
      </c>
      <c r="AO51" s="1279"/>
      <c r="AP51" s="1279"/>
      <c r="AQ51" s="1279"/>
      <c r="AR51" s="1279"/>
      <c r="AS51" s="1279"/>
      <c r="AT51" s="1279"/>
      <c r="AU51" s="1279"/>
      <c r="AV51" s="1279"/>
      <c r="AW51" s="1279"/>
      <c r="AX51" s="1279"/>
      <c r="AY51" s="1279"/>
      <c r="AZ51" s="1279"/>
      <c r="BA51" s="1279"/>
      <c r="BB51" s="1279" t="s">
        <v>587</v>
      </c>
      <c r="BC51" s="1279"/>
      <c r="BD51" s="1279"/>
      <c r="BE51" s="1279"/>
      <c r="BF51" s="1279"/>
      <c r="BG51" s="1279"/>
      <c r="BH51" s="1279"/>
      <c r="BI51" s="1279"/>
      <c r="BJ51" s="1279"/>
      <c r="BK51" s="1279"/>
      <c r="BL51" s="1279"/>
      <c r="BM51" s="1279"/>
      <c r="BN51" s="1279"/>
      <c r="BO51" s="1279"/>
      <c r="BP51" s="1291"/>
      <c r="BQ51" s="1276"/>
      <c r="BR51" s="1276"/>
      <c r="BS51" s="1276"/>
      <c r="BT51" s="1276"/>
      <c r="BU51" s="1276"/>
      <c r="BV51" s="1276"/>
      <c r="BW51" s="1276"/>
      <c r="BX51" s="1291"/>
      <c r="BY51" s="1276"/>
      <c r="BZ51" s="1276"/>
      <c r="CA51" s="1276"/>
      <c r="CB51" s="1276"/>
      <c r="CC51" s="1276"/>
      <c r="CD51" s="1276"/>
      <c r="CE51" s="1276"/>
      <c r="CF51" s="1291"/>
      <c r="CG51" s="1276"/>
      <c r="CH51" s="1276"/>
      <c r="CI51" s="1276"/>
      <c r="CJ51" s="1276"/>
      <c r="CK51" s="1276"/>
      <c r="CL51" s="1276"/>
      <c r="CM51" s="1276"/>
      <c r="CN51" s="1276">
        <v>39.9</v>
      </c>
      <c r="CO51" s="1276"/>
      <c r="CP51" s="1276"/>
      <c r="CQ51" s="1276"/>
      <c r="CR51" s="1276"/>
      <c r="CS51" s="1276"/>
      <c r="CT51" s="1276"/>
      <c r="CU51" s="1276"/>
      <c r="CV51" s="1291"/>
      <c r="CW51" s="1276"/>
      <c r="CX51" s="1276"/>
      <c r="CY51" s="1276"/>
      <c r="CZ51" s="1276"/>
      <c r="DA51" s="1276"/>
      <c r="DB51" s="1276"/>
      <c r="DC51" s="1276"/>
    </row>
    <row r="52" spans="1:109" x14ac:dyDescent="0.15">
      <c r="B52" s="374"/>
      <c r="G52" s="1292"/>
      <c r="H52" s="1292"/>
      <c r="I52" s="1296"/>
      <c r="J52" s="1296"/>
      <c r="K52" s="1281"/>
      <c r="L52" s="1281"/>
      <c r="M52" s="1281"/>
      <c r="N52" s="1281"/>
      <c r="AM52" s="383"/>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x14ac:dyDescent="0.15">
      <c r="A53" s="382"/>
      <c r="B53" s="374"/>
      <c r="G53" s="1292"/>
      <c r="H53" s="1292"/>
      <c r="I53" s="1274"/>
      <c r="J53" s="1274"/>
      <c r="K53" s="1281"/>
      <c r="L53" s="1281"/>
      <c r="M53" s="1281"/>
      <c r="N53" s="1281"/>
      <c r="AM53" s="383"/>
      <c r="AN53" s="1279"/>
      <c r="AO53" s="1279"/>
      <c r="AP53" s="1279"/>
      <c r="AQ53" s="1279"/>
      <c r="AR53" s="1279"/>
      <c r="AS53" s="1279"/>
      <c r="AT53" s="1279"/>
      <c r="AU53" s="1279"/>
      <c r="AV53" s="1279"/>
      <c r="AW53" s="1279"/>
      <c r="AX53" s="1279"/>
      <c r="AY53" s="1279"/>
      <c r="AZ53" s="1279"/>
      <c r="BA53" s="1279"/>
      <c r="BB53" s="1279" t="s">
        <v>588</v>
      </c>
      <c r="BC53" s="1279"/>
      <c r="BD53" s="1279"/>
      <c r="BE53" s="1279"/>
      <c r="BF53" s="1279"/>
      <c r="BG53" s="1279"/>
      <c r="BH53" s="1279"/>
      <c r="BI53" s="1279"/>
      <c r="BJ53" s="1279"/>
      <c r="BK53" s="1279"/>
      <c r="BL53" s="1279"/>
      <c r="BM53" s="1279"/>
      <c r="BN53" s="1279"/>
      <c r="BO53" s="1279"/>
      <c r="BP53" s="1291"/>
      <c r="BQ53" s="1276"/>
      <c r="BR53" s="1276"/>
      <c r="BS53" s="1276"/>
      <c r="BT53" s="1276"/>
      <c r="BU53" s="1276"/>
      <c r="BV53" s="1276"/>
      <c r="BW53" s="1276"/>
      <c r="BX53" s="1291"/>
      <c r="BY53" s="1276"/>
      <c r="BZ53" s="1276"/>
      <c r="CA53" s="1276"/>
      <c r="CB53" s="1276"/>
      <c r="CC53" s="1276"/>
      <c r="CD53" s="1276"/>
      <c r="CE53" s="1276"/>
      <c r="CF53" s="1291"/>
      <c r="CG53" s="1276"/>
      <c r="CH53" s="1276"/>
      <c r="CI53" s="1276"/>
      <c r="CJ53" s="1276"/>
      <c r="CK53" s="1276"/>
      <c r="CL53" s="1276"/>
      <c r="CM53" s="1276"/>
      <c r="CN53" s="1276">
        <v>61.7</v>
      </c>
      <c r="CO53" s="1276"/>
      <c r="CP53" s="1276"/>
      <c r="CQ53" s="1276"/>
      <c r="CR53" s="1276"/>
      <c r="CS53" s="1276"/>
      <c r="CT53" s="1276"/>
      <c r="CU53" s="1276"/>
      <c r="CV53" s="1291"/>
      <c r="CW53" s="1276"/>
      <c r="CX53" s="1276"/>
      <c r="CY53" s="1276"/>
      <c r="CZ53" s="1276"/>
      <c r="DA53" s="1276"/>
      <c r="DB53" s="1276"/>
      <c r="DC53" s="1276"/>
    </row>
    <row r="54" spans="1:109" x14ac:dyDescent="0.15">
      <c r="A54" s="382"/>
      <c r="B54" s="374"/>
      <c r="G54" s="1292"/>
      <c r="H54" s="1292"/>
      <c r="I54" s="1274"/>
      <c r="J54" s="1274"/>
      <c r="K54" s="1281"/>
      <c r="L54" s="1281"/>
      <c r="M54" s="1281"/>
      <c r="N54" s="1281"/>
      <c r="AM54" s="383"/>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x14ac:dyDescent="0.15">
      <c r="A55" s="382"/>
      <c r="B55" s="374"/>
      <c r="G55" s="1274"/>
      <c r="H55" s="1274"/>
      <c r="I55" s="1274"/>
      <c r="J55" s="1274"/>
      <c r="K55" s="1281"/>
      <c r="L55" s="1281"/>
      <c r="M55" s="1281"/>
      <c r="N55" s="1281"/>
      <c r="AN55" s="1280" t="s">
        <v>589</v>
      </c>
      <c r="AO55" s="1280"/>
      <c r="AP55" s="1280"/>
      <c r="AQ55" s="1280"/>
      <c r="AR55" s="1280"/>
      <c r="AS55" s="1280"/>
      <c r="AT55" s="1280"/>
      <c r="AU55" s="1280"/>
      <c r="AV55" s="1280"/>
      <c r="AW55" s="1280"/>
      <c r="AX55" s="1280"/>
      <c r="AY55" s="1280"/>
      <c r="AZ55" s="1280"/>
      <c r="BA55" s="1280"/>
      <c r="BB55" s="1279" t="s">
        <v>590</v>
      </c>
      <c r="BC55" s="1279"/>
      <c r="BD55" s="1279"/>
      <c r="BE55" s="1279"/>
      <c r="BF55" s="1279"/>
      <c r="BG55" s="1279"/>
      <c r="BH55" s="1279"/>
      <c r="BI55" s="1279"/>
      <c r="BJ55" s="1279"/>
      <c r="BK55" s="1279"/>
      <c r="BL55" s="1279"/>
      <c r="BM55" s="1279"/>
      <c r="BN55" s="1279"/>
      <c r="BO55" s="1279"/>
      <c r="BP55" s="1291"/>
      <c r="BQ55" s="1276"/>
      <c r="BR55" s="1276"/>
      <c r="BS55" s="1276"/>
      <c r="BT55" s="1276"/>
      <c r="BU55" s="1276"/>
      <c r="BV55" s="1276"/>
      <c r="BW55" s="1276"/>
      <c r="BX55" s="1291"/>
      <c r="BY55" s="1276"/>
      <c r="BZ55" s="1276"/>
      <c r="CA55" s="1276"/>
      <c r="CB55" s="1276"/>
      <c r="CC55" s="1276"/>
      <c r="CD55" s="1276"/>
      <c r="CE55" s="1276"/>
      <c r="CF55" s="1291"/>
      <c r="CG55" s="1276"/>
      <c r="CH55" s="1276"/>
      <c r="CI55" s="1276"/>
      <c r="CJ55" s="1276"/>
      <c r="CK55" s="1276"/>
      <c r="CL55" s="1276"/>
      <c r="CM55" s="1276"/>
      <c r="CN55" s="1276">
        <v>52.3</v>
      </c>
      <c r="CO55" s="1276"/>
      <c r="CP55" s="1276"/>
      <c r="CQ55" s="1276"/>
      <c r="CR55" s="1276"/>
      <c r="CS55" s="1276"/>
      <c r="CT55" s="1276"/>
      <c r="CU55" s="1276"/>
      <c r="CV55" s="1291"/>
      <c r="CW55" s="1276"/>
      <c r="CX55" s="1276"/>
      <c r="CY55" s="1276"/>
      <c r="CZ55" s="1276"/>
      <c r="DA55" s="1276"/>
      <c r="DB55" s="1276"/>
      <c r="DC55" s="1276"/>
    </row>
    <row r="56" spans="1:109" x14ac:dyDescent="0.15">
      <c r="A56" s="382"/>
      <c r="B56" s="374"/>
      <c r="G56" s="1274"/>
      <c r="H56" s="1274"/>
      <c r="I56" s="1274"/>
      <c r="J56" s="1274"/>
      <c r="K56" s="1281"/>
      <c r="L56" s="1281"/>
      <c r="M56" s="1281"/>
      <c r="N56" s="1281"/>
      <c r="AN56" s="1280"/>
      <c r="AO56" s="1280"/>
      <c r="AP56" s="1280"/>
      <c r="AQ56" s="1280"/>
      <c r="AR56" s="1280"/>
      <c r="AS56" s="1280"/>
      <c r="AT56" s="1280"/>
      <c r="AU56" s="1280"/>
      <c r="AV56" s="1280"/>
      <c r="AW56" s="1280"/>
      <c r="AX56" s="1280"/>
      <c r="AY56" s="1280"/>
      <c r="AZ56" s="1280"/>
      <c r="BA56" s="1280"/>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2" customFormat="1" x14ac:dyDescent="0.15">
      <c r="B57" s="386"/>
      <c r="G57" s="1274"/>
      <c r="H57" s="1274"/>
      <c r="I57" s="1277"/>
      <c r="J57" s="1277"/>
      <c r="K57" s="1281"/>
      <c r="L57" s="1281"/>
      <c r="M57" s="1281"/>
      <c r="N57" s="1281"/>
      <c r="AM57" s="367"/>
      <c r="AN57" s="1280"/>
      <c r="AO57" s="1280"/>
      <c r="AP57" s="1280"/>
      <c r="AQ57" s="1280"/>
      <c r="AR57" s="1280"/>
      <c r="AS57" s="1280"/>
      <c r="AT57" s="1280"/>
      <c r="AU57" s="1280"/>
      <c r="AV57" s="1280"/>
      <c r="AW57" s="1280"/>
      <c r="AX57" s="1280"/>
      <c r="AY57" s="1280"/>
      <c r="AZ57" s="1280"/>
      <c r="BA57" s="1280"/>
      <c r="BB57" s="1279" t="s">
        <v>588</v>
      </c>
      <c r="BC57" s="1279"/>
      <c r="BD57" s="1279"/>
      <c r="BE57" s="1279"/>
      <c r="BF57" s="1279"/>
      <c r="BG57" s="1279"/>
      <c r="BH57" s="1279"/>
      <c r="BI57" s="1279"/>
      <c r="BJ57" s="1279"/>
      <c r="BK57" s="1279"/>
      <c r="BL57" s="1279"/>
      <c r="BM57" s="1279"/>
      <c r="BN57" s="1279"/>
      <c r="BO57" s="1279"/>
      <c r="BP57" s="1291"/>
      <c r="BQ57" s="1276"/>
      <c r="BR57" s="1276"/>
      <c r="BS57" s="1276"/>
      <c r="BT57" s="1276"/>
      <c r="BU57" s="1276"/>
      <c r="BV57" s="1276"/>
      <c r="BW57" s="1276"/>
      <c r="BX57" s="1291"/>
      <c r="BY57" s="1276"/>
      <c r="BZ57" s="1276"/>
      <c r="CA57" s="1276"/>
      <c r="CB57" s="1276"/>
      <c r="CC57" s="1276"/>
      <c r="CD57" s="1276"/>
      <c r="CE57" s="1276"/>
      <c r="CF57" s="1291"/>
      <c r="CG57" s="1276"/>
      <c r="CH57" s="1276"/>
      <c r="CI57" s="1276"/>
      <c r="CJ57" s="1276"/>
      <c r="CK57" s="1276"/>
      <c r="CL57" s="1276"/>
      <c r="CM57" s="1276"/>
      <c r="CN57" s="1276">
        <v>57.1</v>
      </c>
      <c r="CO57" s="1276"/>
      <c r="CP57" s="1276"/>
      <c r="CQ57" s="1276"/>
      <c r="CR57" s="1276"/>
      <c r="CS57" s="1276"/>
      <c r="CT57" s="1276"/>
      <c r="CU57" s="1276"/>
      <c r="CV57" s="1291"/>
      <c r="CW57" s="1276"/>
      <c r="CX57" s="1276"/>
      <c r="CY57" s="1276"/>
      <c r="CZ57" s="1276"/>
      <c r="DA57" s="1276"/>
      <c r="DB57" s="1276"/>
      <c r="DC57" s="1276"/>
      <c r="DD57" s="387"/>
      <c r="DE57" s="386"/>
    </row>
    <row r="58" spans="1:109" s="382" customFormat="1" x14ac:dyDescent="0.15">
      <c r="A58" s="367"/>
      <c r="B58" s="386"/>
      <c r="G58" s="1274"/>
      <c r="H58" s="1274"/>
      <c r="I58" s="1277"/>
      <c r="J58" s="1277"/>
      <c r="K58" s="1281"/>
      <c r="L58" s="1281"/>
      <c r="M58" s="1281"/>
      <c r="N58" s="1281"/>
      <c r="AM58" s="367"/>
      <c r="AN58" s="1280"/>
      <c r="AO58" s="1280"/>
      <c r="AP58" s="1280"/>
      <c r="AQ58" s="1280"/>
      <c r="AR58" s="1280"/>
      <c r="AS58" s="1280"/>
      <c r="AT58" s="1280"/>
      <c r="AU58" s="1280"/>
      <c r="AV58" s="1280"/>
      <c r="AW58" s="1280"/>
      <c r="AX58" s="1280"/>
      <c r="AY58" s="1280"/>
      <c r="AZ58" s="1280"/>
      <c r="BA58" s="1280"/>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591</v>
      </c>
    </row>
    <row r="64" spans="1:109" x14ac:dyDescent="0.15">
      <c r="B64" s="374"/>
      <c r="G64" s="381"/>
      <c r="I64" s="394"/>
      <c r="J64" s="394"/>
      <c r="K64" s="394"/>
      <c r="L64" s="394"/>
      <c r="M64" s="394"/>
      <c r="N64" s="395"/>
      <c r="AM64" s="381"/>
      <c r="AN64" s="381" t="s">
        <v>584</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2" t="s">
        <v>595</v>
      </c>
      <c r="AO65" s="1283"/>
      <c r="AP65" s="1283"/>
      <c r="AQ65" s="1283"/>
      <c r="AR65" s="1283"/>
      <c r="AS65" s="1283"/>
      <c r="AT65" s="1283"/>
      <c r="AU65" s="1283"/>
      <c r="AV65" s="1283"/>
      <c r="AW65" s="1283"/>
      <c r="AX65" s="1283"/>
      <c r="AY65" s="1283"/>
      <c r="AZ65" s="1283"/>
      <c r="BA65" s="1283"/>
      <c r="BB65" s="1283"/>
      <c r="BC65" s="1283"/>
      <c r="BD65" s="1283"/>
      <c r="BE65" s="1283"/>
      <c r="BF65" s="1283"/>
      <c r="BG65" s="1283"/>
      <c r="BH65" s="1283"/>
      <c r="BI65" s="1283"/>
      <c r="BJ65" s="1283"/>
      <c r="BK65" s="1283"/>
      <c r="BL65" s="1283"/>
      <c r="BM65" s="1283"/>
      <c r="BN65" s="1283"/>
      <c r="BO65" s="1283"/>
      <c r="BP65" s="1283"/>
      <c r="BQ65" s="1283"/>
      <c r="BR65" s="1283"/>
      <c r="BS65" s="1283"/>
      <c r="BT65" s="1283"/>
      <c r="BU65" s="1283"/>
      <c r="BV65" s="1283"/>
      <c r="BW65" s="1283"/>
      <c r="BX65" s="1283"/>
      <c r="BY65" s="1283"/>
      <c r="BZ65" s="1283"/>
      <c r="CA65" s="1283"/>
      <c r="CB65" s="1283"/>
      <c r="CC65" s="1283"/>
      <c r="CD65" s="1283"/>
      <c r="CE65" s="1283"/>
      <c r="CF65" s="1283"/>
      <c r="CG65" s="1283"/>
      <c r="CH65" s="1283"/>
      <c r="CI65" s="1283"/>
      <c r="CJ65" s="1283"/>
      <c r="CK65" s="1283"/>
      <c r="CL65" s="1283"/>
      <c r="CM65" s="1283"/>
      <c r="CN65" s="1283"/>
      <c r="CO65" s="1283"/>
      <c r="CP65" s="1283"/>
      <c r="CQ65" s="1283"/>
      <c r="CR65" s="1283"/>
      <c r="CS65" s="1283"/>
      <c r="CT65" s="1283"/>
      <c r="CU65" s="1283"/>
      <c r="CV65" s="1283"/>
      <c r="CW65" s="1283"/>
      <c r="CX65" s="1283"/>
      <c r="CY65" s="1283"/>
      <c r="CZ65" s="1283"/>
      <c r="DA65" s="1283"/>
      <c r="DB65" s="1283"/>
      <c r="DC65" s="1284"/>
    </row>
    <row r="66" spans="2:107" x14ac:dyDescent="0.15">
      <c r="B66" s="374"/>
      <c r="AN66" s="1285"/>
      <c r="AO66" s="1286"/>
      <c r="AP66" s="1286"/>
      <c r="AQ66" s="1286"/>
      <c r="AR66" s="1286"/>
      <c r="AS66" s="1286"/>
      <c r="AT66" s="1286"/>
      <c r="AU66" s="1286"/>
      <c r="AV66" s="1286"/>
      <c r="AW66" s="1286"/>
      <c r="AX66" s="1286"/>
      <c r="AY66" s="1286"/>
      <c r="AZ66" s="1286"/>
      <c r="BA66" s="1286"/>
      <c r="BB66" s="1286"/>
      <c r="BC66" s="1286"/>
      <c r="BD66" s="1286"/>
      <c r="BE66" s="1286"/>
      <c r="BF66" s="1286"/>
      <c r="BG66" s="1286"/>
      <c r="BH66" s="1286"/>
      <c r="BI66" s="1286"/>
      <c r="BJ66" s="1286"/>
      <c r="BK66" s="1286"/>
      <c r="BL66" s="1286"/>
      <c r="BM66" s="1286"/>
      <c r="BN66" s="1286"/>
      <c r="BO66" s="1286"/>
      <c r="BP66" s="1286"/>
      <c r="BQ66" s="1286"/>
      <c r="BR66" s="1286"/>
      <c r="BS66" s="1286"/>
      <c r="BT66" s="1286"/>
      <c r="BU66" s="1286"/>
      <c r="BV66" s="1286"/>
      <c r="BW66" s="1286"/>
      <c r="BX66" s="1286"/>
      <c r="BY66" s="1286"/>
      <c r="BZ66" s="1286"/>
      <c r="CA66" s="1286"/>
      <c r="CB66" s="1286"/>
      <c r="CC66" s="1286"/>
      <c r="CD66" s="1286"/>
      <c r="CE66" s="1286"/>
      <c r="CF66" s="1286"/>
      <c r="CG66" s="1286"/>
      <c r="CH66" s="1286"/>
      <c r="CI66" s="1286"/>
      <c r="CJ66" s="1286"/>
      <c r="CK66" s="1286"/>
      <c r="CL66" s="1286"/>
      <c r="CM66" s="1286"/>
      <c r="CN66" s="1286"/>
      <c r="CO66" s="1286"/>
      <c r="CP66" s="1286"/>
      <c r="CQ66" s="1286"/>
      <c r="CR66" s="1286"/>
      <c r="CS66" s="1286"/>
      <c r="CT66" s="1286"/>
      <c r="CU66" s="1286"/>
      <c r="CV66" s="1286"/>
      <c r="CW66" s="1286"/>
      <c r="CX66" s="1286"/>
      <c r="CY66" s="1286"/>
      <c r="CZ66" s="1286"/>
      <c r="DA66" s="1286"/>
      <c r="DB66" s="1286"/>
      <c r="DC66" s="1287"/>
    </row>
    <row r="67" spans="2:107" x14ac:dyDescent="0.15">
      <c r="B67" s="374"/>
      <c r="AN67" s="1285"/>
      <c r="AO67" s="1286"/>
      <c r="AP67" s="1286"/>
      <c r="AQ67" s="1286"/>
      <c r="AR67" s="1286"/>
      <c r="AS67" s="1286"/>
      <c r="AT67" s="1286"/>
      <c r="AU67" s="1286"/>
      <c r="AV67" s="1286"/>
      <c r="AW67" s="1286"/>
      <c r="AX67" s="1286"/>
      <c r="AY67" s="1286"/>
      <c r="AZ67" s="1286"/>
      <c r="BA67" s="1286"/>
      <c r="BB67" s="1286"/>
      <c r="BC67" s="1286"/>
      <c r="BD67" s="1286"/>
      <c r="BE67" s="1286"/>
      <c r="BF67" s="1286"/>
      <c r="BG67" s="1286"/>
      <c r="BH67" s="1286"/>
      <c r="BI67" s="1286"/>
      <c r="BJ67" s="1286"/>
      <c r="BK67" s="1286"/>
      <c r="BL67" s="1286"/>
      <c r="BM67" s="1286"/>
      <c r="BN67" s="1286"/>
      <c r="BO67" s="1286"/>
      <c r="BP67" s="1286"/>
      <c r="BQ67" s="1286"/>
      <c r="BR67" s="1286"/>
      <c r="BS67" s="1286"/>
      <c r="BT67" s="1286"/>
      <c r="BU67" s="1286"/>
      <c r="BV67" s="1286"/>
      <c r="BW67" s="1286"/>
      <c r="BX67" s="1286"/>
      <c r="BY67" s="1286"/>
      <c r="BZ67" s="1286"/>
      <c r="CA67" s="1286"/>
      <c r="CB67" s="1286"/>
      <c r="CC67" s="1286"/>
      <c r="CD67" s="1286"/>
      <c r="CE67" s="1286"/>
      <c r="CF67" s="1286"/>
      <c r="CG67" s="1286"/>
      <c r="CH67" s="1286"/>
      <c r="CI67" s="1286"/>
      <c r="CJ67" s="1286"/>
      <c r="CK67" s="1286"/>
      <c r="CL67" s="1286"/>
      <c r="CM67" s="1286"/>
      <c r="CN67" s="1286"/>
      <c r="CO67" s="1286"/>
      <c r="CP67" s="1286"/>
      <c r="CQ67" s="1286"/>
      <c r="CR67" s="1286"/>
      <c r="CS67" s="1286"/>
      <c r="CT67" s="1286"/>
      <c r="CU67" s="1286"/>
      <c r="CV67" s="1286"/>
      <c r="CW67" s="1286"/>
      <c r="CX67" s="1286"/>
      <c r="CY67" s="1286"/>
      <c r="CZ67" s="1286"/>
      <c r="DA67" s="1286"/>
      <c r="DB67" s="1286"/>
      <c r="DC67" s="1287"/>
    </row>
    <row r="68" spans="2:107" x14ac:dyDescent="0.15">
      <c r="B68" s="374"/>
      <c r="AN68" s="1285"/>
      <c r="AO68" s="1286"/>
      <c r="AP68" s="1286"/>
      <c r="AQ68" s="1286"/>
      <c r="AR68" s="1286"/>
      <c r="AS68" s="1286"/>
      <c r="AT68" s="1286"/>
      <c r="AU68" s="1286"/>
      <c r="AV68" s="1286"/>
      <c r="AW68" s="1286"/>
      <c r="AX68" s="1286"/>
      <c r="AY68" s="1286"/>
      <c r="AZ68" s="1286"/>
      <c r="BA68" s="1286"/>
      <c r="BB68" s="1286"/>
      <c r="BC68" s="1286"/>
      <c r="BD68" s="1286"/>
      <c r="BE68" s="1286"/>
      <c r="BF68" s="1286"/>
      <c r="BG68" s="1286"/>
      <c r="BH68" s="1286"/>
      <c r="BI68" s="1286"/>
      <c r="BJ68" s="1286"/>
      <c r="BK68" s="1286"/>
      <c r="BL68" s="1286"/>
      <c r="BM68" s="1286"/>
      <c r="BN68" s="1286"/>
      <c r="BO68" s="1286"/>
      <c r="BP68" s="1286"/>
      <c r="BQ68" s="1286"/>
      <c r="BR68" s="1286"/>
      <c r="BS68" s="1286"/>
      <c r="BT68" s="1286"/>
      <c r="BU68" s="1286"/>
      <c r="BV68" s="1286"/>
      <c r="BW68" s="1286"/>
      <c r="BX68" s="1286"/>
      <c r="BY68" s="1286"/>
      <c r="BZ68" s="1286"/>
      <c r="CA68" s="1286"/>
      <c r="CB68" s="1286"/>
      <c r="CC68" s="1286"/>
      <c r="CD68" s="1286"/>
      <c r="CE68" s="1286"/>
      <c r="CF68" s="1286"/>
      <c r="CG68" s="1286"/>
      <c r="CH68" s="1286"/>
      <c r="CI68" s="1286"/>
      <c r="CJ68" s="1286"/>
      <c r="CK68" s="1286"/>
      <c r="CL68" s="1286"/>
      <c r="CM68" s="1286"/>
      <c r="CN68" s="1286"/>
      <c r="CO68" s="1286"/>
      <c r="CP68" s="1286"/>
      <c r="CQ68" s="1286"/>
      <c r="CR68" s="1286"/>
      <c r="CS68" s="1286"/>
      <c r="CT68" s="1286"/>
      <c r="CU68" s="1286"/>
      <c r="CV68" s="1286"/>
      <c r="CW68" s="1286"/>
      <c r="CX68" s="1286"/>
      <c r="CY68" s="1286"/>
      <c r="CZ68" s="1286"/>
      <c r="DA68" s="1286"/>
      <c r="DB68" s="1286"/>
      <c r="DC68" s="1287"/>
    </row>
    <row r="69" spans="2:107" x14ac:dyDescent="0.15">
      <c r="B69" s="374"/>
      <c r="AN69" s="1288"/>
      <c r="AO69" s="1289"/>
      <c r="AP69" s="1289"/>
      <c r="AQ69" s="1289"/>
      <c r="AR69" s="1289"/>
      <c r="AS69" s="1289"/>
      <c r="AT69" s="1289"/>
      <c r="AU69" s="1289"/>
      <c r="AV69" s="1289"/>
      <c r="AW69" s="1289"/>
      <c r="AX69" s="1289"/>
      <c r="AY69" s="1289"/>
      <c r="AZ69" s="1289"/>
      <c r="BA69" s="1289"/>
      <c r="BB69" s="1289"/>
      <c r="BC69" s="1289"/>
      <c r="BD69" s="1289"/>
      <c r="BE69" s="1289"/>
      <c r="BF69" s="1289"/>
      <c r="BG69" s="1289"/>
      <c r="BH69" s="1289"/>
      <c r="BI69" s="1289"/>
      <c r="BJ69" s="1289"/>
      <c r="BK69" s="1289"/>
      <c r="BL69" s="1289"/>
      <c r="BM69" s="1289"/>
      <c r="BN69" s="1289"/>
      <c r="BO69" s="1289"/>
      <c r="BP69" s="1289"/>
      <c r="BQ69" s="1289"/>
      <c r="BR69" s="1289"/>
      <c r="BS69" s="1289"/>
      <c r="BT69" s="1289"/>
      <c r="BU69" s="1289"/>
      <c r="BV69" s="1289"/>
      <c r="BW69" s="1289"/>
      <c r="BX69" s="1289"/>
      <c r="BY69" s="1289"/>
      <c r="BZ69" s="1289"/>
      <c r="CA69" s="1289"/>
      <c r="CB69" s="1289"/>
      <c r="CC69" s="1289"/>
      <c r="CD69" s="1289"/>
      <c r="CE69" s="1289"/>
      <c r="CF69" s="1289"/>
      <c r="CG69" s="1289"/>
      <c r="CH69" s="1289"/>
      <c r="CI69" s="1289"/>
      <c r="CJ69" s="1289"/>
      <c r="CK69" s="1289"/>
      <c r="CL69" s="1289"/>
      <c r="CM69" s="1289"/>
      <c r="CN69" s="1289"/>
      <c r="CO69" s="1289"/>
      <c r="CP69" s="1289"/>
      <c r="CQ69" s="1289"/>
      <c r="CR69" s="1289"/>
      <c r="CS69" s="1289"/>
      <c r="CT69" s="1289"/>
      <c r="CU69" s="1289"/>
      <c r="CV69" s="1289"/>
      <c r="CW69" s="1289"/>
      <c r="CX69" s="1289"/>
      <c r="CY69" s="1289"/>
      <c r="CZ69" s="1289"/>
      <c r="DA69" s="1289"/>
      <c r="DB69" s="1289"/>
      <c r="DC69" s="1290"/>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585</v>
      </c>
    </row>
    <row r="72" spans="2:107" x14ac:dyDescent="0.15">
      <c r="B72" s="374"/>
      <c r="G72" s="1274"/>
      <c r="H72" s="1274"/>
      <c r="I72" s="1274"/>
      <c r="J72" s="1274"/>
      <c r="K72" s="384"/>
      <c r="L72" s="384"/>
      <c r="M72" s="385"/>
      <c r="N72" s="385"/>
      <c r="AN72" s="1293"/>
      <c r="AO72" s="1294"/>
      <c r="AP72" s="1294"/>
      <c r="AQ72" s="1294"/>
      <c r="AR72" s="1294"/>
      <c r="AS72" s="1294"/>
      <c r="AT72" s="1294"/>
      <c r="AU72" s="1294"/>
      <c r="AV72" s="1294"/>
      <c r="AW72" s="1294"/>
      <c r="AX72" s="1294"/>
      <c r="AY72" s="1294"/>
      <c r="AZ72" s="1294"/>
      <c r="BA72" s="1294"/>
      <c r="BB72" s="1294"/>
      <c r="BC72" s="1294"/>
      <c r="BD72" s="1294"/>
      <c r="BE72" s="1294"/>
      <c r="BF72" s="1294"/>
      <c r="BG72" s="1294"/>
      <c r="BH72" s="1294"/>
      <c r="BI72" s="1294"/>
      <c r="BJ72" s="1294"/>
      <c r="BK72" s="1294"/>
      <c r="BL72" s="1294"/>
      <c r="BM72" s="1294"/>
      <c r="BN72" s="1294"/>
      <c r="BO72" s="1295"/>
      <c r="BP72" s="1280" t="s">
        <v>545</v>
      </c>
      <c r="BQ72" s="1280"/>
      <c r="BR72" s="1280"/>
      <c r="BS72" s="1280"/>
      <c r="BT72" s="1280"/>
      <c r="BU72" s="1280"/>
      <c r="BV72" s="1280"/>
      <c r="BW72" s="1280"/>
      <c r="BX72" s="1280" t="s">
        <v>546</v>
      </c>
      <c r="BY72" s="1280"/>
      <c r="BZ72" s="1280"/>
      <c r="CA72" s="1280"/>
      <c r="CB72" s="1280"/>
      <c r="CC72" s="1280"/>
      <c r="CD72" s="1280"/>
      <c r="CE72" s="1280"/>
      <c r="CF72" s="1280" t="s">
        <v>547</v>
      </c>
      <c r="CG72" s="1280"/>
      <c r="CH72" s="1280"/>
      <c r="CI72" s="1280"/>
      <c r="CJ72" s="1280"/>
      <c r="CK72" s="1280"/>
      <c r="CL72" s="1280"/>
      <c r="CM72" s="1280"/>
      <c r="CN72" s="1280" t="s">
        <v>548</v>
      </c>
      <c r="CO72" s="1280"/>
      <c r="CP72" s="1280"/>
      <c r="CQ72" s="1280"/>
      <c r="CR72" s="1280"/>
      <c r="CS72" s="1280"/>
      <c r="CT72" s="1280"/>
      <c r="CU72" s="1280"/>
      <c r="CV72" s="1280" t="s">
        <v>549</v>
      </c>
      <c r="CW72" s="1280"/>
      <c r="CX72" s="1280"/>
      <c r="CY72" s="1280"/>
      <c r="CZ72" s="1280"/>
      <c r="DA72" s="1280"/>
      <c r="DB72" s="1280"/>
      <c r="DC72" s="1280"/>
    </row>
    <row r="73" spans="2:107" x14ac:dyDescent="0.15">
      <c r="B73" s="374"/>
      <c r="G73" s="1292"/>
      <c r="H73" s="1292"/>
      <c r="I73" s="1292"/>
      <c r="J73" s="1292"/>
      <c r="K73" s="1275"/>
      <c r="L73" s="1275"/>
      <c r="M73" s="1275"/>
      <c r="N73" s="1275"/>
      <c r="AM73" s="383"/>
      <c r="AN73" s="1279" t="s">
        <v>586</v>
      </c>
      <c r="AO73" s="1279"/>
      <c r="AP73" s="1279"/>
      <c r="AQ73" s="1279"/>
      <c r="AR73" s="1279"/>
      <c r="AS73" s="1279"/>
      <c r="AT73" s="1279"/>
      <c r="AU73" s="1279"/>
      <c r="AV73" s="1279"/>
      <c r="AW73" s="1279"/>
      <c r="AX73" s="1279"/>
      <c r="AY73" s="1279"/>
      <c r="AZ73" s="1279"/>
      <c r="BA73" s="1279"/>
      <c r="BB73" s="1279" t="s">
        <v>590</v>
      </c>
      <c r="BC73" s="1279"/>
      <c r="BD73" s="1279"/>
      <c r="BE73" s="1279"/>
      <c r="BF73" s="1279"/>
      <c r="BG73" s="1279"/>
      <c r="BH73" s="1279"/>
      <c r="BI73" s="1279"/>
      <c r="BJ73" s="1279"/>
      <c r="BK73" s="1279"/>
      <c r="BL73" s="1279"/>
      <c r="BM73" s="1279"/>
      <c r="BN73" s="1279"/>
      <c r="BO73" s="1279"/>
      <c r="BP73" s="1276">
        <v>63.4</v>
      </c>
      <c r="BQ73" s="1276"/>
      <c r="BR73" s="1276"/>
      <c r="BS73" s="1276"/>
      <c r="BT73" s="1276"/>
      <c r="BU73" s="1276"/>
      <c r="BV73" s="1276"/>
      <c r="BW73" s="1276"/>
      <c r="BX73" s="1276">
        <v>48.7</v>
      </c>
      <c r="BY73" s="1276"/>
      <c r="BZ73" s="1276"/>
      <c r="CA73" s="1276"/>
      <c r="CB73" s="1276"/>
      <c r="CC73" s="1276"/>
      <c r="CD73" s="1276"/>
      <c r="CE73" s="1276"/>
      <c r="CF73" s="1276">
        <v>36.5</v>
      </c>
      <c r="CG73" s="1276"/>
      <c r="CH73" s="1276"/>
      <c r="CI73" s="1276"/>
      <c r="CJ73" s="1276"/>
      <c r="CK73" s="1276"/>
      <c r="CL73" s="1276"/>
      <c r="CM73" s="1276"/>
      <c r="CN73" s="1276">
        <v>39.9</v>
      </c>
      <c r="CO73" s="1276"/>
      <c r="CP73" s="1276"/>
      <c r="CQ73" s="1276"/>
      <c r="CR73" s="1276"/>
      <c r="CS73" s="1276"/>
      <c r="CT73" s="1276"/>
      <c r="CU73" s="1276"/>
      <c r="CV73" s="1276">
        <v>33.799999999999997</v>
      </c>
      <c r="CW73" s="1276"/>
      <c r="CX73" s="1276"/>
      <c r="CY73" s="1276"/>
      <c r="CZ73" s="1276"/>
      <c r="DA73" s="1276"/>
      <c r="DB73" s="1276"/>
      <c r="DC73" s="1276"/>
    </row>
    <row r="74" spans="2:107" x14ac:dyDescent="0.15">
      <c r="B74" s="374"/>
      <c r="G74" s="1292"/>
      <c r="H74" s="1292"/>
      <c r="I74" s="1292"/>
      <c r="J74" s="1292"/>
      <c r="K74" s="1275"/>
      <c r="L74" s="1275"/>
      <c r="M74" s="1275"/>
      <c r="N74" s="1275"/>
      <c r="AM74" s="383"/>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x14ac:dyDescent="0.15">
      <c r="B75" s="374"/>
      <c r="G75" s="1292"/>
      <c r="H75" s="1292"/>
      <c r="I75" s="1274"/>
      <c r="J75" s="1274"/>
      <c r="K75" s="1281"/>
      <c r="L75" s="1281"/>
      <c r="M75" s="1281"/>
      <c r="N75" s="1281"/>
      <c r="AM75" s="383"/>
      <c r="AN75" s="1279"/>
      <c r="AO75" s="1279"/>
      <c r="AP75" s="1279"/>
      <c r="AQ75" s="1279"/>
      <c r="AR75" s="1279"/>
      <c r="AS75" s="1279"/>
      <c r="AT75" s="1279"/>
      <c r="AU75" s="1279"/>
      <c r="AV75" s="1279"/>
      <c r="AW75" s="1279"/>
      <c r="AX75" s="1279"/>
      <c r="AY75" s="1279"/>
      <c r="AZ75" s="1279"/>
      <c r="BA75" s="1279"/>
      <c r="BB75" s="1279" t="s">
        <v>592</v>
      </c>
      <c r="BC75" s="1279"/>
      <c r="BD75" s="1279"/>
      <c r="BE75" s="1279"/>
      <c r="BF75" s="1279"/>
      <c r="BG75" s="1279"/>
      <c r="BH75" s="1279"/>
      <c r="BI75" s="1279"/>
      <c r="BJ75" s="1279"/>
      <c r="BK75" s="1279"/>
      <c r="BL75" s="1279"/>
      <c r="BM75" s="1279"/>
      <c r="BN75" s="1279"/>
      <c r="BO75" s="1279"/>
      <c r="BP75" s="1276">
        <v>15.3</v>
      </c>
      <c r="BQ75" s="1276"/>
      <c r="BR75" s="1276"/>
      <c r="BS75" s="1276"/>
      <c r="BT75" s="1276"/>
      <c r="BU75" s="1276"/>
      <c r="BV75" s="1276"/>
      <c r="BW75" s="1276"/>
      <c r="BX75" s="1276">
        <v>13</v>
      </c>
      <c r="BY75" s="1276"/>
      <c r="BZ75" s="1276"/>
      <c r="CA75" s="1276"/>
      <c r="CB75" s="1276"/>
      <c r="CC75" s="1276"/>
      <c r="CD75" s="1276"/>
      <c r="CE75" s="1276"/>
      <c r="CF75" s="1276">
        <v>10.9</v>
      </c>
      <c r="CG75" s="1276"/>
      <c r="CH75" s="1276"/>
      <c r="CI75" s="1276"/>
      <c r="CJ75" s="1276"/>
      <c r="CK75" s="1276"/>
      <c r="CL75" s="1276"/>
      <c r="CM75" s="1276"/>
      <c r="CN75" s="1276">
        <v>9.5</v>
      </c>
      <c r="CO75" s="1276"/>
      <c r="CP75" s="1276"/>
      <c r="CQ75" s="1276"/>
      <c r="CR75" s="1276"/>
      <c r="CS75" s="1276"/>
      <c r="CT75" s="1276"/>
      <c r="CU75" s="1276"/>
      <c r="CV75" s="1276">
        <v>10</v>
      </c>
      <c r="CW75" s="1276"/>
      <c r="CX75" s="1276"/>
      <c r="CY75" s="1276"/>
      <c r="CZ75" s="1276"/>
      <c r="DA75" s="1276"/>
      <c r="DB75" s="1276"/>
      <c r="DC75" s="1276"/>
    </row>
    <row r="76" spans="2:107" x14ac:dyDescent="0.15">
      <c r="B76" s="374"/>
      <c r="G76" s="1292"/>
      <c r="H76" s="1292"/>
      <c r="I76" s="1274"/>
      <c r="J76" s="1274"/>
      <c r="K76" s="1281"/>
      <c r="L76" s="1281"/>
      <c r="M76" s="1281"/>
      <c r="N76" s="1281"/>
      <c r="AM76" s="383"/>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x14ac:dyDescent="0.15">
      <c r="B77" s="374"/>
      <c r="G77" s="1274"/>
      <c r="H77" s="1274"/>
      <c r="I77" s="1274"/>
      <c r="J77" s="1274"/>
      <c r="K77" s="1275"/>
      <c r="L77" s="1275"/>
      <c r="M77" s="1275"/>
      <c r="N77" s="1275"/>
      <c r="AN77" s="1280" t="s">
        <v>589</v>
      </c>
      <c r="AO77" s="1280"/>
      <c r="AP77" s="1280"/>
      <c r="AQ77" s="1280"/>
      <c r="AR77" s="1280"/>
      <c r="AS77" s="1280"/>
      <c r="AT77" s="1280"/>
      <c r="AU77" s="1280"/>
      <c r="AV77" s="1280"/>
      <c r="AW77" s="1280"/>
      <c r="AX77" s="1280"/>
      <c r="AY77" s="1280"/>
      <c r="AZ77" s="1280"/>
      <c r="BA77" s="1280"/>
      <c r="BB77" s="1279" t="s">
        <v>590</v>
      </c>
      <c r="BC77" s="1279"/>
      <c r="BD77" s="1279"/>
      <c r="BE77" s="1279"/>
      <c r="BF77" s="1279"/>
      <c r="BG77" s="1279"/>
      <c r="BH77" s="1279"/>
      <c r="BI77" s="1279"/>
      <c r="BJ77" s="1279"/>
      <c r="BK77" s="1279"/>
      <c r="BL77" s="1279"/>
      <c r="BM77" s="1279"/>
      <c r="BN77" s="1279"/>
      <c r="BO77" s="1279"/>
      <c r="BP77" s="1276">
        <v>65.3</v>
      </c>
      <c r="BQ77" s="1276"/>
      <c r="BR77" s="1276"/>
      <c r="BS77" s="1276"/>
      <c r="BT77" s="1276"/>
      <c r="BU77" s="1276"/>
      <c r="BV77" s="1276"/>
      <c r="BW77" s="1276"/>
      <c r="BX77" s="1276">
        <v>60.8</v>
      </c>
      <c r="BY77" s="1276"/>
      <c r="BZ77" s="1276"/>
      <c r="CA77" s="1276"/>
      <c r="CB77" s="1276"/>
      <c r="CC77" s="1276"/>
      <c r="CD77" s="1276"/>
      <c r="CE77" s="1276"/>
      <c r="CF77" s="1276">
        <v>56.8</v>
      </c>
      <c r="CG77" s="1276"/>
      <c r="CH77" s="1276"/>
      <c r="CI77" s="1276"/>
      <c r="CJ77" s="1276"/>
      <c r="CK77" s="1276"/>
      <c r="CL77" s="1276"/>
      <c r="CM77" s="1276"/>
      <c r="CN77" s="1276">
        <v>52.3</v>
      </c>
      <c r="CO77" s="1276"/>
      <c r="CP77" s="1276"/>
      <c r="CQ77" s="1276"/>
      <c r="CR77" s="1276"/>
      <c r="CS77" s="1276"/>
      <c r="CT77" s="1276"/>
      <c r="CU77" s="1276"/>
      <c r="CV77" s="1276">
        <v>55.4</v>
      </c>
      <c r="CW77" s="1276"/>
      <c r="CX77" s="1276"/>
      <c r="CY77" s="1276"/>
      <c r="CZ77" s="1276"/>
      <c r="DA77" s="1276"/>
      <c r="DB77" s="1276"/>
      <c r="DC77" s="1276"/>
    </row>
    <row r="78" spans="2:107" x14ac:dyDescent="0.15">
      <c r="B78" s="374"/>
      <c r="G78" s="1274"/>
      <c r="H78" s="1274"/>
      <c r="I78" s="1274"/>
      <c r="J78" s="1274"/>
      <c r="K78" s="1275"/>
      <c r="L78" s="1275"/>
      <c r="M78" s="1275"/>
      <c r="N78" s="1275"/>
      <c r="AN78" s="1280"/>
      <c r="AO78" s="1280"/>
      <c r="AP78" s="1280"/>
      <c r="AQ78" s="1280"/>
      <c r="AR78" s="1280"/>
      <c r="AS78" s="1280"/>
      <c r="AT78" s="1280"/>
      <c r="AU78" s="1280"/>
      <c r="AV78" s="1280"/>
      <c r="AW78" s="1280"/>
      <c r="AX78" s="1280"/>
      <c r="AY78" s="1280"/>
      <c r="AZ78" s="1280"/>
      <c r="BA78" s="1280"/>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x14ac:dyDescent="0.15">
      <c r="B79" s="374"/>
      <c r="G79" s="1274"/>
      <c r="H79" s="1274"/>
      <c r="I79" s="1277"/>
      <c r="J79" s="1277"/>
      <c r="K79" s="1278"/>
      <c r="L79" s="1278"/>
      <c r="M79" s="1278"/>
      <c r="N79" s="1278"/>
      <c r="AN79" s="1280"/>
      <c r="AO79" s="1280"/>
      <c r="AP79" s="1280"/>
      <c r="AQ79" s="1280"/>
      <c r="AR79" s="1280"/>
      <c r="AS79" s="1280"/>
      <c r="AT79" s="1280"/>
      <c r="AU79" s="1280"/>
      <c r="AV79" s="1280"/>
      <c r="AW79" s="1280"/>
      <c r="AX79" s="1280"/>
      <c r="AY79" s="1280"/>
      <c r="AZ79" s="1280"/>
      <c r="BA79" s="1280"/>
      <c r="BB79" s="1279" t="s">
        <v>592</v>
      </c>
      <c r="BC79" s="1279"/>
      <c r="BD79" s="1279"/>
      <c r="BE79" s="1279"/>
      <c r="BF79" s="1279"/>
      <c r="BG79" s="1279"/>
      <c r="BH79" s="1279"/>
      <c r="BI79" s="1279"/>
      <c r="BJ79" s="1279"/>
      <c r="BK79" s="1279"/>
      <c r="BL79" s="1279"/>
      <c r="BM79" s="1279"/>
      <c r="BN79" s="1279"/>
      <c r="BO79" s="1279"/>
      <c r="BP79" s="1276">
        <v>12</v>
      </c>
      <c r="BQ79" s="1276"/>
      <c r="BR79" s="1276"/>
      <c r="BS79" s="1276"/>
      <c r="BT79" s="1276"/>
      <c r="BU79" s="1276"/>
      <c r="BV79" s="1276"/>
      <c r="BW79" s="1276"/>
      <c r="BX79" s="1276">
        <v>11.1</v>
      </c>
      <c r="BY79" s="1276"/>
      <c r="BZ79" s="1276"/>
      <c r="CA79" s="1276"/>
      <c r="CB79" s="1276"/>
      <c r="CC79" s="1276"/>
      <c r="CD79" s="1276"/>
      <c r="CE79" s="1276"/>
      <c r="CF79" s="1276">
        <v>10.199999999999999</v>
      </c>
      <c r="CG79" s="1276"/>
      <c r="CH79" s="1276"/>
      <c r="CI79" s="1276"/>
      <c r="CJ79" s="1276"/>
      <c r="CK79" s="1276"/>
      <c r="CL79" s="1276"/>
      <c r="CM79" s="1276"/>
      <c r="CN79" s="1276">
        <v>10</v>
      </c>
      <c r="CO79" s="1276"/>
      <c r="CP79" s="1276"/>
      <c r="CQ79" s="1276"/>
      <c r="CR79" s="1276"/>
      <c r="CS79" s="1276"/>
      <c r="CT79" s="1276"/>
      <c r="CU79" s="1276"/>
      <c r="CV79" s="1276">
        <v>9.6999999999999993</v>
      </c>
      <c r="CW79" s="1276"/>
      <c r="CX79" s="1276"/>
      <c r="CY79" s="1276"/>
      <c r="CZ79" s="1276"/>
      <c r="DA79" s="1276"/>
      <c r="DB79" s="1276"/>
      <c r="DC79" s="1276"/>
    </row>
    <row r="80" spans="2:107" x14ac:dyDescent="0.15">
      <c r="B80" s="374"/>
      <c r="G80" s="1274"/>
      <c r="H80" s="1274"/>
      <c r="I80" s="1277"/>
      <c r="J80" s="1277"/>
      <c r="K80" s="1278"/>
      <c r="L80" s="1278"/>
      <c r="M80" s="1278"/>
      <c r="N80" s="1278"/>
      <c r="AN80" s="1280"/>
      <c r="AO80" s="1280"/>
      <c r="AP80" s="1280"/>
      <c r="AQ80" s="1280"/>
      <c r="AR80" s="1280"/>
      <c r="AS80" s="1280"/>
      <c r="AT80" s="1280"/>
      <c r="AU80" s="1280"/>
      <c r="AV80" s="1280"/>
      <c r="AW80" s="1280"/>
      <c r="AX80" s="1280"/>
      <c r="AY80" s="1280"/>
      <c r="AZ80" s="1280"/>
      <c r="BA80" s="1280"/>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wTq8Ainzn+WIerQnhX88qFbWl7H2yGx2iGQ9iLZ6ulp4toRSxZ/FQm7FPUAdu6QYWnDPwLhGbXKVB2piuK08FQ==" saltValue="lQopIV1Bk0SwFmRDIloFg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7" zoomScale="70" zoomScaleNormal="70" zoomScaleSheetLayoutView="70" workbookViewId="0">
      <selection activeCell="AN70" sqref="AN70"/>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UnHy4RopdpovVZTT4a/CpELnKeFWOtME4qFYvlIS8/ui0dfC0lJE/7DRMKGOSWch4oCZWZLUx4L9fLP1AkWbg==" saltValue="BwqkOSS4YCFchBrubUw3x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election activeCell="AN70" sqref="AN70"/>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eUATczx1+l76TCBD9/5NtfTwGLlEPdlYjnuOnhDaFNZAPWlQ2AF/m+qpRIrKCwYc4znEggW6CvNwOzDZeJ2L1w==" saltValue="YKdUK4dWMyL7aXS5kvt5o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542</v>
      </c>
      <c r="G2" s="136"/>
      <c r="H2" s="137"/>
    </row>
    <row r="3" spans="1:8" x14ac:dyDescent="0.15">
      <c r="A3" s="133" t="s">
        <v>535</v>
      </c>
      <c r="B3" s="138"/>
      <c r="C3" s="139"/>
      <c r="D3" s="140">
        <v>145532</v>
      </c>
      <c r="E3" s="141"/>
      <c r="F3" s="142">
        <v>90961</v>
      </c>
      <c r="G3" s="143"/>
      <c r="H3" s="144"/>
    </row>
    <row r="4" spans="1:8" x14ac:dyDescent="0.15">
      <c r="A4" s="145"/>
      <c r="B4" s="146"/>
      <c r="C4" s="147"/>
      <c r="D4" s="148">
        <v>92644</v>
      </c>
      <c r="E4" s="149"/>
      <c r="F4" s="150">
        <v>37720</v>
      </c>
      <c r="G4" s="151"/>
      <c r="H4" s="152"/>
    </row>
    <row r="5" spans="1:8" x14ac:dyDescent="0.15">
      <c r="A5" s="133" t="s">
        <v>537</v>
      </c>
      <c r="B5" s="138"/>
      <c r="C5" s="139"/>
      <c r="D5" s="140">
        <v>138596</v>
      </c>
      <c r="E5" s="141"/>
      <c r="F5" s="142">
        <v>106614</v>
      </c>
      <c r="G5" s="143"/>
      <c r="H5" s="144"/>
    </row>
    <row r="6" spans="1:8" x14ac:dyDescent="0.15">
      <c r="A6" s="145"/>
      <c r="B6" s="146"/>
      <c r="C6" s="147"/>
      <c r="D6" s="148">
        <v>89175</v>
      </c>
      <c r="E6" s="149"/>
      <c r="F6" s="150">
        <v>45545</v>
      </c>
      <c r="G6" s="151"/>
      <c r="H6" s="152"/>
    </row>
    <row r="7" spans="1:8" x14ac:dyDescent="0.15">
      <c r="A7" s="133" t="s">
        <v>538</v>
      </c>
      <c r="B7" s="138"/>
      <c r="C7" s="139"/>
      <c r="D7" s="140">
        <v>196690</v>
      </c>
      <c r="E7" s="141"/>
      <c r="F7" s="142">
        <v>81768</v>
      </c>
      <c r="G7" s="143"/>
      <c r="H7" s="144"/>
    </row>
    <row r="8" spans="1:8" x14ac:dyDescent="0.15">
      <c r="A8" s="145"/>
      <c r="B8" s="146"/>
      <c r="C8" s="147"/>
      <c r="D8" s="148">
        <v>156304</v>
      </c>
      <c r="E8" s="149"/>
      <c r="F8" s="150">
        <v>37917</v>
      </c>
      <c r="G8" s="151"/>
      <c r="H8" s="152"/>
    </row>
    <row r="9" spans="1:8" x14ac:dyDescent="0.15">
      <c r="A9" s="133" t="s">
        <v>539</v>
      </c>
      <c r="B9" s="138"/>
      <c r="C9" s="139"/>
      <c r="D9" s="140">
        <v>162456</v>
      </c>
      <c r="E9" s="141"/>
      <c r="F9" s="142">
        <v>65876</v>
      </c>
      <c r="G9" s="143"/>
      <c r="H9" s="144"/>
    </row>
    <row r="10" spans="1:8" x14ac:dyDescent="0.15">
      <c r="A10" s="145"/>
      <c r="B10" s="146"/>
      <c r="C10" s="147"/>
      <c r="D10" s="148">
        <v>120200</v>
      </c>
      <c r="E10" s="149"/>
      <c r="F10" s="150">
        <v>36484</v>
      </c>
      <c r="G10" s="151"/>
      <c r="H10" s="152"/>
    </row>
    <row r="11" spans="1:8" x14ac:dyDescent="0.15">
      <c r="A11" s="133" t="s">
        <v>540</v>
      </c>
      <c r="B11" s="138"/>
      <c r="C11" s="139"/>
      <c r="D11" s="140">
        <v>95943</v>
      </c>
      <c r="E11" s="141"/>
      <c r="F11" s="142">
        <v>68468</v>
      </c>
      <c r="G11" s="143"/>
      <c r="H11" s="144"/>
    </row>
    <row r="12" spans="1:8" x14ac:dyDescent="0.15">
      <c r="A12" s="145"/>
      <c r="B12" s="146"/>
      <c r="C12" s="153"/>
      <c r="D12" s="148">
        <v>42873</v>
      </c>
      <c r="E12" s="149"/>
      <c r="F12" s="150">
        <v>34140</v>
      </c>
      <c r="G12" s="151"/>
      <c r="H12" s="152"/>
    </row>
    <row r="13" spans="1:8" x14ac:dyDescent="0.15">
      <c r="A13" s="133"/>
      <c r="B13" s="138"/>
      <c r="C13" s="154"/>
      <c r="D13" s="155">
        <v>147843</v>
      </c>
      <c r="E13" s="156"/>
      <c r="F13" s="157">
        <v>82737</v>
      </c>
      <c r="G13" s="158"/>
      <c r="H13" s="144"/>
    </row>
    <row r="14" spans="1:8" x14ac:dyDescent="0.15">
      <c r="A14" s="145"/>
      <c r="B14" s="146"/>
      <c r="C14" s="147"/>
      <c r="D14" s="148">
        <v>100239</v>
      </c>
      <c r="E14" s="149"/>
      <c r="F14" s="150">
        <v>38361</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4.0999999999999996</v>
      </c>
      <c r="C19" s="159">
        <f>ROUND(VALUE(SUBSTITUTE(実質収支比率等に係る経年分析!G$48,"▲","-")),2)</f>
        <v>4.72</v>
      </c>
      <c r="D19" s="159">
        <f>ROUND(VALUE(SUBSTITUTE(実質収支比率等に係る経年分析!H$48,"▲","-")),2)</f>
        <v>6.61</v>
      </c>
      <c r="E19" s="159">
        <f>ROUND(VALUE(SUBSTITUTE(実質収支比率等に係る経年分析!I$48,"▲","-")),2)</f>
        <v>3.41</v>
      </c>
      <c r="F19" s="159">
        <f>ROUND(VALUE(SUBSTITUTE(実質収支比率等に係る経年分析!J$48,"▲","-")),2)</f>
        <v>4.41</v>
      </c>
    </row>
    <row r="20" spans="1:11" x14ac:dyDescent="0.15">
      <c r="A20" s="159" t="s">
        <v>48</v>
      </c>
      <c r="B20" s="159">
        <f>ROUND(VALUE(SUBSTITUTE(実質収支比率等に係る経年分析!F$47,"▲","-")),2)</f>
        <v>31.03</v>
      </c>
      <c r="C20" s="159">
        <f>ROUND(VALUE(SUBSTITUTE(実質収支比率等に係る経年分析!G$47,"▲","-")),2)</f>
        <v>30.91</v>
      </c>
      <c r="D20" s="159">
        <f>ROUND(VALUE(SUBSTITUTE(実質収支比率等に係る経年分析!H$47,"▲","-")),2)</f>
        <v>33.26</v>
      </c>
      <c r="E20" s="159">
        <f>ROUND(VALUE(SUBSTITUTE(実質収支比率等に係る経年分析!I$47,"▲","-")),2)</f>
        <v>33.94</v>
      </c>
      <c r="F20" s="159">
        <f>ROUND(VALUE(SUBSTITUTE(実質収支比率等に係る経年分析!J$47,"▲","-")),2)</f>
        <v>36.520000000000003</v>
      </c>
    </row>
    <row r="21" spans="1:11" x14ac:dyDescent="0.15">
      <c r="A21" s="159" t="s">
        <v>49</v>
      </c>
      <c r="B21" s="159">
        <f>IF(ISNUMBER(VALUE(SUBSTITUTE(実質収支比率等に係る経年分析!F$49,"▲","-"))),ROUND(VALUE(SUBSTITUTE(実質収支比率等に係る経年分析!F$49,"▲","-")),2),NA())</f>
        <v>-3.09</v>
      </c>
      <c r="C21" s="159">
        <f>IF(ISNUMBER(VALUE(SUBSTITUTE(実質収支比率等に係る経年分析!G$49,"▲","-"))),ROUND(VALUE(SUBSTITUTE(実質収支比率等に係る経年分析!G$49,"▲","-")),2),NA())</f>
        <v>5.77</v>
      </c>
      <c r="D21" s="159">
        <f>IF(ISNUMBER(VALUE(SUBSTITUTE(実質収支比率等に係る経年分析!H$49,"▲","-"))),ROUND(VALUE(SUBSTITUTE(実質収支比率等に係る経年分析!H$49,"▲","-")),2),NA())</f>
        <v>2.75</v>
      </c>
      <c r="E21" s="159">
        <f>IF(ISNUMBER(VALUE(SUBSTITUTE(実質収支比率等に係る経年分析!I$49,"▲","-"))),ROUND(VALUE(SUBSTITUTE(実質収支比率等に係る経年分析!I$49,"▲","-")),2),NA())</f>
        <v>-3.87</v>
      </c>
      <c r="F21" s="159">
        <f>IF(ISNUMBER(VALUE(SUBSTITUTE(実質収支比率等に係る経年分析!J$49,"▲","-"))),ROUND(VALUE(SUBSTITUTE(実質収支比率等に係る経年分析!J$49,"▲","-")),2),NA())</f>
        <v>3.37</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0.18</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0.16</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0.17</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0.21</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0.1</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後期高齢者医療</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7.0000000000000007E-2</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0.08</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0.08</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0.09</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0.09</v>
      </c>
    </row>
    <row r="30" spans="1:11" x14ac:dyDescent="0.15">
      <c r="A30" s="160" t="str">
        <f>IF(連結実質赤字比率に係る赤字・黒字の構成分析!C$40="",NA(),連結実質赤字比率に係る赤字・黒字の構成分析!C$40)</f>
        <v>住宅資金貸付事業特別会計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0.05</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0.11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0.13</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0.13</v>
      </c>
    </row>
    <row r="31" spans="1:11" x14ac:dyDescent="0.15">
      <c r="A31" s="160" t="str">
        <f>IF(連結実質赤字比率に係る赤字・黒字の構成分析!C$39="",NA(),連結実質赤字比率に係る赤字・黒字の構成分析!C$39)</f>
        <v>宅地開発事業</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0.32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0.32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0.28999999999999998</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0.28999999999999998</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0.28999999999999998</v>
      </c>
    </row>
    <row r="32" spans="1:11" x14ac:dyDescent="0.15">
      <c r="A32" s="160" t="str">
        <f>IF(連結実質赤字比率に係る赤字・黒字の構成分析!C$38="",NA(),連結実質赤字比率に係る赤字・黒字の構成分析!C$38)</f>
        <v>工業用水道事業</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0.35</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0.37</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0.37</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0.35</v>
      </c>
    </row>
    <row r="33" spans="1:16" x14ac:dyDescent="0.15">
      <c r="A33" s="160" t="str">
        <f>IF(連結実質赤字比率に係る赤字・黒字の構成分析!C$37="",NA(),連結実質赤字比率に係る赤字・黒字の構成分析!C$37)</f>
        <v>介護保険事業（保険事業勘定）</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0.16</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0.15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0.42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0.4</v>
      </c>
    </row>
    <row r="34" spans="1:16" x14ac:dyDescent="0.15">
      <c r="A34" s="160" t="str">
        <f>IF(連結実質赤字比率に係る赤字・黒字の構成分析!C$36="",NA(),連結実質赤字比率に係る赤字・黒字の構成分析!C$36)</f>
        <v>国民健康保険（事業勘定）</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0.87</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1.1200000000000001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0.03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1.4</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4.04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4.6100000000000003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6.48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3.27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4.26</v>
      </c>
    </row>
    <row r="36" spans="1:16" x14ac:dyDescent="0.15">
      <c r="A36" s="160" t="str">
        <f>IF(連結実質赤字比率に係る赤字・黒字の構成分析!C$34="",NA(),連結実質赤字比率に係る赤字・黒字の構成分析!C$34)</f>
        <v>水道事業</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9.56</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10.130000000000001</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10.52</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11.11</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11.44</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2950</v>
      </c>
      <c r="E42" s="161"/>
      <c r="F42" s="161"/>
      <c r="G42" s="161">
        <f>'実質公債費比率（分子）の構造'!L$52</f>
        <v>3134</v>
      </c>
      <c r="H42" s="161"/>
      <c r="I42" s="161"/>
      <c r="J42" s="161">
        <f>'実質公債費比率（分子）の構造'!M$52</f>
        <v>3172</v>
      </c>
      <c r="K42" s="161"/>
      <c r="L42" s="161"/>
      <c r="M42" s="161">
        <f>'実質公債費比率（分子）の構造'!N$52</f>
        <v>3228</v>
      </c>
      <c r="N42" s="161"/>
      <c r="O42" s="161"/>
      <c r="P42" s="161">
        <f>'実質公債費比率（分子）の構造'!O$52</f>
        <v>3296</v>
      </c>
    </row>
    <row r="43" spans="1:16" x14ac:dyDescent="0.15">
      <c r="A43" s="161" t="s">
        <v>57</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x14ac:dyDescent="0.15">
      <c r="A44" s="161" t="s">
        <v>58</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59</v>
      </c>
      <c r="B45" s="161">
        <f>'実質公債費比率（分子）の構造'!K$49</f>
        <v>225</v>
      </c>
      <c r="C45" s="161"/>
      <c r="D45" s="161"/>
      <c r="E45" s="161">
        <f>'実質公債費比率（分子）の構造'!L$49</f>
        <v>220</v>
      </c>
      <c r="F45" s="161"/>
      <c r="G45" s="161"/>
      <c r="H45" s="161">
        <f>'実質公債費比率（分子）の構造'!M$49</f>
        <v>209</v>
      </c>
      <c r="I45" s="161"/>
      <c r="J45" s="161"/>
      <c r="K45" s="161">
        <f>'実質公債費比率（分子）の構造'!N$49</f>
        <v>255</v>
      </c>
      <c r="L45" s="161"/>
      <c r="M45" s="161"/>
      <c r="N45" s="161">
        <f>'実質公債費比率（分子）の構造'!O$49</f>
        <v>268</v>
      </c>
      <c r="O45" s="161"/>
      <c r="P45" s="161"/>
    </row>
    <row r="46" spans="1:16" x14ac:dyDescent="0.15">
      <c r="A46" s="161" t="s">
        <v>60</v>
      </c>
      <c r="B46" s="161">
        <f>'実質公債費比率（分子）の構造'!K$48</f>
        <v>729</v>
      </c>
      <c r="C46" s="161"/>
      <c r="D46" s="161"/>
      <c r="E46" s="161">
        <f>'実質公債費比率（分子）の構造'!L$48</f>
        <v>783</v>
      </c>
      <c r="F46" s="161"/>
      <c r="G46" s="161"/>
      <c r="H46" s="161">
        <f>'実質公債費比率（分子）の構造'!M$48</f>
        <v>892</v>
      </c>
      <c r="I46" s="161"/>
      <c r="J46" s="161"/>
      <c r="K46" s="161">
        <f>'実質公債費比率（分子）の構造'!N$48</f>
        <v>862</v>
      </c>
      <c r="L46" s="161"/>
      <c r="M46" s="161"/>
      <c r="N46" s="161">
        <f>'実質公債費比率（分子）の構造'!O$48</f>
        <v>807</v>
      </c>
      <c r="O46" s="161"/>
      <c r="P46" s="161"/>
    </row>
    <row r="47" spans="1:16" x14ac:dyDescent="0.15">
      <c r="A47" s="161" t="s">
        <v>61</v>
      </c>
      <c r="B47" s="161">
        <f>'実質公債費比率（分子）の構造'!K$47</f>
        <v>27</v>
      </c>
      <c r="C47" s="161"/>
      <c r="D47" s="161"/>
      <c r="E47" s="161">
        <f>'実質公債費比率（分子）の構造'!L$47</f>
        <v>43</v>
      </c>
      <c r="F47" s="161"/>
      <c r="G47" s="161"/>
      <c r="H47" s="161">
        <f>'実質公債費比率（分子）の構造'!M$47</f>
        <v>60</v>
      </c>
      <c r="I47" s="161"/>
      <c r="J47" s="161"/>
      <c r="K47" s="161">
        <f>'実質公債費比率（分子）の構造'!N$47</f>
        <v>60</v>
      </c>
      <c r="L47" s="161"/>
      <c r="M47" s="161"/>
      <c r="N47" s="161">
        <f>'実質公債費比率（分子）の構造'!O$47</f>
        <v>60</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3470</v>
      </c>
      <c r="C49" s="161"/>
      <c r="D49" s="161"/>
      <c r="E49" s="161">
        <f>'実質公債費比率（分子）の構造'!L$45</f>
        <v>2993</v>
      </c>
      <c r="F49" s="161"/>
      <c r="G49" s="161"/>
      <c r="H49" s="161">
        <f>'実質公債費比率（分子）の構造'!M$45</f>
        <v>2999</v>
      </c>
      <c r="I49" s="161"/>
      <c r="J49" s="161"/>
      <c r="K49" s="161">
        <f>'実質公債費比率（分子）の構造'!N$45</f>
        <v>3062</v>
      </c>
      <c r="L49" s="161"/>
      <c r="M49" s="161"/>
      <c r="N49" s="161">
        <f>'実質公債費比率（分子）の構造'!O$45</f>
        <v>3182</v>
      </c>
      <c r="O49" s="161"/>
      <c r="P49" s="161"/>
    </row>
    <row r="50" spans="1:16" x14ac:dyDescent="0.15">
      <c r="A50" s="161" t="s">
        <v>64</v>
      </c>
      <c r="B50" s="161" t="e">
        <f>NA()</f>
        <v>#N/A</v>
      </c>
      <c r="C50" s="161">
        <f>IF(ISNUMBER('実質公債費比率（分子）の構造'!K$53),'実質公債費比率（分子）の構造'!K$53,NA())</f>
        <v>1501</v>
      </c>
      <c r="D50" s="161" t="e">
        <f>NA()</f>
        <v>#N/A</v>
      </c>
      <c r="E50" s="161" t="e">
        <f>NA()</f>
        <v>#N/A</v>
      </c>
      <c r="F50" s="161">
        <f>IF(ISNUMBER('実質公債費比率（分子）の構造'!L$53),'実質公債費比率（分子）の構造'!L$53,NA())</f>
        <v>905</v>
      </c>
      <c r="G50" s="161" t="e">
        <f>NA()</f>
        <v>#N/A</v>
      </c>
      <c r="H50" s="161" t="e">
        <f>NA()</f>
        <v>#N/A</v>
      </c>
      <c r="I50" s="161">
        <f>IF(ISNUMBER('実質公債費比率（分子）の構造'!M$53),'実質公債費比率（分子）の構造'!M$53,NA())</f>
        <v>988</v>
      </c>
      <c r="J50" s="161" t="e">
        <f>NA()</f>
        <v>#N/A</v>
      </c>
      <c r="K50" s="161" t="e">
        <f>NA()</f>
        <v>#N/A</v>
      </c>
      <c r="L50" s="161">
        <f>IF(ISNUMBER('実質公債費比率（分子）の構造'!N$53),'実質公債費比率（分子）の構造'!N$53,NA())</f>
        <v>1011</v>
      </c>
      <c r="M50" s="161" t="e">
        <f>NA()</f>
        <v>#N/A</v>
      </c>
      <c r="N50" s="161" t="e">
        <f>NA()</f>
        <v>#N/A</v>
      </c>
      <c r="O50" s="161">
        <f>IF(ISNUMBER('実質公債費比率（分子）の構造'!O$53),'実質公債費比率（分子）の構造'!O$53,NA())</f>
        <v>1021</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27115</v>
      </c>
      <c r="E56" s="160"/>
      <c r="F56" s="160"/>
      <c r="G56" s="160">
        <f>'将来負担比率（分子）の構造'!J$52</f>
        <v>27603</v>
      </c>
      <c r="H56" s="160"/>
      <c r="I56" s="160"/>
      <c r="J56" s="160">
        <f>'将来負担比率（分子）の構造'!K$52</f>
        <v>30232</v>
      </c>
      <c r="K56" s="160"/>
      <c r="L56" s="160"/>
      <c r="M56" s="160">
        <f>'将来負担比率（分子）の構造'!L$52</f>
        <v>30084</v>
      </c>
      <c r="N56" s="160"/>
      <c r="O56" s="160"/>
      <c r="P56" s="160">
        <f>'将来負担比率（分子）の構造'!M$52</f>
        <v>28192</v>
      </c>
    </row>
    <row r="57" spans="1:16" x14ac:dyDescent="0.15">
      <c r="A57" s="160" t="s">
        <v>35</v>
      </c>
      <c r="B57" s="160"/>
      <c r="C57" s="160"/>
      <c r="D57" s="160">
        <f>'将来負担比率（分子）の構造'!I$51</f>
        <v>1171</v>
      </c>
      <c r="E57" s="160"/>
      <c r="F57" s="160"/>
      <c r="G57" s="160">
        <f>'将来負担比率（分子）の構造'!J$51</f>
        <v>1046</v>
      </c>
      <c r="H57" s="160"/>
      <c r="I57" s="160"/>
      <c r="J57" s="160">
        <f>'将来負担比率（分子）の構造'!K$51</f>
        <v>1074</v>
      </c>
      <c r="K57" s="160"/>
      <c r="L57" s="160"/>
      <c r="M57" s="160">
        <f>'将来負担比率（分子）の構造'!L$51</f>
        <v>892</v>
      </c>
      <c r="N57" s="160"/>
      <c r="O57" s="160"/>
      <c r="P57" s="160">
        <f>'将来負担比率（分子）の構造'!M$51</f>
        <v>734</v>
      </c>
    </row>
    <row r="58" spans="1:16" x14ac:dyDescent="0.15">
      <c r="A58" s="160" t="s">
        <v>34</v>
      </c>
      <c r="B58" s="160"/>
      <c r="C58" s="160"/>
      <c r="D58" s="160">
        <f>'将来負担比率（分子）の構造'!I$50</f>
        <v>7094</v>
      </c>
      <c r="E58" s="160"/>
      <c r="F58" s="160"/>
      <c r="G58" s="160">
        <f>'将来負担比率（分子）の構造'!J$50</f>
        <v>7253</v>
      </c>
      <c r="H58" s="160"/>
      <c r="I58" s="160"/>
      <c r="J58" s="160">
        <f>'将来負担比率（分子）の構造'!K$50</f>
        <v>8067</v>
      </c>
      <c r="K58" s="160"/>
      <c r="L58" s="160"/>
      <c r="M58" s="160">
        <f>'将来負担比率（分子）の構造'!L$50</f>
        <v>8584</v>
      </c>
      <c r="N58" s="160"/>
      <c r="O58" s="160"/>
      <c r="P58" s="160">
        <f>'将来負担比率（分子）の構造'!M$50</f>
        <v>8905</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28</v>
      </c>
      <c r="B62" s="160">
        <f>'将来負担比率（分子）の構造'!I$45</f>
        <v>3893</v>
      </c>
      <c r="C62" s="160"/>
      <c r="D62" s="160"/>
      <c r="E62" s="160">
        <f>'将来負担比率（分子）の構造'!J$45</f>
        <v>3703</v>
      </c>
      <c r="F62" s="160"/>
      <c r="G62" s="160"/>
      <c r="H62" s="160">
        <f>'将来負担比率（分子）の構造'!K$45</f>
        <v>3448</v>
      </c>
      <c r="I62" s="160"/>
      <c r="J62" s="160"/>
      <c r="K62" s="160">
        <f>'将来負担比率（分子）の構造'!L$45</f>
        <v>3293</v>
      </c>
      <c r="L62" s="160"/>
      <c r="M62" s="160"/>
      <c r="N62" s="160">
        <f>'将来負担比率（分子）の構造'!M$45</f>
        <v>3216</v>
      </c>
      <c r="O62" s="160"/>
      <c r="P62" s="160"/>
    </row>
    <row r="63" spans="1:16" x14ac:dyDescent="0.15">
      <c r="A63" s="160" t="s">
        <v>27</v>
      </c>
      <c r="B63" s="160">
        <f>'将来負担比率（分子）の構造'!I$44</f>
        <v>2467</v>
      </c>
      <c r="C63" s="160"/>
      <c r="D63" s="160"/>
      <c r="E63" s="160">
        <f>'将来負担比率（分子）の構造'!J$44</f>
        <v>2662</v>
      </c>
      <c r="F63" s="160"/>
      <c r="G63" s="160"/>
      <c r="H63" s="160">
        <f>'将来負担比率（分子）の構造'!K$44</f>
        <v>3442</v>
      </c>
      <c r="I63" s="160"/>
      <c r="J63" s="160"/>
      <c r="K63" s="160">
        <f>'将来負担比率（分子）の構造'!L$44</f>
        <v>3416</v>
      </c>
      <c r="L63" s="160"/>
      <c r="M63" s="160"/>
      <c r="N63" s="160">
        <f>'将来負担比率（分子）の構造'!M$44</f>
        <v>3478</v>
      </c>
      <c r="O63" s="160"/>
      <c r="P63" s="160"/>
    </row>
    <row r="64" spans="1:16" x14ac:dyDescent="0.15">
      <c r="A64" s="160" t="s">
        <v>26</v>
      </c>
      <c r="B64" s="160">
        <f>'将来負担比率（分子）の構造'!I$43</f>
        <v>7722</v>
      </c>
      <c r="C64" s="160"/>
      <c r="D64" s="160"/>
      <c r="E64" s="160">
        <f>'将来負担比率（分子）の構造'!J$43</f>
        <v>7210</v>
      </c>
      <c r="F64" s="160"/>
      <c r="G64" s="160"/>
      <c r="H64" s="160">
        <f>'将来負担比率（分子）の構造'!K$43</f>
        <v>6867</v>
      </c>
      <c r="I64" s="160"/>
      <c r="J64" s="160"/>
      <c r="K64" s="160">
        <f>'将来負担比率（分子）の構造'!L$43</f>
        <v>6642</v>
      </c>
      <c r="L64" s="160"/>
      <c r="M64" s="160"/>
      <c r="N64" s="160">
        <f>'将来負担比率（分子）の構造'!M$43</f>
        <v>6411</v>
      </c>
      <c r="O64" s="160"/>
      <c r="P64" s="160"/>
    </row>
    <row r="65" spans="1:16" x14ac:dyDescent="0.15">
      <c r="A65" s="160" t="s">
        <v>25</v>
      </c>
      <c r="B65" s="160">
        <f>'将来負担比率（分子）の構造'!I$42</f>
        <v>12</v>
      </c>
      <c r="C65" s="160"/>
      <c r="D65" s="160"/>
      <c r="E65" s="160">
        <f>'将来負担比率（分子）の構造'!J$42</f>
        <v>11</v>
      </c>
      <c r="F65" s="160"/>
      <c r="G65" s="160"/>
      <c r="H65" s="160">
        <f>'将来負担比率（分子）の構造'!K$42</f>
        <v>10</v>
      </c>
      <c r="I65" s="160"/>
      <c r="J65" s="160"/>
      <c r="K65" s="160">
        <f>'将来負担比率（分子）の構造'!L$42</f>
        <v>8</v>
      </c>
      <c r="L65" s="160"/>
      <c r="M65" s="160"/>
      <c r="N65" s="160">
        <f>'将来負担比率（分子）の構造'!M$42</f>
        <v>7</v>
      </c>
      <c r="O65" s="160"/>
      <c r="P65" s="160"/>
    </row>
    <row r="66" spans="1:16" x14ac:dyDescent="0.15">
      <c r="A66" s="160" t="s">
        <v>24</v>
      </c>
      <c r="B66" s="160">
        <f>'将来負担比率（分子）の構造'!I$41</f>
        <v>27884</v>
      </c>
      <c r="C66" s="160"/>
      <c r="D66" s="160"/>
      <c r="E66" s="160">
        <f>'将来負担比率（分子）の構造'!J$41</f>
        <v>27291</v>
      </c>
      <c r="F66" s="160"/>
      <c r="G66" s="160"/>
      <c r="H66" s="160">
        <f>'将来負担比率（分子）の構造'!K$41</f>
        <v>29336</v>
      </c>
      <c r="I66" s="160"/>
      <c r="J66" s="160"/>
      <c r="K66" s="160">
        <f>'将来負担比率（分子）の構造'!L$41</f>
        <v>30252</v>
      </c>
      <c r="L66" s="160"/>
      <c r="M66" s="160"/>
      <c r="N66" s="160">
        <f>'将来負担比率（分子）の構造'!M$41</f>
        <v>28023</v>
      </c>
      <c r="O66" s="160"/>
      <c r="P66" s="160"/>
    </row>
    <row r="67" spans="1:16" x14ac:dyDescent="0.15">
      <c r="A67" s="160" t="s">
        <v>68</v>
      </c>
      <c r="B67" s="160" t="e">
        <f>NA()</f>
        <v>#N/A</v>
      </c>
      <c r="C67" s="160">
        <f>IF(ISNUMBER('将来負担比率（分子）の構造'!I$53), IF('将来負担比率（分子）の構造'!I$53 &lt; 0, 0, '将来負担比率（分子）の構造'!I$53), NA())</f>
        <v>6599</v>
      </c>
      <c r="D67" s="160" t="e">
        <f>NA()</f>
        <v>#N/A</v>
      </c>
      <c r="E67" s="160" t="e">
        <f>NA()</f>
        <v>#N/A</v>
      </c>
      <c r="F67" s="160">
        <f>IF(ISNUMBER('将来負担比率（分子）の構造'!J$53), IF('将来負担比率（分子）の構造'!J$53 &lt; 0, 0, '将来負担比率（分子）の構造'!J$53), NA())</f>
        <v>4974</v>
      </c>
      <c r="G67" s="160" t="e">
        <f>NA()</f>
        <v>#N/A</v>
      </c>
      <c r="H67" s="160" t="e">
        <f>NA()</f>
        <v>#N/A</v>
      </c>
      <c r="I67" s="160">
        <f>IF(ISNUMBER('将来負担比率（分子）の構造'!K$53), IF('将来負担比率（分子）の構造'!K$53 &lt; 0, 0, '将来負担比率（分子）の構造'!K$53), NA())</f>
        <v>3730</v>
      </c>
      <c r="J67" s="160" t="e">
        <f>NA()</f>
        <v>#N/A</v>
      </c>
      <c r="K67" s="160" t="e">
        <f>NA()</f>
        <v>#N/A</v>
      </c>
      <c r="L67" s="160">
        <f>IF(ISNUMBER('将来負担比率（分子）の構造'!L$53), IF('将来負担比率（分子）の構造'!L$53 &lt; 0, 0, '将来負担比率（分子）の構造'!L$53), NA())</f>
        <v>4049</v>
      </c>
      <c r="M67" s="160" t="e">
        <f>NA()</f>
        <v>#N/A</v>
      </c>
      <c r="N67" s="160" t="e">
        <f>NA()</f>
        <v>#N/A</v>
      </c>
      <c r="O67" s="160">
        <f>IF(ISNUMBER('将来負担比率（分子）の構造'!M$53), IF('将来負担比率（分子）の構造'!M$53 &lt; 0, 0, '将来負担比率（分子）の構造'!M$53), NA())</f>
        <v>3304</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4398</v>
      </c>
      <c r="C72" s="164">
        <f>基金残高に係る経年分析!G55</f>
        <v>4490</v>
      </c>
      <c r="D72" s="164">
        <f>基金残高に係る経年分析!H55</f>
        <v>4716</v>
      </c>
    </row>
    <row r="73" spans="1:16" x14ac:dyDescent="0.15">
      <c r="A73" s="163" t="s">
        <v>71</v>
      </c>
      <c r="B73" s="164">
        <f>基金残高に係る経年分析!F56</f>
        <v>3</v>
      </c>
      <c r="C73" s="164">
        <f>基金残高に係る経年分析!G56</f>
        <v>5</v>
      </c>
      <c r="D73" s="164">
        <f>基金残高に係る経年分析!H56</f>
        <v>6</v>
      </c>
    </row>
    <row r="74" spans="1:16" x14ac:dyDescent="0.15">
      <c r="A74" s="163" t="s">
        <v>72</v>
      </c>
      <c r="B74" s="164">
        <f>基金残高に係る経年分析!F57</f>
        <v>4595</v>
      </c>
      <c r="C74" s="164">
        <f>基金残高に係る経年分析!G57</f>
        <v>4659</v>
      </c>
      <c r="D74" s="164">
        <f>基金残高に係る経年分析!H57</f>
        <v>4711</v>
      </c>
    </row>
  </sheetData>
  <sheetProtection algorithmName="SHA-512" hashValue="JNeGb7kbjW6hn8kvOGUnkqxdKzvjfHci1Ts9R3YgOjCif9uFeN4XgtPLheeU2EmQKe+IhW4rhgN7SPTGUkPFZQ==" saltValue="8ErI7AuaJaf36aq90Z5+u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85" zoomScaleNormal="85"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211</v>
      </c>
      <c r="DI1" s="774"/>
      <c r="DJ1" s="774"/>
      <c r="DK1" s="774"/>
      <c r="DL1" s="774"/>
      <c r="DM1" s="774"/>
      <c r="DN1" s="775"/>
      <c r="DO1" s="205"/>
      <c r="DP1" s="773" t="s">
        <v>212</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213</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214</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215</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216</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217</v>
      </c>
      <c r="S4" s="716"/>
      <c r="T4" s="716"/>
      <c r="U4" s="716"/>
      <c r="V4" s="716"/>
      <c r="W4" s="716"/>
      <c r="X4" s="716"/>
      <c r="Y4" s="717"/>
      <c r="Z4" s="715" t="s">
        <v>218</v>
      </c>
      <c r="AA4" s="716"/>
      <c r="AB4" s="716"/>
      <c r="AC4" s="717"/>
      <c r="AD4" s="715" t="s">
        <v>219</v>
      </c>
      <c r="AE4" s="716"/>
      <c r="AF4" s="716"/>
      <c r="AG4" s="716"/>
      <c r="AH4" s="716"/>
      <c r="AI4" s="716"/>
      <c r="AJ4" s="716"/>
      <c r="AK4" s="717"/>
      <c r="AL4" s="715" t="s">
        <v>218</v>
      </c>
      <c r="AM4" s="716"/>
      <c r="AN4" s="716"/>
      <c r="AO4" s="717"/>
      <c r="AP4" s="776" t="s">
        <v>220</v>
      </c>
      <c r="AQ4" s="776"/>
      <c r="AR4" s="776"/>
      <c r="AS4" s="776"/>
      <c r="AT4" s="776"/>
      <c r="AU4" s="776"/>
      <c r="AV4" s="776"/>
      <c r="AW4" s="776"/>
      <c r="AX4" s="776"/>
      <c r="AY4" s="776"/>
      <c r="AZ4" s="776"/>
      <c r="BA4" s="776"/>
      <c r="BB4" s="776"/>
      <c r="BC4" s="776"/>
      <c r="BD4" s="776"/>
      <c r="BE4" s="776"/>
      <c r="BF4" s="776"/>
      <c r="BG4" s="776" t="s">
        <v>221</v>
      </c>
      <c r="BH4" s="776"/>
      <c r="BI4" s="776"/>
      <c r="BJ4" s="776"/>
      <c r="BK4" s="776"/>
      <c r="BL4" s="776"/>
      <c r="BM4" s="776"/>
      <c r="BN4" s="776"/>
      <c r="BO4" s="776" t="s">
        <v>218</v>
      </c>
      <c r="BP4" s="776"/>
      <c r="BQ4" s="776"/>
      <c r="BR4" s="776"/>
      <c r="BS4" s="776" t="s">
        <v>222</v>
      </c>
      <c r="BT4" s="776"/>
      <c r="BU4" s="776"/>
      <c r="BV4" s="776"/>
      <c r="BW4" s="776"/>
      <c r="BX4" s="776"/>
      <c r="BY4" s="776"/>
      <c r="BZ4" s="776"/>
      <c r="CA4" s="776"/>
      <c r="CB4" s="776"/>
      <c r="CD4" s="758" t="s">
        <v>223</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224</v>
      </c>
      <c r="C5" s="741"/>
      <c r="D5" s="741"/>
      <c r="E5" s="741"/>
      <c r="F5" s="741"/>
      <c r="G5" s="741"/>
      <c r="H5" s="741"/>
      <c r="I5" s="741"/>
      <c r="J5" s="741"/>
      <c r="K5" s="741"/>
      <c r="L5" s="741"/>
      <c r="M5" s="741"/>
      <c r="N5" s="741"/>
      <c r="O5" s="741"/>
      <c r="P5" s="741"/>
      <c r="Q5" s="742"/>
      <c r="R5" s="706">
        <v>4386276</v>
      </c>
      <c r="S5" s="707"/>
      <c r="T5" s="707"/>
      <c r="U5" s="707"/>
      <c r="V5" s="707"/>
      <c r="W5" s="707"/>
      <c r="X5" s="707"/>
      <c r="Y5" s="753"/>
      <c r="Z5" s="771">
        <v>20.100000000000001</v>
      </c>
      <c r="AA5" s="771"/>
      <c r="AB5" s="771"/>
      <c r="AC5" s="771"/>
      <c r="AD5" s="772">
        <v>4386276</v>
      </c>
      <c r="AE5" s="772"/>
      <c r="AF5" s="772"/>
      <c r="AG5" s="772"/>
      <c r="AH5" s="772"/>
      <c r="AI5" s="772"/>
      <c r="AJ5" s="772"/>
      <c r="AK5" s="772"/>
      <c r="AL5" s="754">
        <v>35.4</v>
      </c>
      <c r="AM5" s="723"/>
      <c r="AN5" s="723"/>
      <c r="AO5" s="755"/>
      <c r="AP5" s="740" t="s">
        <v>225</v>
      </c>
      <c r="AQ5" s="741"/>
      <c r="AR5" s="741"/>
      <c r="AS5" s="741"/>
      <c r="AT5" s="741"/>
      <c r="AU5" s="741"/>
      <c r="AV5" s="741"/>
      <c r="AW5" s="741"/>
      <c r="AX5" s="741"/>
      <c r="AY5" s="741"/>
      <c r="AZ5" s="741"/>
      <c r="BA5" s="741"/>
      <c r="BB5" s="741"/>
      <c r="BC5" s="741"/>
      <c r="BD5" s="741"/>
      <c r="BE5" s="741"/>
      <c r="BF5" s="742"/>
      <c r="BG5" s="641">
        <v>4380027</v>
      </c>
      <c r="BH5" s="644"/>
      <c r="BI5" s="644"/>
      <c r="BJ5" s="644"/>
      <c r="BK5" s="644"/>
      <c r="BL5" s="644"/>
      <c r="BM5" s="644"/>
      <c r="BN5" s="645"/>
      <c r="BO5" s="703">
        <v>99.9</v>
      </c>
      <c r="BP5" s="703"/>
      <c r="BQ5" s="703"/>
      <c r="BR5" s="703"/>
      <c r="BS5" s="704" t="s">
        <v>226</v>
      </c>
      <c r="BT5" s="704"/>
      <c r="BU5" s="704"/>
      <c r="BV5" s="704"/>
      <c r="BW5" s="704"/>
      <c r="BX5" s="704"/>
      <c r="BY5" s="704"/>
      <c r="BZ5" s="704"/>
      <c r="CA5" s="704"/>
      <c r="CB5" s="745"/>
      <c r="CD5" s="758" t="s">
        <v>220</v>
      </c>
      <c r="CE5" s="759"/>
      <c r="CF5" s="759"/>
      <c r="CG5" s="759"/>
      <c r="CH5" s="759"/>
      <c r="CI5" s="759"/>
      <c r="CJ5" s="759"/>
      <c r="CK5" s="759"/>
      <c r="CL5" s="759"/>
      <c r="CM5" s="759"/>
      <c r="CN5" s="759"/>
      <c r="CO5" s="759"/>
      <c r="CP5" s="759"/>
      <c r="CQ5" s="760"/>
      <c r="CR5" s="758" t="s">
        <v>227</v>
      </c>
      <c r="CS5" s="759"/>
      <c r="CT5" s="759"/>
      <c r="CU5" s="759"/>
      <c r="CV5" s="759"/>
      <c r="CW5" s="759"/>
      <c r="CX5" s="759"/>
      <c r="CY5" s="760"/>
      <c r="CZ5" s="758" t="s">
        <v>218</v>
      </c>
      <c r="DA5" s="759"/>
      <c r="DB5" s="759"/>
      <c r="DC5" s="760"/>
      <c r="DD5" s="758" t="s">
        <v>228</v>
      </c>
      <c r="DE5" s="759"/>
      <c r="DF5" s="759"/>
      <c r="DG5" s="759"/>
      <c r="DH5" s="759"/>
      <c r="DI5" s="759"/>
      <c r="DJ5" s="759"/>
      <c r="DK5" s="759"/>
      <c r="DL5" s="759"/>
      <c r="DM5" s="759"/>
      <c r="DN5" s="759"/>
      <c r="DO5" s="759"/>
      <c r="DP5" s="760"/>
      <c r="DQ5" s="758" t="s">
        <v>229</v>
      </c>
      <c r="DR5" s="759"/>
      <c r="DS5" s="759"/>
      <c r="DT5" s="759"/>
      <c r="DU5" s="759"/>
      <c r="DV5" s="759"/>
      <c r="DW5" s="759"/>
      <c r="DX5" s="759"/>
      <c r="DY5" s="759"/>
      <c r="DZ5" s="759"/>
      <c r="EA5" s="759"/>
      <c r="EB5" s="759"/>
      <c r="EC5" s="760"/>
    </row>
    <row r="6" spans="2:143" ht="11.25" customHeight="1" x14ac:dyDescent="0.15">
      <c r="B6" s="638" t="s">
        <v>230</v>
      </c>
      <c r="C6" s="639"/>
      <c r="D6" s="639"/>
      <c r="E6" s="639"/>
      <c r="F6" s="639"/>
      <c r="G6" s="639"/>
      <c r="H6" s="639"/>
      <c r="I6" s="639"/>
      <c r="J6" s="639"/>
      <c r="K6" s="639"/>
      <c r="L6" s="639"/>
      <c r="M6" s="639"/>
      <c r="N6" s="639"/>
      <c r="O6" s="639"/>
      <c r="P6" s="639"/>
      <c r="Q6" s="640"/>
      <c r="R6" s="641">
        <v>187288</v>
      </c>
      <c r="S6" s="644"/>
      <c r="T6" s="644"/>
      <c r="U6" s="644"/>
      <c r="V6" s="644"/>
      <c r="W6" s="644"/>
      <c r="X6" s="644"/>
      <c r="Y6" s="645"/>
      <c r="Z6" s="703">
        <v>0.9</v>
      </c>
      <c r="AA6" s="703"/>
      <c r="AB6" s="703"/>
      <c r="AC6" s="703"/>
      <c r="AD6" s="704">
        <v>187288</v>
      </c>
      <c r="AE6" s="704"/>
      <c r="AF6" s="704"/>
      <c r="AG6" s="704"/>
      <c r="AH6" s="704"/>
      <c r="AI6" s="704"/>
      <c r="AJ6" s="704"/>
      <c r="AK6" s="704"/>
      <c r="AL6" s="646">
        <v>1.5</v>
      </c>
      <c r="AM6" s="647"/>
      <c r="AN6" s="647"/>
      <c r="AO6" s="705"/>
      <c r="AP6" s="638" t="s">
        <v>231</v>
      </c>
      <c r="AQ6" s="639"/>
      <c r="AR6" s="639"/>
      <c r="AS6" s="639"/>
      <c r="AT6" s="639"/>
      <c r="AU6" s="639"/>
      <c r="AV6" s="639"/>
      <c r="AW6" s="639"/>
      <c r="AX6" s="639"/>
      <c r="AY6" s="639"/>
      <c r="AZ6" s="639"/>
      <c r="BA6" s="639"/>
      <c r="BB6" s="639"/>
      <c r="BC6" s="639"/>
      <c r="BD6" s="639"/>
      <c r="BE6" s="639"/>
      <c r="BF6" s="640"/>
      <c r="BG6" s="641">
        <v>4380027</v>
      </c>
      <c r="BH6" s="644"/>
      <c r="BI6" s="644"/>
      <c r="BJ6" s="644"/>
      <c r="BK6" s="644"/>
      <c r="BL6" s="644"/>
      <c r="BM6" s="644"/>
      <c r="BN6" s="645"/>
      <c r="BO6" s="703">
        <v>99.9</v>
      </c>
      <c r="BP6" s="703"/>
      <c r="BQ6" s="703"/>
      <c r="BR6" s="703"/>
      <c r="BS6" s="704" t="s">
        <v>181</v>
      </c>
      <c r="BT6" s="704"/>
      <c r="BU6" s="704"/>
      <c r="BV6" s="704"/>
      <c r="BW6" s="704"/>
      <c r="BX6" s="704"/>
      <c r="BY6" s="704"/>
      <c r="BZ6" s="704"/>
      <c r="CA6" s="704"/>
      <c r="CB6" s="745"/>
      <c r="CD6" s="712" t="s">
        <v>232</v>
      </c>
      <c r="CE6" s="713"/>
      <c r="CF6" s="713"/>
      <c r="CG6" s="713"/>
      <c r="CH6" s="713"/>
      <c r="CI6" s="713"/>
      <c r="CJ6" s="713"/>
      <c r="CK6" s="713"/>
      <c r="CL6" s="713"/>
      <c r="CM6" s="713"/>
      <c r="CN6" s="713"/>
      <c r="CO6" s="713"/>
      <c r="CP6" s="713"/>
      <c r="CQ6" s="714"/>
      <c r="CR6" s="641">
        <v>165194</v>
      </c>
      <c r="CS6" s="644"/>
      <c r="CT6" s="644"/>
      <c r="CU6" s="644"/>
      <c r="CV6" s="644"/>
      <c r="CW6" s="644"/>
      <c r="CX6" s="644"/>
      <c r="CY6" s="645"/>
      <c r="CZ6" s="754">
        <v>0.8</v>
      </c>
      <c r="DA6" s="723"/>
      <c r="DB6" s="723"/>
      <c r="DC6" s="757"/>
      <c r="DD6" s="649" t="s">
        <v>181</v>
      </c>
      <c r="DE6" s="644"/>
      <c r="DF6" s="644"/>
      <c r="DG6" s="644"/>
      <c r="DH6" s="644"/>
      <c r="DI6" s="644"/>
      <c r="DJ6" s="644"/>
      <c r="DK6" s="644"/>
      <c r="DL6" s="644"/>
      <c r="DM6" s="644"/>
      <c r="DN6" s="644"/>
      <c r="DO6" s="644"/>
      <c r="DP6" s="645"/>
      <c r="DQ6" s="649">
        <v>165164</v>
      </c>
      <c r="DR6" s="644"/>
      <c r="DS6" s="644"/>
      <c r="DT6" s="644"/>
      <c r="DU6" s="644"/>
      <c r="DV6" s="644"/>
      <c r="DW6" s="644"/>
      <c r="DX6" s="644"/>
      <c r="DY6" s="644"/>
      <c r="DZ6" s="644"/>
      <c r="EA6" s="644"/>
      <c r="EB6" s="644"/>
      <c r="EC6" s="684"/>
    </row>
    <row r="7" spans="2:143" ht="11.25" customHeight="1" x14ac:dyDescent="0.15">
      <c r="B7" s="638" t="s">
        <v>233</v>
      </c>
      <c r="C7" s="639"/>
      <c r="D7" s="639"/>
      <c r="E7" s="639"/>
      <c r="F7" s="639"/>
      <c r="G7" s="639"/>
      <c r="H7" s="639"/>
      <c r="I7" s="639"/>
      <c r="J7" s="639"/>
      <c r="K7" s="639"/>
      <c r="L7" s="639"/>
      <c r="M7" s="639"/>
      <c r="N7" s="639"/>
      <c r="O7" s="639"/>
      <c r="P7" s="639"/>
      <c r="Q7" s="640"/>
      <c r="R7" s="641">
        <v>6905</v>
      </c>
      <c r="S7" s="644"/>
      <c r="T7" s="644"/>
      <c r="U7" s="644"/>
      <c r="V7" s="644"/>
      <c r="W7" s="644"/>
      <c r="X7" s="644"/>
      <c r="Y7" s="645"/>
      <c r="Z7" s="703">
        <v>0</v>
      </c>
      <c r="AA7" s="703"/>
      <c r="AB7" s="703"/>
      <c r="AC7" s="703"/>
      <c r="AD7" s="704">
        <v>6905</v>
      </c>
      <c r="AE7" s="704"/>
      <c r="AF7" s="704"/>
      <c r="AG7" s="704"/>
      <c r="AH7" s="704"/>
      <c r="AI7" s="704"/>
      <c r="AJ7" s="704"/>
      <c r="AK7" s="704"/>
      <c r="AL7" s="646">
        <v>0.1</v>
      </c>
      <c r="AM7" s="647"/>
      <c r="AN7" s="647"/>
      <c r="AO7" s="705"/>
      <c r="AP7" s="638" t="s">
        <v>234</v>
      </c>
      <c r="AQ7" s="639"/>
      <c r="AR7" s="639"/>
      <c r="AS7" s="639"/>
      <c r="AT7" s="639"/>
      <c r="AU7" s="639"/>
      <c r="AV7" s="639"/>
      <c r="AW7" s="639"/>
      <c r="AX7" s="639"/>
      <c r="AY7" s="639"/>
      <c r="AZ7" s="639"/>
      <c r="BA7" s="639"/>
      <c r="BB7" s="639"/>
      <c r="BC7" s="639"/>
      <c r="BD7" s="639"/>
      <c r="BE7" s="639"/>
      <c r="BF7" s="640"/>
      <c r="BG7" s="641">
        <v>1469512</v>
      </c>
      <c r="BH7" s="644"/>
      <c r="BI7" s="644"/>
      <c r="BJ7" s="644"/>
      <c r="BK7" s="644"/>
      <c r="BL7" s="644"/>
      <c r="BM7" s="644"/>
      <c r="BN7" s="645"/>
      <c r="BO7" s="703">
        <v>33.5</v>
      </c>
      <c r="BP7" s="703"/>
      <c r="BQ7" s="703"/>
      <c r="BR7" s="703"/>
      <c r="BS7" s="704" t="s">
        <v>181</v>
      </c>
      <c r="BT7" s="704"/>
      <c r="BU7" s="704"/>
      <c r="BV7" s="704"/>
      <c r="BW7" s="704"/>
      <c r="BX7" s="704"/>
      <c r="BY7" s="704"/>
      <c r="BZ7" s="704"/>
      <c r="CA7" s="704"/>
      <c r="CB7" s="745"/>
      <c r="CD7" s="685" t="s">
        <v>235</v>
      </c>
      <c r="CE7" s="682"/>
      <c r="CF7" s="682"/>
      <c r="CG7" s="682"/>
      <c r="CH7" s="682"/>
      <c r="CI7" s="682"/>
      <c r="CJ7" s="682"/>
      <c r="CK7" s="682"/>
      <c r="CL7" s="682"/>
      <c r="CM7" s="682"/>
      <c r="CN7" s="682"/>
      <c r="CO7" s="682"/>
      <c r="CP7" s="682"/>
      <c r="CQ7" s="683"/>
      <c r="CR7" s="641">
        <v>3006361</v>
      </c>
      <c r="CS7" s="644"/>
      <c r="CT7" s="644"/>
      <c r="CU7" s="644"/>
      <c r="CV7" s="644"/>
      <c r="CW7" s="644"/>
      <c r="CX7" s="644"/>
      <c r="CY7" s="645"/>
      <c r="CZ7" s="703">
        <v>14.2</v>
      </c>
      <c r="DA7" s="703"/>
      <c r="DB7" s="703"/>
      <c r="DC7" s="703"/>
      <c r="DD7" s="649">
        <v>190841</v>
      </c>
      <c r="DE7" s="644"/>
      <c r="DF7" s="644"/>
      <c r="DG7" s="644"/>
      <c r="DH7" s="644"/>
      <c r="DI7" s="644"/>
      <c r="DJ7" s="644"/>
      <c r="DK7" s="644"/>
      <c r="DL7" s="644"/>
      <c r="DM7" s="644"/>
      <c r="DN7" s="644"/>
      <c r="DO7" s="644"/>
      <c r="DP7" s="645"/>
      <c r="DQ7" s="649">
        <v>1878018</v>
      </c>
      <c r="DR7" s="644"/>
      <c r="DS7" s="644"/>
      <c r="DT7" s="644"/>
      <c r="DU7" s="644"/>
      <c r="DV7" s="644"/>
      <c r="DW7" s="644"/>
      <c r="DX7" s="644"/>
      <c r="DY7" s="644"/>
      <c r="DZ7" s="644"/>
      <c r="EA7" s="644"/>
      <c r="EB7" s="644"/>
      <c r="EC7" s="684"/>
    </row>
    <row r="8" spans="2:143" ht="11.25" customHeight="1" x14ac:dyDescent="0.15">
      <c r="B8" s="638" t="s">
        <v>236</v>
      </c>
      <c r="C8" s="639"/>
      <c r="D8" s="639"/>
      <c r="E8" s="639"/>
      <c r="F8" s="639"/>
      <c r="G8" s="639"/>
      <c r="H8" s="639"/>
      <c r="I8" s="639"/>
      <c r="J8" s="639"/>
      <c r="K8" s="639"/>
      <c r="L8" s="639"/>
      <c r="M8" s="639"/>
      <c r="N8" s="639"/>
      <c r="O8" s="639"/>
      <c r="P8" s="639"/>
      <c r="Q8" s="640"/>
      <c r="R8" s="641">
        <v>24770</v>
      </c>
      <c r="S8" s="644"/>
      <c r="T8" s="644"/>
      <c r="U8" s="644"/>
      <c r="V8" s="644"/>
      <c r="W8" s="644"/>
      <c r="X8" s="644"/>
      <c r="Y8" s="645"/>
      <c r="Z8" s="703">
        <v>0.1</v>
      </c>
      <c r="AA8" s="703"/>
      <c r="AB8" s="703"/>
      <c r="AC8" s="703"/>
      <c r="AD8" s="704">
        <v>24770</v>
      </c>
      <c r="AE8" s="704"/>
      <c r="AF8" s="704"/>
      <c r="AG8" s="704"/>
      <c r="AH8" s="704"/>
      <c r="AI8" s="704"/>
      <c r="AJ8" s="704"/>
      <c r="AK8" s="704"/>
      <c r="AL8" s="646">
        <v>0.2</v>
      </c>
      <c r="AM8" s="647"/>
      <c r="AN8" s="647"/>
      <c r="AO8" s="705"/>
      <c r="AP8" s="638" t="s">
        <v>237</v>
      </c>
      <c r="AQ8" s="639"/>
      <c r="AR8" s="639"/>
      <c r="AS8" s="639"/>
      <c r="AT8" s="639"/>
      <c r="AU8" s="639"/>
      <c r="AV8" s="639"/>
      <c r="AW8" s="639"/>
      <c r="AX8" s="639"/>
      <c r="AY8" s="639"/>
      <c r="AZ8" s="639"/>
      <c r="BA8" s="639"/>
      <c r="BB8" s="639"/>
      <c r="BC8" s="639"/>
      <c r="BD8" s="639"/>
      <c r="BE8" s="639"/>
      <c r="BF8" s="640"/>
      <c r="BG8" s="641">
        <v>52478</v>
      </c>
      <c r="BH8" s="644"/>
      <c r="BI8" s="644"/>
      <c r="BJ8" s="644"/>
      <c r="BK8" s="644"/>
      <c r="BL8" s="644"/>
      <c r="BM8" s="644"/>
      <c r="BN8" s="645"/>
      <c r="BO8" s="703">
        <v>1.2</v>
      </c>
      <c r="BP8" s="703"/>
      <c r="BQ8" s="703"/>
      <c r="BR8" s="703"/>
      <c r="BS8" s="649" t="s">
        <v>181</v>
      </c>
      <c r="BT8" s="644"/>
      <c r="BU8" s="644"/>
      <c r="BV8" s="644"/>
      <c r="BW8" s="644"/>
      <c r="BX8" s="644"/>
      <c r="BY8" s="644"/>
      <c r="BZ8" s="644"/>
      <c r="CA8" s="644"/>
      <c r="CB8" s="684"/>
      <c r="CD8" s="685" t="s">
        <v>238</v>
      </c>
      <c r="CE8" s="682"/>
      <c r="CF8" s="682"/>
      <c r="CG8" s="682"/>
      <c r="CH8" s="682"/>
      <c r="CI8" s="682"/>
      <c r="CJ8" s="682"/>
      <c r="CK8" s="682"/>
      <c r="CL8" s="682"/>
      <c r="CM8" s="682"/>
      <c r="CN8" s="682"/>
      <c r="CO8" s="682"/>
      <c r="CP8" s="682"/>
      <c r="CQ8" s="683"/>
      <c r="CR8" s="641">
        <v>5431035</v>
      </c>
      <c r="CS8" s="644"/>
      <c r="CT8" s="644"/>
      <c r="CU8" s="644"/>
      <c r="CV8" s="644"/>
      <c r="CW8" s="644"/>
      <c r="CX8" s="644"/>
      <c r="CY8" s="645"/>
      <c r="CZ8" s="703">
        <v>25.6</v>
      </c>
      <c r="DA8" s="703"/>
      <c r="DB8" s="703"/>
      <c r="DC8" s="703"/>
      <c r="DD8" s="649">
        <v>411705</v>
      </c>
      <c r="DE8" s="644"/>
      <c r="DF8" s="644"/>
      <c r="DG8" s="644"/>
      <c r="DH8" s="644"/>
      <c r="DI8" s="644"/>
      <c r="DJ8" s="644"/>
      <c r="DK8" s="644"/>
      <c r="DL8" s="644"/>
      <c r="DM8" s="644"/>
      <c r="DN8" s="644"/>
      <c r="DO8" s="644"/>
      <c r="DP8" s="645"/>
      <c r="DQ8" s="649">
        <v>3032108</v>
      </c>
      <c r="DR8" s="644"/>
      <c r="DS8" s="644"/>
      <c r="DT8" s="644"/>
      <c r="DU8" s="644"/>
      <c r="DV8" s="644"/>
      <c r="DW8" s="644"/>
      <c r="DX8" s="644"/>
      <c r="DY8" s="644"/>
      <c r="DZ8" s="644"/>
      <c r="EA8" s="644"/>
      <c r="EB8" s="644"/>
      <c r="EC8" s="684"/>
    </row>
    <row r="9" spans="2:143" ht="11.25" customHeight="1" x14ac:dyDescent="0.15">
      <c r="B9" s="638" t="s">
        <v>239</v>
      </c>
      <c r="C9" s="639"/>
      <c r="D9" s="639"/>
      <c r="E9" s="639"/>
      <c r="F9" s="639"/>
      <c r="G9" s="639"/>
      <c r="H9" s="639"/>
      <c r="I9" s="639"/>
      <c r="J9" s="639"/>
      <c r="K9" s="639"/>
      <c r="L9" s="639"/>
      <c r="M9" s="639"/>
      <c r="N9" s="639"/>
      <c r="O9" s="639"/>
      <c r="P9" s="639"/>
      <c r="Q9" s="640"/>
      <c r="R9" s="641">
        <v>24849</v>
      </c>
      <c r="S9" s="644"/>
      <c r="T9" s="644"/>
      <c r="U9" s="644"/>
      <c r="V9" s="644"/>
      <c r="W9" s="644"/>
      <c r="X9" s="644"/>
      <c r="Y9" s="645"/>
      <c r="Z9" s="703">
        <v>0.1</v>
      </c>
      <c r="AA9" s="703"/>
      <c r="AB9" s="703"/>
      <c r="AC9" s="703"/>
      <c r="AD9" s="704">
        <v>24849</v>
      </c>
      <c r="AE9" s="704"/>
      <c r="AF9" s="704"/>
      <c r="AG9" s="704"/>
      <c r="AH9" s="704"/>
      <c r="AI9" s="704"/>
      <c r="AJ9" s="704"/>
      <c r="AK9" s="704"/>
      <c r="AL9" s="646">
        <v>0.2</v>
      </c>
      <c r="AM9" s="647"/>
      <c r="AN9" s="647"/>
      <c r="AO9" s="705"/>
      <c r="AP9" s="638" t="s">
        <v>240</v>
      </c>
      <c r="AQ9" s="639"/>
      <c r="AR9" s="639"/>
      <c r="AS9" s="639"/>
      <c r="AT9" s="639"/>
      <c r="AU9" s="639"/>
      <c r="AV9" s="639"/>
      <c r="AW9" s="639"/>
      <c r="AX9" s="639"/>
      <c r="AY9" s="639"/>
      <c r="AZ9" s="639"/>
      <c r="BA9" s="639"/>
      <c r="BB9" s="639"/>
      <c r="BC9" s="639"/>
      <c r="BD9" s="639"/>
      <c r="BE9" s="639"/>
      <c r="BF9" s="640"/>
      <c r="BG9" s="641">
        <v>1161449</v>
      </c>
      <c r="BH9" s="644"/>
      <c r="BI9" s="644"/>
      <c r="BJ9" s="644"/>
      <c r="BK9" s="644"/>
      <c r="BL9" s="644"/>
      <c r="BM9" s="644"/>
      <c r="BN9" s="645"/>
      <c r="BO9" s="703">
        <v>26.5</v>
      </c>
      <c r="BP9" s="703"/>
      <c r="BQ9" s="703"/>
      <c r="BR9" s="703"/>
      <c r="BS9" s="649" t="s">
        <v>181</v>
      </c>
      <c r="BT9" s="644"/>
      <c r="BU9" s="644"/>
      <c r="BV9" s="644"/>
      <c r="BW9" s="644"/>
      <c r="BX9" s="644"/>
      <c r="BY9" s="644"/>
      <c r="BZ9" s="644"/>
      <c r="CA9" s="644"/>
      <c r="CB9" s="684"/>
      <c r="CD9" s="685" t="s">
        <v>241</v>
      </c>
      <c r="CE9" s="682"/>
      <c r="CF9" s="682"/>
      <c r="CG9" s="682"/>
      <c r="CH9" s="682"/>
      <c r="CI9" s="682"/>
      <c r="CJ9" s="682"/>
      <c r="CK9" s="682"/>
      <c r="CL9" s="682"/>
      <c r="CM9" s="682"/>
      <c r="CN9" s="682"/>
      <c r="CO9" s="682"/>
      <c r="CP9" s="682"/>
      <c r="CQ9" s="683"/>
      <c r="CR9" s="641">
        <v>1641935</v>
      </c>
      <c r="CS9" s="644"/>
      <c r="CT9" s="644"/>
      <c r="CU9" s="644"/>
      <c r="CV9" s="644"/>
      <c r="CW9" s="644"/>
      <c r="CX9" s="644"/>
      <c r="CY9" s="645"/>
      <c r="CZ9" s="703">
        <v>7.7</v>
      </c>
      <c r="DA9" s="703"/>
      <c r="DB9" s="703"/>
      <c r="DC9" s="703"/>
      <c r="DD9" s="649">
        <v>60352</v>
      </c>
      <c r="DE9" s="644"/>
      <c r="DF9" s="644"/>
      <c r="DG9" s="644"/>
      <c r="DH9" s="644"/>
      <c r="DI9" s="644"/>
      <c r="DJ9" s="644"/>
      <c r="DK9" s="644"/>
      <c r="DL9" s="644"/>
      <c r="DM9" s="644"/>
      <c r="DN9" s="644"/>
      <c r="DO9" s="644"/>
      <c r="DP9" s="645"/>
      <c r="DQ9" s="649">
        <v>1294719</v>
      </c>
      <c r="DR9" s="644"/>
      <c r="DS9" s="644"/>
      <c r="DT9" s="644"/>
      <c r="DU9" s="644"/>
      <c r="DV9" s="644"/>
      <c r="DW9" s="644"/>
      <c r="DX9" s="644"/>
      <c r="DY9" s="644"/>
      <c r="DZ9" s="644"/>
      <c r="EA9" s="644"/>
      <c r="EB9" s="644"/>
      <c r="EC9" s="684"/>
    </row>
    <row r="10" spans="2:143" ht="11.25" customHeight="1" x14ac:dyDescent="0.15">
      <c r="B10" s="638" t="s">
        <v>242</v>
      </c>
      <c r="C10" s="639"/>
      <c r="D10" s="639"/>
      <c r="E10" s="639"/>
      <c r="F10" s="639"/>
      <c r="G10" s="639"/>
      <c r="H10" s="639"/>
      <c r="I10" s="639"/>
      <c r="J10" s="639"/>
      <c r="K10" s="639"/>
      <c r="L10" s="639"/>
      <c r="M10" s="639"/>
      <c r="N10" s="639"/>
      <c r="O10" s="639"/>
      <c r="P10" s="639"/>
      <c r="Q10" s="640"/>
      <c r="R10" s="641" t="s">
        <v>226</v>
      </c>
      <c r="S10" s="644"/>
      <c r="T10" s="644"/>
      <c r="U10" s="644"/>
      <c r="V10" s="644"/>
      <c r="W10" s="644"/>
      <c r="X10" s="644"/>
      <c r="Y10" s="645"/>
      <c r="Z10" s="703" t="s">
        <v>181</v>
      </c>
      <c r="AA10" s="703"/>
      <c r="AB10" s="703"/>
      <c r="AC10" s="703"/>
      <c r="AD10" s="704" t="s">
        <v>226</v>
      </c>
      <c r="AE10" s="704"/>
      <c r="AF10" s="704"/>
      <c r="AG10" s="704"/>
      <c r="AH10" s="704"/>
      <c r="AI10" s="704"/>
      <c r="AJ10" s="704"/>
      <c r="AK10" s="704"/>
      <c r="AL10" s="646" t="s">
        <v>134</v>
      </c>
      <c r="AM10" s="647"/>
      <c r="AN10" s="647"/>
      <c r="AO10" s="705"/>
      <c r="AP10" s="638" t="s">
        <v>243</v>
      </c>
      <c r="AQ10" s="639"/>
      <c r="AR10" s="639"/>
      <c r="AS10" s="639"/>
      <c r="AT10" s="639"/>
      <c r="AU10" s="639"/>
      <c r="AV10" s="639"/>
      <c r="AW10" s="639"/>
      <c r="AX10" s="639"/>
      <c r="AY10" s="639"/>
      <c r="AZ10" s="639"/>
      <c r="BA10" s="639"/>
      <c r="BB10" s="639"/>
      <c r="BC10" s="639"/>
      <c r="BD10" s="639"/>
      <c r="BE10" s="639"/>
      <c r="BF10" s="640"/>
      <c r="BG10" s="641">
        <v>102975</v>
      </c>
      <c r="BH10" s="644"/>
      <c r="BI10" s="644"/>
      <c r="BJ10" s="644"/>
      <c r="BK10" s="644"/>
      <c r="BL10" s="644"/>
      <c r="BM10" s="644"/>
      <c r="BN10" s="645"/>
      <c r="BO10" s="703">
        <v>2.2999999999999998</v>
      </c>
      <c r="BP10" s="703"/>
      <c r="BQ10" s="703"/>
      <c r="BR10" s="703"/>
      <c r="BS10" s="649" t="s">
        <v>181</v>
      </c>
      <c r="BT10" s="644"/>
      <c r="BU10" s="644"/>
      <c r="BV10" s="644"/>
      <c r="BW10" s="644"/>
      <c r="BX10" s="644"/>
      <c r="BY10" s="644"/>
      <c r="BZ10" s="644"/>
      <c r="CA10" s="644"/>
      <c r="CB10" s="684"/>
      <c r="CD10" s="685" t="s">
        <v>244</v>
      </c>
      <c r="CE10" s="682"/>
      <c r="CF10" s="682"/>
      <c r="CG10" s="682"/>
      <c r="CH10" s="682"/>
      <c r="CI10" s="682"/>
      <c r="CJ10" s="682"/>
      <c r="CK10" s="682"/>
      <c r="CL10" s="682"/>
      <c r="CM10" s="682"/>
      <c r="CN10" s="682"/>
      <c r="CO10" s="682"/>
      <c r="CP10" s="682"/>
      <c r="CQ10" s="683"/>
      <c r="CR10" s="641">
        <v>19726</v>
      </c>
      <c r="CS10" s="644"/>
      <c r="CT10" s="644"/>
      <c r="CU10" s="644"/>
      <c r="CV10" s="644"/>
      <c r="CW10" s="644"/>
      <c r="CX10" s="644"/>
      <c r="CY10" s="645"/>
      <c r="CZ10" s="703">
        <v>0.1</v>
      </c>
      <c r="DA10" s="703"/>
      <c r="DB10" s="703"/>
      <c r="DC10" s="703"/>
      <c r="DD10" s="649" t="s">
        <v>226</v>
      </c>
      <c r="DE10" s="644"/>
      <c r="DF10" s="644"/>
      <c r="DG10" s="644"/>
      <c r="DH10" s="644"/>
      <c r="DI10" s="644"/>
      <c r="DJ10" s="644"/>
      <c r="DK10" s="644"/>
      <c r="DL10" s="644"/>
      <c r="DM10" s="644"/>
      <c r="DN10" s="644"/>
      <c r="DO10" s="644"/>
      <c r="DP10" s="645"/>
      <c r="DQ10" s="649">
        <v>10610</v>
      </c>
      <c r="DR10" s="644"/>
      <c r="DS10" s="644"/>
      <c r="DT10" s="644"/>
      <c r="DU10" s="644"/>
      <c r="DV10" s="644"/>
      <c r="DW10" s="644"/>
      <c r="DX10" s="644"/>
      <c r="DY10" s="644"/>
      <c r="DZ10" s="644"/>
      <c r="EA10" s="644"/>
      <c r="EB10" s="644"/>
      <c r="EC10" s="684"/>
    </row>
    <row r="11" spans="2:143" ht="11.25" customHeight="1" x14ac:dyDescent="0.15">
      <c r="B11" s="638" t="s">
        <v>245</v>
      </c>
      <c r="C11" s="639"/>
      <c r="D11" s="639"/>
      <c r="E11" s="639"/>
      <c r="F11" s="639"/>
      <c r="G11" s="639"/>
      <c r="H11" s="639"/>
      <c r="I11" s="639"/>
      <c r="J11" s="639"/>
      <c r="K11" s="639"/>
      <c r="L11" s="639"/>
      <c r="M11" s="639"/>
      <c r="N11" s="639"/>
      <c r="O11" s="639"/>
      <c r="P11" s="639"/>
      <c r="Q11" s="640"/>
      <c r="R11" s="641" t="s">
        <v>134</v>
      </c>
      <c r="S11" s="644"/>
      <c r="T11" s="644"/>
      <c r="U11" s="644"/>
      <c r="V11" s="644"/>
      <c r="W11" s="644"/>
      <c r="X11" s="644"/>
      <c r="Y11" s="645"/>
      <c r="Z11" s="703" t="s">
        <v>181</v>
      </c>
      <c r="AA11" s="703"/>
      <c r="AB11" s="703"/>
      <c r="AC11" s="703"/>
      <c r="AD11" s="704" t="s">
        <v>181</v>
      </c>
      <c r="AE11" s="704"/>
      <c r="AF11" s="704"/>
      <c r="AG11" s="704"/>
      <c r="AH11" s="704"/>
      <c r="AI11" s="704"/>
      <c r="AJ11" s="704"/>
      <c r="AK11" s="704"/>
      <c r="AL11" s="646" t="s">
        <v>134</v>
      </c>
      <c r="AM11" s="647"/>
      <c r="AN11" s="647"/>
      <c r="AO11" s="705"/>
      <c r="AP11" s="638" t="s">
        <v>246</v>
      </c>
      <c r="AQ11" s="639"/>
      <c r="AR11" s="639"/>
      <c r="AS11" s="639"/>
      <c r="AT11" s="639"/>
      <c r="AU11" s="639"/>
      <c r="AV11" s="639"/>
      <c r="AW11" s="639"/>
      <c r="AX11" s="639"/>
      <c r="AY11" s="639"/>
      <c r="AZ11" s="639"/>
      <c r="BA11" s="639"/>
      <c r="BB11" s="639"/>
      <c r="BC11" s="639"/>
      <c r="BD11" s="639"/>
      <c r="BE11" s="639"/>
      <c r="BF11" s="640"/>
      <c r="BG11" s="641">
        <v>152610</v>
      </c>
      <c r="BH11" s="644"/>
      <c r="BI11" s="644"/>
      <c r="BJ11" s="644"/>
      <c r="BK11" s="644"/>
      <c r="BL11" s="644"/>
      <c r="BM11" s="644"/>
      <c r="BN11" s="645"/>
      <c r="BO11" s="703">
        <v>3.5</v>
      </c>
      <c r="BP11" s="703"/>
      <c r="BQ11" s="703"/>
      <c r="BR11" s="703"/>
      <c r="BS11" s="649" t="s">
        <v>134</v>
      </c>
      <c r="BT11" s="644"/>
      <c r="BU11" s="644"/>
      <c r="BV11" s="644"/>
      <c r="BW11" s="644"/>
      <c r="BX11" s="644"/>
      <c r="BY11" s="644"/>
      <c r="BZ11" s="644"/>
      <c r="CA11" s="644"/>
      <c r="CB11" s="684"/>
      <c r="CD11" s="685" t="s">
        <v>247</v>
      </c>
      <c r="CE11" s="682"/>
      <c r="CF11" s="682"/>
      <c r="CG11" s="682"/>
      <c r="CH11" s="682"/>
      <c r="CI11" s="682"/>
      <c r="CJ11" s="682"/>
      <c r="CK11" s="682"/>
      <c r="CL11" s="682"/>
      <c r="CM11" s="682"/>
      <c r="CN11" s="682"/>
      <c r="CO11" s="682"/>
      <c r="CP11" s="682"/>
      <c r="CQ11" s="683"/>
      <c r="CR11" s="641">
        <v>1301966</v>
      </c>
      <c r="CS11" s="644"/>
      <c r="CT11" s="644"/>
      <c r="CU11" s="644"/>
      <c r="CV11" s="644"/>
      <c r="CW11" s="644"/>
      <c r="CX11" s="644"/>
      <c r="CY11" s="645"/>
      <c r="CZ11" s="703">
        <v>6.1</v>
      </c>
      <c r="DA11" s="703"/>
      <c r="DB11" s="703"/>
      <c r="DC11" s="703"/>
      <c r="DD11" s="649">
        <v>207716</v>
      </c>
      <c r="DE11" s="644"/>
      <c r="DF11" s="644"/>
      <c r="DG11" s="644"/>
      <c r="DH11" s="644"/>
      <c r="DI11" s="644"/>
      <c r="DJ11" s="644"/>
      <c r="DK11" s="644"/>
      <c r="DL11" s="644"/>
      <c r="DM11" s="644"/>
      <c r="DN11" s="644"/>
      <c r="DO11" s="644"/>
      <c r="DP11" s="645"/>
      <c r="DQ11" s="649">
        <v>606721</v>
      </c>
      <c r="DR11" s="644"/>
      <c r="DS11" s="644"/>
      <c r="DT11" s="644"/>
      <c r="DU11" s="644"/>
      <c r="DV11" s="644"/>
      <c r="DW11" s="644"/>
      <c r="DX11" s="644"/>
      <c r="DY11" s="644"/>
      <c r="DZ11" s="644"/>
      <c r="EA11" s="644"/>
      <c r="EB11" s="644"/>
      <c r="EC11" s="684"/>
    </row>
    <row r="12" spans="2:143" ht="11.25" customHeight="1" x14ac:dyDescent="0.15">
      <c r="B12" s="638" t="s">
        <v>248</v>
      </c>
      <c r="C12" s="639"/>
      <c r="D12" s="639"/>
      <c r="E12" s="639"/>
      <c r="F12" s="639"/>
      <c r="G12" s="639"/>
      <c r="H12" s="639"/>
      <c r="I12" s="639"/>
      <c r="J12" s="639"/>
      <c r="K12" s="639"/>
      <c r="L12" s="639"/>
      <c r="M12" s="639"/>
      <c r="N12" s="639"/>
      <c r="O12" s="639"/>
      <c r="P12" s="639"/>
      <c r="Q12" s="640"/>
      <c r="R12" s="641">
        <v>534624</v>
      </c>
      <c r="S12" s="644"/>
      <c r="T12" s="644"/>
      <c r="U12" s="644"/>
      <c r="V12" s="644"/>
      <c r="W12" s="644"/>
      <c r="X12" s="644"/>
      <c r="Y12" s="645"/>
      <c r="Z12" s="703">
        <v>2.4</v>
      </c>
      <c r="AA12" s="703"/>
      <c r="AB12" s="703"/>
      <c r="AC12" s="703"/>
      <c r="AD12" s="704">
        <v>534624</v>
      </c>
      <c r="AE12" s="704"/>
      <c r="AF12" s="704"/>
      <c r="AG12" s="704"/>
      <c r="AH12" s="704"/>
      <c r="AI12" s="704"/>
      <c r="AJ12" s="704"/>
      <c r="AK12" s="704"/>
      <c r="AL12" s="646">
        <v>4.3</v>
      </c>
      <c r="AM12" s="647"/>
      <c r="AN12" s="647"/>
      <c r="AO12" s="705"/>
      <c r="AP12" s="638" t="s">
        <v>249</v>
      </c>
      <c r="AQ12" s="639"/>
      <c r="AR12" s="639"/>
      <c r="AS12" s="639"/>
      <c r="AT12" s="639"/>
      <c r="AU12" s="639"/>
      <c r="AV12" s="639"/>
      <c r="AW12" s="639"/>
      <c r="AX12" s="639"/>
      <c r="AY12" s="639"/>
      <c r="AZ12" s="639"/>
      <c r="BA12" s="639"/>
      <c r="BB12" s="639"/>
      <c r="BC12" s="639"/>
      <c r="BD12" s="639"/>
      <c r="BE12" s="639"/>
      <c r="BF12" s="640"/>
      <c r="BG12" s="641">
        <v>2602845</v>
      </c>
      <c r="BH12" s="644"/>
      <c r="BI12" s="644"/>
      <c r="BJ12" s="644"/>
      <c r="BK12" s="644"/>
      <c r="BL12" s="644"/>
      <c r="BM12" s="644"/>
      <c r="BN12" s="645"/>
      <c r="BO12" s="703">
        <v>59.3</v>
      </c>
      <c r="BP12" s="703"/>
      <c r="BQ12" s="703"/>
      <c r="BR12" s="703"/>
      <c r="BS12" s="649" t="s">
        <v>226</v>
      </c>
      <c r="BT12" s="644"/>
      <c r="BU12" s="644"/>
      <c r="BV12" s="644"/>
      <c r="BW12" s="644"/>
      <c r="BX12" s="644"/>
      <c r="BY12" s="644"/>
      <c r="BZ12" s="644"/>
      <c r="CA12" s="644"/>
      <c r="CB12" s="684"/>
      <c r="CD12" s="685" t="s">
        <v>250</v>
      </c>
      <c r="CE12" s="682"/>
      <c r="CF12" s="682"/>
      <c r="CG12" s="682"/>
      <c r="CH12" s="682"/>
      <c r="CI12" s="682"/>
      <c r="CJ12" s="682"/>
      <c r="CK12" s="682"/>
      <c r="CL12" s="682"/>
      <c r="CM12" s="682"/>
      <c r="CN12" s="682"/>
      <c r="CO12" s="682"/>
      <c r="CP12" s="682"/>
      <c r="CQ12" s="683"/>
      <c r="CR12" s="641">
        <v>902640</v>
      </c>
      <c r="CS12" s="644"/>
      <c r="CT12" s="644"/>
      <c r="CU12" s="644"/>
      <c r="CV12" s="644"/>
      <c r="CW12" s="644"/>
      <c r="CX12" s="644"/>
      <c r="CY12" s="645"/>
      <c r="CZ12" s="703">
        <v>4.3</v>
      </c>
      <c r="DA12" s="703"/>
      <c r="DB12" s="703"/>
      <c r="DC12" s="703"/>
      <c r="DD12" s="649">
        <v>220280</v>
      </c>
      <c r="DE12" s="644"/>
      <c r="DF12" s="644"/>
      <c r="DG12" s="644"/>
      <c r="DH12" s="644"/>
      <c r="DI12" s="644"/>
      <c r="DJ12" s="644"/>
      <c r="DK12" s="644"/>
      <c r="DL12" s="644"/>
      <c r="DM12" s="644"/>
      <c r="DN12" s="644"/>
      <c r="DO12" s="644"/>
      <c r="DP12" s="645"/>
      <c r="DQ12" s="649">
        <v>264275</v>
      </c>
      <c r="DR12" s="644"/>
      <c r="DS12" s="644"/>
      <c r="DT12" s="644"/>
      <c r="DU12" s="644"/>
      <c r="DV12" s="644"/>
      <c r="DW12" s="644"/>
      <c r="DX12" s="644"/>
      <c r="DY12" s="644"/>
      <c r="DZ12" s="644"/>
      <c r="EA12" s="644"/>
      <c r="EB12" s="644"/>
      <c r="EC12" s="684"/>
    </row>
    <row r="13" spans="2:143" ht="11.25" customHeight="1" x14ac:dyDescent="0.15">
      <c r="B13" s="638" t="s">
        <v>251</v>
      </c>
      <c r="C13" s="639"/>
      <c r="D13" s="639"/>
      <c r="E13" s="639"/>
      <c r="F13" s="639"/>
      <c r="G13" s="639"/>
      <c r="H13" s="639"/>
      <c r="I13" s="639"/>
      <c r="J13" s="639"/>
      <c r="K13" s="639"/>
      <c r="L13" s="639"/>
      <c r="M13" s="639"/>
      <c r="N13" s="639"/>
      <c r="O13" s="639"/>
      <c r="P13" s="639"/>
      <c r="Q13" s="640"/>
      <c r="R13" s="641">
        <v>14449</v>
      </c>
      <c r="S13" s="644"/>
      <c r="T13" s="644"/>
      <c r="U13" s="644"/>
      <c r="V13" s="644"/>
      <c r="W13" s="644"/>
      <c r="X13" s="644"/>
      <c r="Y13" s="645"/>
      <c r="Z13" s="703">
        <v>0.1</v>
      </c>
      <c r="AA13" s="703"/>
      <c r="AB13" s="703"/>
      <c r="AC13" s="703"/>
      <c r="AD13" s="704">
        <v>14449</v>
      </c>
      <c r="AE13" s="704"/>
      <c r="AF13" s="704"/>
      <c r="AG13" s="704"/>
      <c r="AH13" s="704"/>
      <c r="AI13" s="704"/>
      <c r="AJ13" s="704"/>
      <c r="AK13" s="704"/>
      <c r="AL13" s="646">
        <v>0.1</v>
      </c>
      <c r="AM13" s="647"/>
      <c r="AN13" s="647"/>
      <c r="AO13" s="705"/>
      <c r="AP13" s="638" t="s">
        <v>252</v>
      </c>
      <c r="AQ13" s="639"/>
      <c r="AR13" s="639"/>
      <c r="AS13" s="639"/>
      <c r="AT13" s="639"/>
      <c r="AU13" s="639"/>
      <c r="AV13" s="639"/>
      <c r="AW13" s="639"/>
      <c r="AX13" s="639"/>
      <c r="AY13" s="639"/>
      <c r="AZ13" s="639"/>
      <c r="BA13" s="639"/>
      <c r="BB13" s="639"/>
      <c r="BC13" s="639"/>
      <c r="BD13" s="639"/>
      <c r="BE13" s="639"/>
      <c r="BF13" s="640"/>
      <c r="BG13" s="641">
        <v>2581586</v>
      </c>
      <c r="BH13" s="644"/>
      <c r="BI13" s="644"/>
      <c r="BJ13" s="644"/>
      <c r="BK13" s="644"/>
      <c r="BL13" s="644"/>
      <c r="BM13" s="644"/>
      <c r="BN13" s="645"/>
      <c r="BO13" s="703">
        <v>58.9</v>
      </c>
      <c r="BP13" s="703"/>
      <c r="BQ13" s="703"/>
      <c r="BR13" s="703"/>
      <c r="BS13" s="649" t="s">
        <v>181</v>
      </c>
      <c r="BT13" s="644"/>
      <c r="BU13" s="644"/>
      <c r="BV13" s="644"/>
      <c r="BW13" s="644"/>
      <c r="BX13" s="644"/>
      <c r="BY13" s="644"/>
      <c r="BZ13" s="644"/>
      <c r="CA13" s="644"/>
      <c r="CB13" s="684"/>
      <c r="CD13" s="685" t="s">
        <v>253</v>
      </c>
      <c r="CE13" s="682"/>
      <c r="CF13" s="682"/>
      <c r="CG13" s="682"/>
      <c r="CH13" s="682"/>
      <c r="CI13" s="682"/>
      <c r="CJ13" s="682"/>
      <c r="CK13" s="682"/>
      <c r="CL13" s="682"/>
      <c r="CM13" s="682"/>
      <c r="CN13" s="682"/>
      <c r="CO13" s="682"/>
      <c r="CP13" s="682"/>
      <c r="CQ13" s="683"/>
      <c r="CR13" s="641">
        <v>2164343</v>
      </c>
      <c r="CS13" s="644"/>
      <c r="CT13" s="644"/>
      <c r="CU13" s="644"/>
      <c r="CV13" s="644"/>
      <c r="CW13" s="644"/>
      <c r="CX13" s="644"/>
      <c r="CY13" s="645"/>
      <c r="CZ13" s="703">
        <v>10.199999999999999</v>
      </c>
      <c r="DA13" s="703"/>
      <c r="DB13" s="703"/>
      <c r="DC13" s="703"/>
      <c r="DD13" s="649">
        <v>1115941</v>
      </c>
      <c r="DE13" s="644"/>
      <c r="DF13" s="644"/>
      <c r="DG13" s="644"/>
      <c r="DH13" s="644"/>
      <c r="DI13" s="644"/>
      <c r="DJ13" s="644"/>
      <c r="DK13" s="644"/>
      <c r="DL13" s="644"/>
      <c r="DM13" s="644"/>
      <c r="DN13" s="644"/>
      <c r="DO13" s="644"/>
      <c r="DP13" s="645"/>
      <c r="DQ13" s="649">
        <v>1289868</v>
      </c>
      <c r="DR13" s="644"/>
      <c r="DS13" s="644"/>
      <c r="DT13" s="644"/>
      <c r="DU13" s="644"/>
      <c r="DV13" s="644"/>
      <c r="DW13" s="644"/>
      <c r="DX13" s="644"/>
      <c r="DY13" s="644"/>
      <c r="DZ13" s="644"/>
      <c r="EA13" s="644"/>
      <c r="EB13" s="644"/>
      <c r="EC13" s="684"/>
    </row>
    <row r="14" spans="2:143" ht="11.25" customHeight="1" x14ac:dyDescent="0.15">
      <c r="B14" s="638" t="s">
        <v>254</v>
      </c>
      <c r="C14" s="639"/>
      <c r="D14" s="639"/>
      <c r="E14" s="639"/>
      <c r="F14" s="639"/>
      <c r="G14" s="639"/>
      <c r="H14" s="639"/>
      <c r="I14" s="639"/>
      <c r="J14" s="639"/>
      <c r="K14" s="639"/>
      <c r="L14" s="639"/>
      <c r="M14" s="639"/>
      <c r="N14" s="639"/>
      <c r="O14" s="639"/>
      <c r="P14" s="639"/>
      <c r="Q14" s="640"/>
      <c r="R14" s="641" t="s">
        <v>226</v>
      </c>
      <c r="S14" s="644"/>
      <c r="T14" s="644"/>
      <c r="U14" s="644"/>
      <c r="V14" s="644"/>
      <c r="W14" s="644"/>
      <c r="X14" s="644"/>
      <c r="Y14" s="645"/>
      <c r="Z14" s="703" t="s">
        <v>181</v>
      </c>
      <c r="AA14" s="703"/>
      <c r="AB14" s="703"/>
      <c r="AC14" s="703"/>
      <c r="AD14" s="704" t="s">
        <v>181</v>
      </c>
      <c r="AE14" s="704"/>
      <c r="AF14" s="704"/>
      <c r="AG14" s="704"/>
      <c r="AH14" s="704"/>
      <c r="AI14" s="704"/>
      <c r="AJ14" s="704"/>
      <c r="AK14" s="704"/>
      <c r="AL14" s="646" t="s">
        <v>226</v>
      </c>
      <c r="AM14" s="647"/>
      <c r="AN14" s="647"/>
      <c r="AO14" s="705"/>
      <c r="AP14" s="638" t="s">
        <v>255</v>
      </c>
      <c r="AQ14" s="639"/>
      <c r="AR14" s="639"/>
      <c r="AS14" s="639"/>
      <c r="AT14" s="639"/>
      <c r="AU14" s="639"/>
      <c r="AV14" s="639"/>
      <c r="AW14" s="639"/>
      <c r="AX14" s="639"/>
      <c r="AY14" s="639"/>
      <c r="AZ14" s="639"/>
      <c r="BA14" s="639"/>
      <c r="BB14" s="639"/>
      <c r="BC14" s="639"/>
      <c r="BD14" s="639"/>
      <c r="BE14" s="639"/>
      <c r="BF14" s="640"/>
      <c r="BG14" s="641">
        <v>102265</v>
      </c>
      <c r="BH14" s="644"/>
      <c r="BI14" s="644"/>
      <c r="BJ14" s="644"/>
      <c r="BK14" s="644"/>
      <c r="BL14" s="644"/>
      <c r="BM14" s="644"/>
      <c r="BN14" s="645"/>
      <c r="BO14" s="703">
        <v>2.2999999999999998</v>
      </c>
      <c r="BP14" s="703"/>
      <c r="BQ14" s="703"/>
      <c r="BR14" s="703"/>
      <c r="BS14" s="649" t="s">
        <v>181</v>
      </c>
      <c r="BT14" s="644"/>
      <c r="BU14" s="644"/>
      <c r="BV14" s="644"/>
      <c r="BW14" s="644"/>
      <c r="BX14" s="644"/>
      <c r="BY14" s="644"/>
      <c r="BZ14" s="644"/>
      <c r="CA14" s="644"/>
      <c r="CB14" s="684"/>
      <c r="CD14" s="685" t="s">
        <v>256</v>
      </c>
      <c r="CE14" s="682"/>
      <c r="CF14" s="682"/>
      <c r="CG14" s="682"/>
      <c r="CH14" s="682"/>
      <c r="CI14" s="682"/>
      <c r="CJ14" s="682"/>
      <c r="CK14" s="682"/>
      <c r="CL14" s="682"/>
      <c r="CM14" s="682"/>
      <c r="CN14" s="682"/>
      <c r="CO14" s="682"/>
      <c r="CP14" s="682"/>
      <c r="CQ14" s="683"/>
      <c r="CR14" s="641">
        <v>677434</v>
      </c>
      <c r="CS14" s="644"/>
      <c r="CT14" s="644"/>
      <c r="CU14" s="644"/>
      <c r="CV14" s="644"/>
      <c r="CW14" s="644"/>
      <c r="CX14" s="644"/>
      <c r="CY14" s="645"/>
      <c r="CZ14" s="703">
        <v>3.2</v>
      </c>
      <c r="DA14" s="703"/>
      <c r="DB14" s="703"/>
      <c r="DC14" s="703"/>
      <c r="DD14" s="649">
        <v>36391</v>
      </c>
      <c r="DE14" s="644"/>
      <c r="DF14" s="644"/>
      <c r="DG14" s="644"/>
      <c r="DH14" s="644"/>
      <c r="DI14" s="644"/>
      <c r="DJ14" s="644"/>
      <c r="DK14" s="644"/>
      <c r="DL14" s="644"/>
      <c r="DM14" s="644"/>
      <c r="DN14" s="644"/>
      <c r="DO14" s="644"/>
      <c r="DP14" s="645"/>
      <c r="DQ14" s="649">
        <v>630845</v>
      </c>
      <c r="DR14" s="644"/>
      <c r="DS14" s="644"/>
      <c r="DT14" s="644"/>
      <c r="DU14" s="644"/>
      <c r="DV14" s="644"/>
      <c r="DW14" s="644"/>
      <c r="DX14" s="644"/>
      <c r="DY14" s="644"/>
      <c r="DZ14" s="644"/>
      <c r="EA14" s="644"/>
      <c r="EB14" s="644"/>
      <c r="EC14" s="684"/>
    </row>
    <row r="15" spans="2:143" ht="11.25" customHeight="1" x14ac:dyDescent="0.15">
      <c r="B15" s="638" t="s">
        <v>257</v>
      </c>
      <c r="C15" s="639"/>
      <c r="D15" s="639"/>
      <c r="E15" s="639"/>
      <c r="F15" s="639"/>
      <c r="G15" s="639"/>
      <c r="H15" s="639"/>
      <c r="I15" s="639"/>
      <c r="J15" s="639"/>
      <c r="K15" s="639"/>
      <c r="L15" s="639"/>
      <c r="M15" s="639"/>
      <c r="N15" s="639"/>
      <c r="O15" s="639"/>
      <c r="P15" s="639"/>
      <c r="Q15" s="640"/>
      <c r="R15" s="641">
        <v>68631</v>
      </c>
      <c r="S15" s="644"/>
      <c r="T15" s="644"/>
      <c r="U15" s="644"/>
      <c r="V15" s="644"/>
      <c r="W15" s="644"/>
      <c r="X15" s="644"/>
      <c r="Y15" s="645"/>
      <c r="Z15" s="703">
        <v>0.3</v>
      </c>
      <c r="AA15" s="703"/>
      <c r="AB15" s="703"/>
      <c r="AC15" s="703"/>
      <c r="AD15" s="704">
        <v>68631</v>
      </c>
      <c r="AE15" s="704"/>
      <c r="AF15" s="704"/>
      <c r="AG15" s="704"/>
      <c r="AH15" s="704"/>
      <c r="AI15" s="704"/>
      <c r="AJ15" s="704"/>
      <c r="AK15" s="704"/>
      <c r="AL15" s="646">
        <v>0.6</v>
      </c>
      <c r="AM15" s="647"/>
      <c r="AN15" s="647"/>
      <c r="AO15" s="705"/>
      <c r="AP15" s="638" t="s">
        <v>258</v>
      </c>
      <c r="AQ15" s="639"/>
      <c r="AR15" s="639"/>
      <c r="AS15" s="639"/>
      <c r="AT15" s="639"/>
      <c r="AU15" s="639"/>
      <c r="AV15" s="639"/>
      <c r="AW15" s="639"/>
      <c r="AX15" s="639"/>
      <c r="AY15" s="639"/>
      <c r="AZ15" s="639"/>
      <c r="BA15" s="639"/>
      <c r="BB15" s="639"/>
      <c r="BC15" s="639"/>
      <c r="BD15" s="639"/>
      <c r="BE15" s="639"/>
      <c r="BF15" s="640"/>
      <c r="BG15" s="641">
        <v>205405</v>
      </c>
      <c r="BH15" s="644"/>
      <c r="BI15" s="644"/>
      <c r="BJ15" s="644"/>
      <c r="BK15" s="644"/>
      <c r="BL15" s="644"/>
      <c r="BM15" s="644"/>
      <c r="BN15" s="645"/>
      <c r="BO15" s="703">
        <v>4.7</v>
      </c>
      <c r="BP15" s="703"/>
      <c r="BQ15" s="703"/>
      <c r="BR15" s="703"/>
      <c r="BS15" s="649" t="s">
        <v>226</v>
      </c>
      <c r="BT15" s="644"/>
      <c r="BU15" s="644"/>
      <c r="BV15" s="644"/>
      <c r="BW15" s="644"/>
      <c r="BX15" s="644"/>
      <c r="BY15" s="644"/>
      <c r="BZ15" s="644"/>
      <c r="CA15" s="644"/>
      <c r="CB15" s="684"/>
      <c r="CD15" s="685" t="s">
        <v>259</v>
      </c>
      <c r="CE15" s="682"/>
      <c r="CF15" s="682"/>
      <c r="CG15" s="682"/>
      <c r="CH15" s="682"/>
      <c r="CI15" s="682"/>
      <c r="CJ15" s="682"/>
      <c r="CK15" s="682"/>
      <c r="CL15" s="682"/>
      <c r="CM15" s="682"/>
      <c r="CN15" s="682"/>
      <c r="CO15" s="682"/>
      <c r="CP15" s="682"/>
      <c r="CQ15" s="683"/>
      <c r="CR15" s="641">
        <v>2042352</v>
      </c>
      <c r="CS15" s="644"/>
      <c r="CT15" s="644"/>
      <c r="CU15" s="644"/>
      <c r="CV15" s="644"/>
      <c r="CW15" s="644"/>
      <c r="CX15" s="644"/>
      <c r="CY15" s="645"/>
      <c r="CZ15" s="703">
        <v>9.6</v>
      </c>
      <c r="DA15" s="703"/>
      <c r="DB15" s="703"/>
      <c r="DC15" s="703"/>
      <c r="DD15" s="649">
        <v>736087</v>
      </c>
      <c r="DE15" s="644"/>
      <c r="DF15" s="644"/>
      <c r="DG15" s="644"/>
      <c r="DH15" s="644"/>
      <c r="DI15" s="644"/>
      <c r="DJ15" s="644"/>
      <c r="DK15" s="644"/>
      <c r="DL15" s="644"/>
      <c r="DM15" s="644"/>
      <c r="DN15" s="644"/>
      <c r="DO15" s="644"/>
      <c r="DP15" s="645"/>
      <c r="DQ15" s="649">
        <v>1164637</v>
      </c>
      <c r="DR15" s="644"/>
      <c r="DS15" s="644"/>
      <c r="DT15" s="644"/>
      <c r="DU15" s="644"/>
      <c r="DV15" s="644"/>
      <c r="DW15" s="644"/>
      <c r="DX15" s="644"/>
      <c r="DY15" s="644"/>
      <c r="DZ15" s="644"/>
      <c r="EA15" s="644"/>
      <c r="EB15" s="644"/>
      <c r="EC15" s="684"/>
    </row>
    <row r="16" spans="2:143" ht="11.25" customHeight="1" x14ac:dyDescent="0.15">
      <c r="B16" s="638" t="s">
        <v>260</v>
      </c>
      <c r="C16" s="639"/>
      <c r="D16" s="639"/>
      <c r="E16" s="639"/>
      <c r="F16" s="639"/>
      <c r="G16" s="639"/>
      <c r="H16" s="639"/>
      <c r="I16" s="639"/>
      <c r="J16" s="639"/>
      <c r="K16" s="639"/>
      <c r="L16" s="639"/>
      <c r="M16" s="639"/>
      <c r="N16" s="639"/>
      <c r="O16" s="639"/>
      <c r="P16" s="639"/>
      <c r="Q16" s="640"/>
      <c r="R16" s="641" t="s">
        <v>134</v>
      </c>
      <c r="S16" s="644"/>
      <c r="T16" s="644"/>
      <c r="U16" s="644"/>
      <c r="V16" s="644"/>
      <c r="W16" s="644"/>
      <c r="X16" s="644"/>
      <c r="Y16" s="645"/>
      <c r="Z16" s="703" t="s">
        <v>134</v>
      </c>
      <c r="AA16" s="703"/>
      <c r="AB16" s="703"/>
      <c r="AC16" s="703"/>
      <c r="AD16" s="704" t="s">
        <v>134</v>
      </c>
      <c r="AE16" s="704"/>
      <c r="AF16" s="704"/>
      <c r="AG16" s="704"/>
      <c r="AH16" s="704"/>
      <c r="AI16" s="704"/>
      <c r="AJ16" s="704"/>
      <c r="AK16" s="704"/>
      <c r="AL16" s="646" t="s">
        <v>181</v>
      </c>
      <c r="AM16" s="647"/>
      <c r="AN16" s="647"/>
      <c r="AO16" s="705"/>
      <c r="AP16" s="638" t="s">
        <v>261</v>
      </c>
      <c r="AQ16" s="639"/>
      <c r="AR16" s="639"/>
      <c r="AS16" s="639"/>
      <c r="AT16" s="639"/>
      <c r="AU16" s="639"/>
      <c r="AV16" s="639"/>
      <c r="AW16" s="639"/>
      <c r="AX16" s="639"/>
      <c r="AY16" s="639"/>
      <c r="AZ16" s="639"/>
      <c r="BA16" s="639"/>
      <c r="BB16" s="639"/>
      <c r="BC16" s="639"/>
      <c r="BD16" s="639"/>
      <c r="BE16" s="639"/>
      <c r="BF16" s="640"/>
      <c r="BG16" s="641" t="s">
        <v>181</v>
      </c>
      <c r="BH16" s="644"/>
      <c r="BI16" s="644"/>
      <c r="BJ16" s="644"/>
      <c r="BK16" s="644"/>
      <c r="BL16" s="644"/>
      <c r="BM16" s="644"/>
      <c r="BN16" s="645"/>
      <c r="BO16" s="703" t="s">
        <v>181</v>
      </c>
      <c r="BP16" s="703"/>
      <c r="BQ16" s="703"/>
      <c r="BR16" s="703"/>
      <c r="BS16" s="649" t="s">
        <v>181</v>
      </c>
      <c r="BT16" s="644"/>
      <c r="BU16" s="644"/>
      <c r="BV16" s="644"/>
      <c r="BW16" s="644"/>
      <c r="BX16" s="644"/>
      <c r="BY16" s="644"/>
      <c r="BZ16" s="644"/>
      <c r="CA16" s="644"/>
      <c r="CB16" s="684"/>
      <c r="CD16" s="685" t="s">
        <v>262</v>
      </c>
      <c r="CE16" s="682"/>
      <c r="CF16" s="682"/>
      <c r="CG16" s="682"/>
      <c r="CH16" s="682"/>
      <c r="CI16" s="682"/>
      <c r="CJ16" s="682"/>
      <c r="CK16" s="682"/>
      <c r="CL16" s="682"/>
      <c r="CM16" s="682"/>
      <c r="CN16" s="682"/>
      <c r="CO16" s="682"/>
      <c r="CP16" s="682"/>
      <c r="CQ16" s="683"/>
      <c r="CR16" s="641">
        <v>69312</v>
      </c>
      <c r="CS16" s="644"/>
      <c r="CT16" s="644"/>
      <c r="CU16" s="644"/>
      <c r="CV16" s="644"/>
      <c r="CW16" s="644"/>
      <c r="CX16" s="644"/>
      <c r="CY16" s="645"/>
      <c r="CZ16" s="703">
        <v>0.3</v>
      </c>
      <c r="DA16" s="703"/>
      <c r="DB16" s="703"/>
      <c r="DC16" s="703"/>
      <c r="DD16" s="649" t="s">
        <v>181</v>
      </c>
      <c r="DE16" s="644"/>
      <c r="DF16" s="644"/>
      <c r="DG16" s="644"/>
      <c r="DH16" s="644"/>
      <c r="DI16" s="644"/>
      <c r="DJ16" s="644"/>
      <c r="DK16" s="644"/>
      <c r="DL16" s="644"/>
      <c r="DM16" s="644"/>
      <c r="DN16" s="644"/>
      <c r="DO16" s="644"/>
      <c r="DP16" s="645"/>
      <c r="DQ16" s="649">
        <v>30765</v>
      </c>
      <c r="DR16" s="644"/>
      <c r="DS16" s="644"/>
      <c r="DT16" s="644"/>
      <c r="DU16" s="644"/>
      <c r="DV16" s="644"/>
      <c r="DW16" s="644"/>
      <c r="DX16" s="644"/>
      <c r="DY16" s="644"/>
      <c r="DZ16" s="644"/>
      <c r="EA16" s="644"/>
      <c r="EB16" s="644"/>
      <c r="EC16" s="684"/>
    </row>
    <row r="17" spans="2:133" ht="11.25" customHeight="1" x14ac:dyDescent="0.15">
      <c r="B17" s="638" t="s">
        <v>263</v>
      </c>
      <c r="C17" s="639"/>
      <c r="D17" s="639"/>
      <c r="E17" s="639"/>
      <c r="F17" s="639"/>
      <c r="G17" s="639"/>
      <c r="H17" s="639"/>
      <c r="I17" s="639"/>
      <c r="J17" s="639"/>
      <c r="K17" s="639"/>
      <c r="L17" s="639"/>
      <c r="M17" s="639"/>
      <c r="N17" s="639"/>
      <c r="O17" s="639"/>
      <c r="P17" s="639"/>
      <c r="Q17" s="640"/>
      <c r="R17" s="641">
        <v>14441</v>
      </c>
      <c r="S17" s="644"/>
      <c r="T17" s="644"/>
      <c r="U17" s="644"/>
      <c r="V17" s="644"/>
      <c r="W17" s="644"/>
      <c r="X17" s="644"/>
      <c r="Y17" s="645"/>
      <c r="Z17" s="703">
        <v>0.1</v>
      </c>
      <c r="AA17" s="703"/>
      <c r="AB17" s="703"/>
      <c r="AC17" s="703"/>
      <c r="AD17" s="704">
        <v>14441</v>
      </c>
      <c r="AE17" s="704"/>
      <c r="AF17" s="704"/>
      <c r="AG17" s="704"/>
      <c r="AH17" s="704"/>
      <c r="AI17" s="704"/>
      <c r="AJ17" s="704"/>
      <c r="AK17" s="704"/>
      <c r="AL17" s="646">
        <v>0.1</v>
      </c>
      <c r="AM17" s="647"/>
      <c r="AN17" s="647"/>
      <c r="AO17" s="705"/>
      <c r="AP17" s="638" t="s">
        <v>264</v>
      </c>
      <c r="AQ17" s="639"/>
      <c r="AR17" s="639"/>
      <c r="AS17" s="639"/>
      <c r="AT17" s="639"/>
      <c r="AU17" s="639"/>
      <c r="AV17" s="639"/>
      <c r="AW17" s="639"/>
      <c r="AX17" s="639"/>
      <c r="AY17" s="639"/>
      <c r="AZ17" s="639"/>
      <c r="BA17" s="639"/>
      <c r="BB17" s="639"/>
      <c r="BC17" s="639"/>
      <c r="BD17" s="639"/>
      <c r="BE17" s="639"/>
      <c r="BF17" s="640"/>
      <c r="BG17" s="641" t="s">
        <v>226</v>
      </c>
      <c r="BH17" s="644"/>
      <c r="BI17" s="644"/>
      <c r="BJ17" s="644"/>
      <c r="BK17" s="644"/>
      <c r="BL17" s="644"/>
      <c r="BM17" s="644"/>
      <c r="BN17" s="645"/>
      <c r="BO17" s="703" t="s">
        <v>226</v>
      </c>
      <c r="BP17" s="703"/>
      <c r="BQ17" s="703"/>
      <c r="BR17" s="703"/>
      <c r="BS17" s="649" t="s">
        <v>181</v>
      </c>
      <c r="BT17" s="644"/>
      <c r="BU17" s="644"/>
      <c r="BV17" s="644"/>
      <c r="BW17" s="644"/>
      <c r="BX17" s="644"/>
      <c r="BY17" s="644"/>
      <c r="BZ17" s="644"/>
      <c r="CA17" s="644"/>
      <c r="CB17" s="684"/>
      <c r="CD17" s="685" t="s">
        <v>265</v>
      </c>
      <c r="CE17" s="682"/>
      <c r="CF17" s="682"/>
      <c r="CG17" s="682"/>
      <c r="CH17" s="682"/>
      <c r="CI17" s="682"/>
      <c r="CJ17" s="682"/>
      <c r="CK17" s="682"/>
      <c r="CL17" s="682"/>
      <c r="CM17" s="682"/>
      <c r="CN17" s="682"/>
      <c r="CO17" s="682"/>
      <c r="CP17" s="682"/>
      <c r="CQ17" s="683"/>
      <c r="CR17" s="641">
        <v>3793380</v>
      </c>
      <c r="CS17" s="644"/>
      <c r="CT17" s="644"/>
      <c r="CU17" s="644"/>
      <c r="CV17" s="644"/>
      <c r="CW17" s="644"/>
      <c r="CX17" s="644"/>
      <c r="CY17" s="645"/>
      <c r="CZ17" s="703">
        <v>17.899999999999999</v>
      </c>
      <c r="DA17" s="703"/>
      <c r="DB17" s="703"/>
      <c r="DC17" s="703"/>
      <c r="DD17" s="649" t="s">
        <v>181</v>
      </c>
      <c r="DE17" s="644"/>
      <c r="DF17" s="644"/>
      <c r="DG17" s="644"/>
      <c r="DH17" s="644"/>
      <c r="DI17" s="644"/>
      <c r="DJ17" s="644"/>
      <c r="DK17" s="644"/>
      <c r="DL17" s="644"/>
      <c r="DM17" s="644"/>
      <c r="DN17" s="644"/>
      <c r="DO17" s="644"/>
      <c r="DP17" s="645"/>
      <c r="DQ17" s="649">
        <v>3638225</v>
      </c>
      <c r="DR17" s="644"/>
      <c r="DS17" s="644"/>
      <c r="DT17" s="644"/>
      <c r="DU17" s="644"/>
      <c r="DV17" s="644"/>
      <c r="DW17" s="644"/>
      <c r="DX17" s="644"/>
      <c r="DY17" s="644"/>
      <c r="DZ17" s="644"/>
      <c r="EA17" s="644"/>
      <c r="EB17" s="644"/>
      <c r="EC17" s="684"/>
    </row>
    <row r="18" spans="2:133" ht="11.25" customHeight="1" x14ac:dyDescent="0.15">
      <c r="B18" s="638" t="s">
        <v>266</v>
      </c>
      <c r="C18" s="639"/>
      <c r="D18" s="639"/>
      <c r="E18" s="639"/>
      <c r="F18" s="639"/>
      <c r="G18" s="639"/>
      <c r="H18" s="639"/>
      <c r="I18" s="639"/>
      <c r="J18" s="639"/>
      <c r="K18" s="639"/>
      <c r="L18" s="639"/>
      <c r="M18" s="639"/>
      <c r="N18" s="639"/>
      <c r="O18" s="639"/>
      <c r="P18" s="639"/>
      <c r="Q18" s="640"/>
      <c r="R18" s="641">
        <v>8294580</v>
      </c>
      <c r="S18" s="644"/>
      <c r="T18" s="644"/>
      <c r="U18" s="644"/>
      <c r="V18" s="644"/>
      <c r="W18" s="644"/>
      <c r="X18" s="644"/>
      <c r="Y18" s="645"/>
      <c r="Z18" s="703">
        <v>37.9</v>
      </c>
      <c r="AA18" s="703"/>
      <c r="AB18" s="703"/>
      <c r="AC18" s="703"/>
      <c r="AD18" s="704">
        <v>7091390</v>
      </c>
      <c r="AE18" s="704"/>
      <c r="AF18" s="704"/>
      <c r="AG18" s="704"/>
      <c r="AH18" s="704"/>
      <c r="AI18" s="704"/>
      <c r="AJ18" s="704"/>
      <c r="AK18" s="704"/>
      <c r="AL18" s="646">
        <v>57.2</v>
      </c>
      <c r="AM18" s="647"/>
      <c r="AN18" s="647"/>
      <c r="AO18" s="705"/>
      <c r="AP18" s="638" t="s">
        <v>267</v>
      </c>
      <c r="AQ18" s="639"/>
      <c r="AR18" s="639"/>
      <c r="AS18" s="639"/>
      <c r="AT18" s="639"/>
      <c r="AU18" s="639"/>
      <c r="AV18" s="639"/>
      <c r="AW18" s="639"/>
      <c r="AX18" s="639"/>
      <c r="AY18" s="639"/>
      <c r="AZ18" s="639"/>
      <c r="BA18" s="639"/>
      <c r="BB18" s="639"/>
      <c r="BC18" s="639"/>
      <c r="BD18" s="639"/>
      <c r="BE18" s="639"/>
      <c r="BF18" s="640"/>
      <c r="BG18" s="641" t="s">
        <v>134</v>
      </c>
      <c r="BH18" s="644"/>
      <c r="BI18" s="644"/>
      <c r="BJ18" s="644"/>
      <c r="BK18" s="644"/>
      <c r="BL18" s="644"/>
      <c r="BM18" s="644"/>
      <c r="BN18" s="645"/>
      <c r="BO18" s="703" t="s">
        <v>226</v>
      </c>
      <c r="BP18" s="703"/>
      <c r="BQ18" s="703"/>
      <c r="BR18" s="703"/>
      <c r="BS18" s="649" t="s">
        <v>181</v>
      </c>
      <c r="BT18" s="644"/>
      <c r="BU18" s="644"/>
      <c r="BV18" s="644"/>
      <c r="BW18" s="644"/>
      <c r="BX18" s="644"/>
      <c r="BY18" s="644"/>
      <c r="BZ18" s="644"/>
      <c r="CA18" s="644"/>
      <c r="CB18" s="684"/>
      <c r="CD18" s="685" t="s">
        <v>268</v>
      </c>
      <c r="CE18" s="682"/>
      <c r="CF18" s="682"/>
      <c r="CG18" s="682"/>
      <c r="CH18" s="682"/>
      <c r="CI18" s="682"/>
      <c r="CJ18" s="682"/>
      <c r="CK18" s="682"/>
      <c r="CL18" s="682"/>
      <c r="CM18" s="682"/>
      <c r="CN18" s="682"/>
      <c r="CO18" s="682"/>
      <c r="CP18" s="682"/>
      <c r="CQ18" s="683"/>
      <c r="CR18" s="641" t="s">
        <v>226</v>
      </c>
      <c r="CS18" s="644"/>
      <c r="CT18" s="644"/>
      <c r="CU18" s="644"/>
      <c r="CV18" s="644"/>
      <c r="CW18" s="644"/>
      <c r="CX18" s="644"/>
      <c r="CY18" s="645"/>
      <c r="CZ18" s="703" t="s">
        <v>181</v>
      </c>
      <c r="DA18" s="703"/>
      <c r="DB18" s="703"/>
      <c r="DC18" s="703"/>
      <c r="DD18" s="649" t="s">
        <v>226</v>
      </c>
      <c r="DE18" s="644"/>
      <c r="DF18" s="644"/>
      <c r="DG18" s="644"/>
      <c r="DH18" s="644"/>
      <c r="DI18" s="644"/>
      <c r="DJ18" s="644"/>
      <c r="DK18" s="644"/>
      <c r="DL18" s="644"/>
      <c r="DM18" s="644"/>
      <c r="DN18" s="644"/>
      <c r="DO18" s="644"/>
      <c r="DP18" s="645"/>
      <c r="DQ18" s="649" t="s">
        <v>181</v>
      </c>
      <c r="DR18" s="644"/>
      <c r="DS18" s="644"/>
      <c r="DT18" s="644"/>
      <c r="DU18" s="644"/>
      <c r="DV18" s="644"/>
      <c r="DW18" s="644"/>
      <c r="DX18" s="644"/>
      <c r="DY18" s="644"/>
      <c r="DZ18" s="644"/>
      <c r="EA18" s="644"/>
      <c r="EB18" s="644"/>
      <c r="EC18" s="684"/>
    </row>
    <row r="19" spans="2:133" ht="11.25" customHeight="1" x14ac:dyDescent="0.15">
      <c r="B19" s="638" t="s">
        <v>269</v>
      </c>
      <c r="C19" s="639"/>
      <c r="D19" s="639"/>
      <c r="E19" s="639"/>
      <c r="F19" s="639"/>
      <c r="G19" s="639"/>
      <c r="H19" s="639"/>
      <c r="I19" s="639"/>
      <c r="J19" s="639"/>
      <c r="K19" s="639"/>
      <c r="L19" s="639"/>
      <c r="M19" s="639"/>
      <c r="N19" s="639"/>
      <c r="O19" s="639"/>
      <c r="P19" s="639"/>
      <c r="Q19" s="640"/>
      <c r="R19" s="641">
        <v>7091390</v>
      </c>
      <c r="S19" s="644"/>
      <c r="T19" s="644"/>
      <c r="U19" s="644"/>
      <c r="V19" s="644"/>
      <c r="W19" s="644"/>
      <c r="X19" s="644"/>
      <c r="Y19" s="645"/>
      <c r="Z19" s="703">
        <v>32.4</v>
      </c>
      <c r="AA19" s="703"/>
      <c r="AB19" s="703"/>
      <c r="AC19" s="703"/>
      <c r="AD19" s="704">
        <v>7091390</v>
      </c>
      <c r="AE19" s="704"/>
      <c r="AF19" s="704"/>
      <c r="AG19" s="704"/>
      <c r="AH19" s="704"/>
      <c r="AI19" s="704"/>
      <c r="AJ19" s="704"/>
      <c r="AK19" s="704"/>
      <c r="AL19" s="646">
        <v>57.2</v>
      </c>
      <c r="AM19" s="647"/>
      <c r="AN19" s="647"/>
      <c r="AO19" s="705"/>
      <c r="AP19" s="638" t="s">
        <v>270</v>
      </c>
      <c r="AQ19" s="639"/>
      <c r="AR19" s="639"/>
      <c r="AS19" s="639"/>
      <c r="AT19" s="639"/>
      <c r="AU19" s="639"/>
      <c r="AV19" s="639"/>
      <c r="AW19" s="639"/>
      <c r="AX19" s="639"/>
      <c r="AY19" s="639"/>
      <c r="AZ19" s="639"/>
      <c r="BA19" s="639"/>
      <c r="BB19" s="639"/>
      <c r="BC19" s="639"/>
      <c r="BD19" s="639"/>
      <c r="BE19" s="639"/>
      <c r="BF19" s="640"/>
      <c r="BG19" s="641">
        <v>6249</v>
      </c>
      <c r="BH19" s="644"/>
      <c r="BI19" s="644"/>
      <c r="BJ19" s="644"/>
      <c r="BK19" s="644"/>
      <c r="BL19" s="644"/>
      <c r="BM19" s="644"/>
      <c r="BN19" s="645"/>
      <c r="BO19" s="703">
        <v>0.1</v>
      </c>
      <c r="BP19" s="703"/>
      <c r="BQ19" s="703"/>
      <c r="BR19" s="703"/>
      <c r="BS19" s="649" t="s">
        <v>134</v>
      </c>
      <c r="BT19" s="644"/>
      <c r="BU19" s="644"/>
      <c r="BV19" s="644"/>
      <c r="BW19" s="644"/>
      <c r="BX19" s="644"/>
      <c r="BY19" s="644"/>
      <c r="BZ19" s="644"/>
      <c r="CA19" s="644"/>
      <c r="CB19" s="684"/>
      <c r="CD19" s="685" t="s">
        <v>271</v>
      </c>
      <c r="CE19" s="682"/>
      <c r="CF19" s="682"/>
      <c r="CG19" s="682"/>
      <c r="CH19" s="682"/>
      <c r="CI19" s="682"/>
      <c r="CJ19" s="682"/>
      <c r="CK19" s="682"/>
      <c r="CL19" s="682"/>
      <c r="CM19" s="682"/>
      <c r="CN19" s="682"/>
      <c r="CO19" s="682"/>
      <c r="CP19" s="682"/>
      <c r="CQ19" s="683"/>
      <c r="CR19" s="641" t="s">
        <v>181</v>
      </c>
      <c r="CS19" s="644"/>
      <c r="CT19" s="644"/>
      <c r="CU19" s="644"/>
      <c r="CV19" s="644"/>
      <c r="CW19" s="644"/>
      <c r="CX19" s="644"/>
      <c r="CY19" s="645"/>
      <c r="CZ19" s="703" t="s">
        <v>226</v>
      </c>
      <c r="DA19" s="703"/>
      <c r="DB19" s="703"/>
      <c r="DC19" s="703"/>
      <c r="DD19" s="649" t="s">
        <v>181</v>
      </c>
      <c r="DE19" s="644"/>
      <c r="DF19" s="644"/>
      <c r="DG19" s="644"/>
      <c r="DH19" s="644"/>
      <c r="DI19" s="644"/>
      <c r="DJ19" s="644"/>
      <c r="DK19" s="644"/>
      <c r="DL19" s="644"/>
      <c r="DM19" s="644"/>
      <c r="DN19" s="644"/>
      <c r="DO19" s="644"/>
      <c r="DP19" s="645"/>
      <c r="DQ19" s="649" t="s">
        <v>134</v>
      </c>
      <c r="DR19" s="644"/>
      <c r="DS19" s="644"/>
      <c r="DT19" s="644"/>
      <c r="DU19" s="644"/>
      <c r="DV19" s="644"/>
      <c r="DW19" s="644"/>
      <c r="DX19" s="644"/>
      <c r="DY19" s="644"/>
      <c r="DZ19" s="644"/>
      <c r="EA19" s="644"/>
      <c r="EB19" s="644"/>
      <c r="EC19" s="684"/>
    </row>
    <row r="20" spans="2:133" ht="11.25" customHeight="1" x14ac:dyDescent="0.15">
      <c r="B20" s="638" t="s">
        <v>272</v>
      </c>
      <c r="C20" s="639"/>
      <c r="D20" s="639"/>
      <c r="E20" s="639"/>
      <c r="F20" s="639"/>
      <c r="G20" s="639"/>
      <c r="H20" s="639"/>
      <c r="I20" s="639"/>
      <c r="J20" s="639"/>
      <c r="K20" s="639"/>
      <c r="L20" s="639"/>
      <c r="M20" s="639"/>
      <c r="N20" s="639"/>
      <c r="O20" s="639"/>
      <c r="P20" s="639"/>
      <c r="Q20" s="640"/>
      <c r="R20" s="641">
        <v>1203190</v>
      </c>
      <c r="S20" s="644"/>
      <c r="T20" s="644"/>
      <c r="U20" s="644"/>
      <c r="V20" s="644"/>
      <c r="W20" s="644"/>
      <c r="X20" s="644"/>
      <c r="Y20" s="645"/>
      <c r="Z20" s="703">
        <v>5.5</v>
      </c>
      <c r="AA20" s="703"/>
      <c r="AB20" s="703"/>
      <c r="AC20" s="703"/>
      <c r="AD20" s="704" t="s">
        <v>226</v>
      </c>
      <c r="AE20" s="704"/>
      <c r="AF20" s="704"/>
      <c r="AG20" s="704"/>
      <c r="AH20" s="704"/>
      <c r="AI20" s="704"/>
      <c r="AJ20" s="704"/>
      <c r="AK20" s="704"/>
      <c r="AL20" s="646" t="s">
        <v>226</v>
      </c>
      <c r="AM20" s="647"/>
      <c r="AN20" s="647"/>
      <c r="AO20" s="705"/>
      <c r="AP20" s="638" t="s">
        <v>273</v>
      </c>
      <c r="AQ20" s="639"/>
      <c r="AR20" s="639"/>
      <c r="AS20" s="639"/>
      <c r="AT20" s="639"/>
      <c r="AU20" s="639"/>
      <c r="AV20" s="639"/>
      <c r="AW20" s="639"/>
      <c r="AX20" s="639"/>
      <c r="AY20" s="639"/>
      <c r="AZ20" s="639"/>
      <c r="BA20" s="639"/>
      <c r="BB20" s="639"/>
      <c r="BC20" s="639"/>
      <c r="BD20" s="639"/>
      <c r="BE20" s="639"/>
      <c r="BF20" s="640"/>
      <c r="BG20" s="641">
        <v>6249</v>
      </c>
      <c r="BH20" s="644"/>
      <c r="BI20" s="644"/>
      <c r="BJ20" s="644"/>
      <c r="BK20" s="644"/>
      <c r="BL20" s="644"/>
      <c r="BM20" s="644"/>
      <c r="BN20" s="645"/>
      <c r="BO20" s="703">
        <v>0.1</v>
      </c>
      <c r="BP20" s="703"/>
      <c r="BQ20" s="703"/>
      <c r="BR20" s="703"/>
      <c r="BS20" s="649" t="s">
        <v>181</v>
      </c>
      <c r="BT20" s="644"/>
      <c r="BU20" s="644"/>
      <c r="BV20" s="644"/>
      <c r="BW20" s="644"/>
      <c r="BX20" s="644"/>
      <c r="BY20" s="644"/>
      <c r="BZ20" s="644"/>
      <c r="CA20" s="644"/>
      <c r="CB20" s="684"/>
      <c r="CD20" s="685" t="s">
        <v>274</v>
      </c>
      <c r="CE20" s="682"/>
      <c r="CF20" s="682"/>
      <c r="CG20" s="682"/>
      <c r="CH20" s="682"/>
      <c r="CI20" s="682"/>
      <c r="CJ20" s="682"/>
      <c r="CK20" s="682"/>
      <c r="CL20" s="682"/>
      <c r="CM20" s="682"/>
      <c r="CN20" s="682"/>
      <c r="CO20" s="682"/>
      <c r="CP20" s="682"/>
      <c r="CQ20" s="683"/>
      <c r="CR20" s="641">
        <v>21215678</v>
      </c>
      <c r="CS20" s="644"/>
      <c r="CT20" s="644"/>
      <c r="CU20" s="644"/>
      <c r="CV20" s="644"/>
      <c r="CW20" s="644"/>
      <c r="CX20" s="644"/>
      <c r="CY20" s="645"/>
      <c r="CZ20" s="703">
        <v>100</v>
      </c>
      <c r="DA20" s="703"/>
      <c r="DB20" s="703"/>
      <c r="DC20" s="703"/>
      <c r="DD20" s="649">
        <v>2979313</v>
      </c>
      <c r="DE20" s="644"/>
      <c r="DF20" s="644"/>
      <c r="DG20" s="644"/>
      <c r="DH20" s="644"/>
      <c r="DI20" s="644"/>
      <c r="DJ20" s="644"/>
      <c r="DK20" s="644"/>
      <c r="DL20" s="644"/>
      <c r="DM20" s="644"/>
      <c r="DN20" s="644"/>
      <c r="DO20" s="644"/>
      <c r="DP20" s="645"/>
      <c r="DQ20" s="649">
        <v>14005955</v>
      </c>
      <c r="DR20" s="644"/>
      <c r="DS20" s="644"/>
      <c r="DT20" s="644"/>
      <c r="DU20" s="644"/>
      <c r="DV20" s="644"/>
      <c r="DW20" s="644"/>
      <c r="DX20" s="644"/>
      <c r="DY20" s="644"/>
      <c r="DZ20" s="644"/>
      <c r="EA20" s="644"/>
      <c r="EB20" s="644"/>
      <c r="EC20" s="684"/>
    </row>
    <row r="21" spans="2:133" ht="11.25" customHeight="1" x14ac:dyDescent="0.15">
      <c r="B21" s="638" t="s">
        <v>275</v>
      </c>
      <c r="C21" s="639"/>
      <c r="D21" s="639"/>
      <c r="E21" s="639"/>
      <c r="F21" s="639"/>
      <c r="G21" s="639"/>
      <c r="H21" s="639"/>
      <c r="I21" s="639"/>
      <c r="J21" s="639"/>
      <c r="K21" s="639"/>
      <c r="L21" s="639"/>
      <c r="M21" s="639"/>
      <c r="N21" s="639"/>
      <c r="O21" s="639"/>
      <c r="P21" s="639"/>
      <c r="Q21" s="640"/>
      <c r="R21" s="641" t="s">
        <v>181</v>
      </c>
      <c r="S21" s="644"/>
      <c r="T21" s="644"/>
      <c r="U21" s="644"/>
      <c r="V21" s="644"/>
      <c r="W21" s="644"/>
      <c r="X21" s="644"/>
      <c r="Y21" s="645"/>
      <c r="Z21" s="703" t="s">
        <v>226</v>
      </c>
      <c r="AA21" s="703"/>
      <c r="AB21" s="703"/>
      <c r="AC21" s="703"/>
      <c r="AD21" s="704" t="s">
        <v>181</v>
      </c>
      <c r="AE21" s="704"/>
      <c r="AF21" s="704"/>
      <c r="AG21" s="704"/>
      <c r="AH21" s="704"/>
      <c r="AI21" s="704"/>
      <c r="AJ21" s="704"/>
      <c r="AK21" s="704"/>
      <c r="AL21" s="646" t="s">
        <v>181</v>
      </c>
      <c r="AM21" s="647"/>
      <c r="AN21" s="647"/>
      <c r="AO21" s="705"/>
      <c r="AP21" s="749" t="s">
        <v>276</v>
      </c>
      <c r="AQ21" s="756"/>
      <c r="AR21" s="756"/>
      <c r="AS21" s="756"/>
      <c r="AT21" s="756"/>
      <c r="AU21" s="756"/>
      <c r="AV21" s="756"/>
      <c r="AW21" s="756"/>
      <c r="AX21" s="756"/>
      <c r="AY21" s="756"/>
      <c r="AZ21" s="756"/>
      <c r="BA21" s="756"/>
      <c r="BB21" s="756"/>
      <c r="BC21" s="756"/>
      <c r="BD21" s="756"/>
      <c r="BE21" s="756"/>
      <c r="BF21" s="751"/>
      <c r="BG21" s="641">
        <v>6249</v>
      </c>
      <c r="BH21" s="644"/>
      <c r="BI21" s="644"/>
      <c r="BJ21" s="644"/>
      <c r="BK21" s="644"/>
      <c r="BL21" s="644"/>
      <c r="BM21" s="644"/>
      <c r="BN21" s="645"/>
      <c r="BO21" s="703">
        <v>0.1</v>
      </c>
      <c r="BP21" s="703"/>
      <c r="BQ21" s="703"/>
      <c r="BR21" s="703"/>
      <c r="BS21" s="649" t="s">
        <v>181</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277</v>
      </c>
      <c r="C22" s="639"/>
      <c r="D22" s="639"/>
      <c r="E22" s="639"/>
      <c r="F22" s="639"/>
      <c r="G22" s="639"/>
      <c r="H22" s="639"/>
      <c r="I22" s="639"/>
      <c r="J22" s="639"/>
      <c r="K22" s="639"/>
      <c r="L22" s="639"/>
      <c r="M22" s="639"/>
      <c r="N22" s="639"/>
      <c r="O22" s="639"/>
      <c r="P22" s="639"/>
      <c r="Q22" s="640"/>
      <c r="R22" s="641">
        <v>13556813</v>
      </c>
      <c r="S22" s="644"/>
      <c r="T22" s="644"/>
      <c r="U22" s="644"/>
      <c r="V22" s="644"/>
      <c r="W22" s="644"/>
      <c r="X22" s="644"/>
      <c r="Y22" s="645"/>
      <c r="Z22" s="703">
        <v>62</v>
      </c>
      <c r="AA22" s="703"/>
      <c r="AB22" s="703"/>
      <c r="AC22" s="703"/>
      <c r="AD22" s="704">
        <v>12353623</v>
      </c>
      <c r="AE22" s="704"/>
      <c r="AF22" s="704"/>
      <c r="AG22" s="704"/>
      <c r="AH22" s="704"/>
      <c r="AI22" s="704"/>
      <c r="AJ22" s="704"/>
      <c r="AK22" s="704"/>
      <c r="AL22" s="646">
        <v>99.7</v>
      </c>
      <c r="AM22" s="647"/>
      <c r="AN22" s="647"/>
      <c r="AO22" s="705"/>
      <c r="AP22" s="749" t="s">
        <v>278</v>
      </c>
      <c r="AQ22" s="756"/>
      <c r="AR22" s="756"/>
      <c r="AS22" s="756"/>
      <c r="AT22" s="756"/>
      <c r="AU22" s="756"/>
      <c r="AV22" s="756"/>
      <c r="AW22" s="756"/>
      <c r="AX22" s="756"/>
      <c r="AY22" s="756"/>
      <c r="AZ22" s="756"/>
      <c r="BA22" s="756"/>
      <c r="BB22" s="756"/>
      <c r="BC22" s="756"/>
      <c r="BD22" s="756"/>
      <c r="BE22" s="756"/>
      <c r="BF22" s="751"/>
      <c r="BG22" s="641" t="s">
        <v>226</v>
      </c>
      <c r="BH22" s="644"/>
      <c r="BI22" s="644"/>
      <c r="BJ22" s="644"/>
      <c r="BK22" s="644"/>
      <c r="BL22" s="644"/>
      <c r="BM22" s="644"/>
      <c r="BN22" s="645"/>
      <c r="BO22" s="703" t="s">
        <v>226</v>
      </c>
      <c r="BP22" s="703"/>
      <c r="BQ22" s="703"/>
      <c r="BR22" s="703"/>
      <c r="BS22" s="649" t="s">
        <v>181</v>
      </c>
      <c r="BT22" s="644"/>
      <c r="BU22" s="644"/>
      <c r="BV22" s="644"/>
      <c r="BW22" s="644"/>
      <c r="BX22" s="644"/>
      <c r="BY22" s="644"/>
      <c r="BZ22" s="644"/>
      <c r="CA22" s="644"/>
      <c r="CB22" s="684"/>
      <c r="CD22" s="758" t="s">
        <v>279</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280</v>
      </c>
      <c r="C23" s="639"/>
      <c r="D23" s="639"/>
      <c r="E23" s="639"/>
      <c r="F23" s="639"/>
      <c r="G23" s="639"/>
      <c r="H23" s="639"/>
      <c r="I23" s="639"/>
      <c r="J23" s="639"/>
      <c r="K23" s="639"/>
      <c r="L23" s="639"/>
      <c r="M23" s="639"/>
      <c r="N23" s="639"/>
      <c r="O23" s="639"/>
      <c r="P23" s="639"/>
      <c r="Q23" s="640"/>
      <c r="R23" s="641">
        <v>5931</v>
      </c>
      <c r="S23" s="644"/>
      <c r="T23" s="644"/>
      <c r="U23" s="644"/>
      <c r="V23" s="644"/>
      <c r="W23" s="644"/>
      <c r="X23" s="644"/>
      <c r="Y23" s="645"/>
      <c r="Z23" s="703">
        <v>0</v>
      </c>
      <c r="AA23" s="703"/>
      <c r="AB23" s="703"/>
      <c r="AC23" s="703"/>
      <c r="AD23" s="704">
        <v>5931</v>
      </c>
      <c r="AE23" s="704"/>
      <c r="AF23" s="704"/>
      <c r="AG23" s="704"/>
      <c r="AH23" s="704"/>
      <c r="AI23" s="704"/>
      <c r="AJ23" s="704"/>
      <c r="AK23" s="704"/>
      <c r="AL23" s="646">
        <v>0</v>
      </c>
      <c r="AM23" s="647"/>
      <c r="AN23" s="647"/>
      <c r="AO23" s="705"/>
      <c r="AP23" s="749" t="s">
        <v>281</v>
      </c>
      <c r="AQ23" s="756"/>
      <c r="AR23" s="756"/>
      <c r="AS23" s="756"/>
      <c r="AT23" s="756"/>
      <c r="AU23" s="756"/>
      <c r="AV23" s="756"/>
      <c r="AW23" s="756"/>
      <c r="AX23" s="756"/>
      <c r="AY23" s="756"/>
      <c r="AZ23" s="756"/>
      <c r="BA23" s="756"/>
      <c r="BB23" s="756"/>
      <c r="BC23" s="756"/>
      <c r="BD23" s="756"/>
      <c r="BE23" s="756"/>
      <c r="BF23" s="751"/>
      <c r="BG23" s="641" t="s">
        <v>181</v>
      </c>
      <c r="BH23" s="644"/>
      <c r="BI23" s="644"/>
      <c r="BJ23" s="644"/>
      <c r="BK23" s="644"/>
      <c r="BL23" s="644"/>
      <c r="BM23" s="644"/>
      <c r="BN23" s="645"/>
      <c r="BO23" s="703" t="s">
        <v>181</v>
      </c>
      <c r="BP23" s="703"/>
      <c r="BQ23" s="703"/>
      <c r="BR23" s="703"/>
      <c r="BS23" s="649" t="s">
        <v>226</v>
      </c>
      <c r="BT23" s="644"/>
      <c r="BU23" s="644"/>
      <c r="BV23" s="644"/>
      <c r="BW23" s="644"/>
      <c r="BX23" s="644"/>
      <c r="BY23" s="644"/>
      <c r="BZ23" s="644"/>
      <c r="CA23" s="644"/>
      <c r="CB23" s="684"/>
      <c r="CD23" s="758" t="s">
        <v>220</v>
      </c>
      <c r="CE23" s="759"/>
      <c r="CF23" s="759"/>
      <c r="CG23" s="759"/>
      <c r="CH23" s="759"/>
      <c r="CI23" s="759"/>
      <c r="CJ23" s="759"/>
      <c r="CK23" s="759"/>
      <c r="CL23" s="759"/>
      <c r="CM23" s="759"/>
      <c r="CN23" s="759"/>
      <c r="CO23" s="759"/>
      <c r="CP23" s="759"/>
      <c r="CQ23" s="760"/>
      <c r="CR23" s="758" t="s">
        <v>282</v>
      </c>
      <c r="CS23" s="759"/>
      <c r="CT23" s="759"/>
      <c r="CU23" s="759"/>
      <c r="CV23" s="759"/>
      <c r="CW23" s="759"/>
      <c r="CX23" s="759"/>
      <c r="CY23" s="760"/>
      <c r="CZ23" s="758" t="s">
        <v>283</v>
      </c>
      <c r="DA23" s="759"/>
      <c r="DB23" s="759"/>
      <c r="DC23" s="760"/>
      <c r="DD23" s="758" t="s">
        <v>284</v>
      </c>
      <c r="DE23" s="759"/>
      <c r="DF23" s="759"/>
      <c r="DG23" s="759"/>
      <c r="DH23" s="759"/>
      <c r="DI23" s="759"/>
      <c r="DJ23" s="759"/>
      <c r="DK23" s="760"/>
      <c r="DL23" s="767" t="s">
        <v>285</v>
      </c>
      <c r="DM23" s="768"/>
      <c r="DN23" s="768"/>
      <c r="DO23" s="768"/>
      <c r="DP23" s="768"/>
      <c r="DQ23" s="768"/>
      <c r="DR23" s="768"/>
      <c r="DS23" s="768"/>
      <c r="DT23" s="768"/>
      <c r="DU23" s="768"/>
      <c r="DV23" s="769"/>
      <c r="DW23" s="758" t="s">
        <v>286</v>
      </c>
      <c r="DX23" s="759"/>
      <c r="DY23" s="759"/>
      <c r="DZ23" s="759"/>
      <c r="EA23" s="759"/>
      <c r="EB23" s="759"/>
      <c r="EC23" s="760"/>
    </row>
    <row r="24" spans="2:133" ht="11.25" customHeight="1" x14ac:dyDescent="0.15">
      <c r="B24" s="638" t="s">
        <v>287</v>
      </c>
      <c r="C24" s="639"/>
      <c r="D24" s="639"/>
      <c r="E24" s="639"/>
      <c r="F24" s="639"/>
      <c r="G24" s="639"/>
      <c r="H24" s="639"/>
      <c r="I24" s="639"/>
      <c r="J24" s="639"/>
      <c r="K24" s="639"/>
      <c r="L24" s="639"/>
      <c r="M24" s="639"/>
      <c r="N24" s="639"/>
      <c r="O24" s="639"/>
      <c r="P24" s="639"/>
      <c r="Q24" s="640"/>
      <c r="R24" s="641">
        <v>54794</v>
      </c>
      <c r="S24" s="644"/>
      <c r="T24" s="644"/>
      <c r="U24" s="644"/>
      <c r="V24" s="644"/>
      <c r="W24" s="644"/>
      <c r="X24" s="644"/>
      <c r="Y24" s="645"/>
      <c r="Z24" s="703">
        <v>0.3</v>
      </c>
      <c r="AA24" s="703"/>
      <c r="AB24" s="703"/>
      <c r="AC24" s="703"/>
      <c r="AD24" s="704" t="s">
        <v>226</v>
      </c>
      <c r="AE24" s="704"/>
      <c r="AF24" s="704"/>
      <c r="AG24" s="704"/>
      <c r="AH24" s="704"/>
      <c r="AI24" s="704"/>
      <c r="AJ24" s="704"/>
      <c r="AK24" s="704"/>
      <c r="AL24" s="646" t="s">
        <v>181</v>
      </c>
      <c r="AM24" s="647"/>
      <c r="AN24" s="647"/>
      <c r="AO24" s="705"/>
      <c r="AP24" s="749" t="s">
        <v>288</v>
      </c>
      <c r="AQ24" s="756"/>
      <c r="AR24" s="756"/>
      <c r="AS24" s="756"/>
      <c r="AT24" s="756"/>
      <c r="AU24" s="756"/>
      <c r="AV24" s="756"/>
      <c r="AW24" s="756"/>
      <c r="AX24" s="756"/>
      <c r="AY24" s="756"/>
      <c r="AZ24" s="756"/>
      <c r="BA24" s="756"/>
      <c r="BB24" s="756"/>
      <c r="BC24" s="756"/>
      <c r="BD24" s="756"/>
      <c r="BE24" s="756"/>
      <c r="BF24" s="751"/>
      <c r="BG24" s="641" t="s">
        <v>134</v>
      </c>
      <c r="BH24" s="644"/>
      <c r="BI24" s="644"/>
      <c r="BJ24" s="644"/>
      <c r="BK24" s="644"/>
      <c r="BL24" s="644"/>
      <c r="BM24" s="644"/>
      <c r="BN24" s="645"/>
      <c r="BO24" s="703" t="s">
        <v>134</v>
      </c>
      <c r="BP24" s="703"/>
      <c r="BQ24" s="703"/>
      <c r="BR24" s="703"/>
      <c r="BS24" s="649" t="s">
        <v>226</v>
      </c>
      <c r="BT24" s="644"/>
      <c r="BU24" s="644"/>
      <c r="BV24" s="644"/>
      <c r="BW24" s="644"/>
      <c r="BX24" s="644"/>
      <c r="BY24" s="644"/>
      <c r="BZ24" s="644"/>
      <c r="CA24" s="644"/>
      <c r="CB24" s="684"/>
      <c r="CD24" s="712" t="s">
        <v>289</v>
      </c>
      <c r="CE24" s="713"/>
      <c r="CF24" s="713"/>
      <c r="CG24" s="713"/>
      <c r="CH24" s="713"/>
      <c r="CI24" s="713"/>
      <c r="CJ24" s="713"/>
      <c r="CK24" s="713"/>
      <c r="CL24" s="713"/>
      <c r="CM24" s="713"/>
      <c r="CN24" s="713"/>
      <c r="CO24" s="713"/>
      <c r="CP24" s="713"/>
      <c r="CQ24" s="714"/>
      <c r="CR24" s="706">
        <v>9261836</v>
      </c>
      <c r="CS24" s="707"/>
      <c r="CT24" s="707"/>
      <c r="CU24" s="707"/>
      <c r="CV24" s="707"/>
      <c r="CW24" s="707"/>
      <c r="CX24" s="707"/>
      <c r="CY24" s="753"/>
      <c r="CZ24" s="754">
        <v>43.7</v>
      </c>
      <c r="DA24" s="723"/>
      <c r="DB24" s="723"/>
      <c r="DC24" s="757"/>
      <c r="DD24" s="752">
        <v>7005724</v>
      </c>
      <c r="DE24" s="707"/>
      <c r="DF24" s="707"/>
      <c r="DG24" s="707"/>
      <c r="DH24" s="707"/>
      <c r="DI24" s="707"/>
      <c r="DJ24" s="707"/>
      <c r="DK24" s="753"/>
      <c r="DL24" s="752">
        <v>6548517</v>
      </c>
      <c r="DM24" s="707"/>
      <c r="DN24" s="707"/>
      <c r="DO24" s="707"/>
      <c r="DP24" s="707"/>
      <c r="DQ24" s="707"/>
      <c r="DR24" s="707"/>
      <c r="DS24" s="707"/>
      <c r="DT24" s="707"/>
      <c r="DU24" s="707"/>
      <c r="DV24" s="753"/>
      <c r="DW24" s="754">
        <v>50.2</v>
      </c>
      <c r="DX24" s="723"/>
      <c r="DY24" s="723"/>
      <c r="DZ24" s="723"/>
      <c r="EA24" s="723"/>
      <c r="EB24" s="723"/>
      <c r="EC24" s="755"/>
    </row>
    <row r="25" spans="2:133" ht="11.25" customHeight="1" x14ac:dyDescent="0.15">
      <c r="B25" s="638" t="s">
        <v>290</v>
      </c>
      <c r="C25" s="639"/>
      <c r="D25" s="639"/>
      <c r="E25" s="639"/>
      <c r="F25" s="639"/>
      <c r="G25" s="639"/>
      <c r="H25" s="639"/>
      <c r="I25" s="639"/>
      <c r="J25" s="639"/>
      <c r="K25" s="639"/>
      <c r="L25" s="639"/>
      <c r="M25" s="639"/>
      <c r="N25" s="639"/>
      <c r="O25" s="639"/>
      <c r="P25" s="639"/>
      <c r="Q25" s="640"/>
      <c r="R25" s="641">
        <v>616785</v>
      </c>
      <c r="S25" s="644"/>
      <c r="T25" s="644"/>
      <c r="U25" s="644"/>
      <c r="V25" s="644"/>
      <c r="W25" s="644"/>
      <c r="X25" s="644"/>
      <c r="Y25" s="645"/>
      <c r="Z25" s="703">
        <v>2.8</v>
      </c>
      <c r="AA25" s="703"/>
      <c r="AB25" s="703"/>
      <c r="AC25" s="703"/>
      <c r="AD25" s="704">
        <v>16274</v>
      </c>
      <c r="AE25" s="704"/>
      <c r="AF25" s="704"/>
      <c r="AG25" s="704"/>
      <c r="AH25" s="704"/>
      <c r="AI25" s="704"/>
      <c r="AJ25" s="704"/>
      <c r="AK25" s="704"/>
      <c r="AL25" s="646">
        <v>0.1</v>
      </c>
      <c r="AM25" s="647"/>
      <c r="AN25" s="647"/>
      <c r="AO25" s="705"/>
      <c r="AP25" s="749" t="s">
        <v>291</v>
      </c>
      <c r="AQ25" s="756"/>
      <c r="AR25" s="756"/>
      <c r="AS25" s="756"/>
      <c r="AT25" s="756"/>
      <c r="AU25" s="756"/>
      <c r="AV25" s="756"/>
      <c r="AW25" s="756"/>
      <c r="AX25" s="756"/>
      <c r="AY25" s="756"/>
      <c r="AZ25" s="756"/>
      <c r="BA25" s="756"/>
      <c r="BB25" s="756"/>
      <c r="BC25" s="756"/>
      <c r="BD25" s="756"/>
      <c r="BE25" s="756"/>
      <c r="BF25" s="751"/>
      <c r="BG25" s="641" t="s">
        <v>226</v>
      </c>
      <c r="BH25" s="644"/>
      <c r="BI25" s="644"/>
      <c r="BJ25" s="644"/>
      <c r="BK25" s="644"/>
      <c r="BL25" s="644"/>
      <c r="BM25" s="644"/>
      <c r="BN25" s="645"/>
      <c r="BO25" s="703" t="s">
        <v>226</v>
      </c>
      <c r="BP25" s="703"/>
      <c r="BQ25" s="703"/>
      <c r="BR25" s="703"/>
      <c r="BS25" s="649" t="s">
        <v>134</v>
      </c>
      <c r="BT25" s="644"/>
      <c r="BU25" s="644"/>
      <c r="BV25" s="644"/>
      <c r="BW25" s="644"/>
      <c r="BX25" s="644"/>
      <c r="BY25" s="644"/>
      <c r="BZ25" s="644"/>
      <c r="CA25" s="644"/>
      <c r="CB25" s="684"/>
      <c r="CD25" s="685" t="s">
        <v>292</v>
      </c>
      <c r="CE25" s="682"/>
      <c r="CF25" s="682"/>
      <c r="CG25" s="682"/>
      <c r="CH25" s="682"/>
      <c r="CI25" s="682"/>
      <c r="CJ25" s="682"/>
      <c r="CK25" s="682"/>
      <c r="CL25" s="682"/>
      <c r="CM25" s="682"/>
      <c r="CN25" s="682"/>
      <c r="CO25" s="682"/>
      <c r="CP25" s="682"/>
      <c r="CQ25" s="683"/>
      <c r="CR25" s="641">
        <v>2839115</v>
      </c>
      <c r="CS25" s="642"/>
      <c r="CT25" s="642"/>
      <c r="CU25" s="642"/>
      <c r="CV25" s="642"/>
      <c r="CW25" s="642"/>
      <c r="CX25" s="642"/>
      <c r="CY25" s="643"/>
      <c r="CZ25" s="646">
        <v>13.4</v>
      </c>
      <c r="DA25" s="675"/>
      <c r="DB25" s="675"/>
      <c r="DC25" s="676"/>
      <c r="DD25" s="649">
        <v>2468355</v>
      </c>
      <c r="DE25" s="642"/>
      <c r="DF25" s="642"/>
      <c r="DG25" s="642"/>
      <c r="DH25" s="642"/>
      <c r="DI25" s="642"/>
      <c r="DJ25" s="642"/>
      <c r="DK25" s="643"/>
      <c r="DL25" s="649">
        <v>2323622</v>
      </c>
      <c r="DM25" s="642"/>
      <c r="DN25" s="642"/>
      <c r="DO25" s="642"/>
      <c r="DP25" s="642"/>
      <c r="DQ25" s="642"/>
      <c r="DR25" s="642"/>
      <c r="DS25" s="642"/>
      <c r="DT25" s="642"/>
      <c r="DU25" s="642"/>
      <c r="DV25" s="643"/>
      <c r="DW25" s="646">
        <v>17.8</v>
      </c>
      <c r="DX25" s="675"/>
      <c r="DY25" s="675"/>
      <c r="DZ25" s="675"/>
      <c r="EA25" s="675"/>
      <c r="EB25" s="675"/>
      <c r="EC25" s="677"/>
    </row>
    <row r="26" spans="2:133" ht="11.25" customHeight="1" x14ac:dyDescent="0.15">
      <c r="B26" s="638" t="s">
        <v>293</v>
      </c>
      <c r="C26" s="639"/>
      <c r="D26" s="639"/>
      <c r="E26" s="639"/>
      <c r="F26" s="639"/>
      <c r="G26" s="639"/>
      <c r="H26" s="639"/>
      <c r="I26" s="639"/>
      <c r="J26" s="639"/>
      <c r="K26" s="639"/>
      <c r="L26" s="639"/>
      <c r="M26" s="639"/>
      <c r="N26" s="639"/>
      <c r="O26" s="639"/>
      <c r="P26" s="639"/>
      <c r="Q26" s="640"/>
      <c r="R26" s="641">
        <v>96038</v>
      </c>
      <c r="S26" s="644"/>
      <c r="T26" s="644"/>
      <c r="U26" s="644"/>
      <c r="V26" s="644"/>
      <c r="W26" s="644"/>
      <c r="X26" s="644"/>
      <c r="Y26" s="645"/>
      <c r="Z26" s="703">
        <v>0.4</v>
      </c>
      <c r="AA26" s="703"/>
      <c r="AB26" s="703"/>
      <c r="AC26" s="703"/>
      <c r="AD26" s="704" t="s">
        <v>226</v>
      </c>
      <c r="AE26" s="704"/>
      <c r="AF26" s="704"/>
      <c r="AG26" s="704"/>
      <c r="AH26" s="704"/>
      <c r="AI26" s="704"/>
      <c r="AJ26" s="704"/>
      <c r="AK26" s="704"/>
      <c r="AL26" s="646" t="s">
        <v>226</v>
      </c>
      <c r="AM26" s="647"/>
      <c r="AN26" s="647"/>
      <c r="AO26" s="705"/>
      <c r="AP26" s="749" t="s">
        <v>294</v>
      </c>
      <c r="AQ26" s="750"/>
      <c r="AR26" s="750"/>
      <c r="AS26" s="750"/>
      <c r="AT26" s="750"/>
      <c r="AU26" s="750"/>
      <c r="AV26" s="750"/>
      <c r="AW26" s="750"/>
      <c r="AX26" s="750"/>
      <c r="AY26" s="750"/>
      <c r="AZ26" s="750"/>
      <c r="BA26" s="750"/>
      <c r="BB26" s="750"/>
      <c r="BC26" s="750"/>
      <c r="BD26" s="750"/>
      <c r="BE26" s="750"/>
      <c r="BF26" s="751"/>
      <c r="BG26" s="641" t="s">
        <v>181</v>
      </c>
      <c r="BH26" s="644"/>
      <c r="BI26" s="644"/>
      <c r="BJ26" s="644"/>
      <c r="BK26" s="644"/>
      <c r="BL26" s="644"/>
      <c r="BM26" s="644"/>
      <c r="BN26" s="645"/>
      <c r="BO26" s="703" t="s">
        <v>181</v>
      </c>
      <c r="BP26" s="703"/>
      <c r="BQ26" s="703"/>
      <c r="BR26" s="703"/>
      <c r="BS26" s="649" t="s">
        <v>226</v>
      </c>
      <c r="BT26" s="644"/>
      <c r="BU26" s="644"/>
      <c r="BV26" s="644"/>
      <c r="BW26" s="644"/>
      <c r="BX26" s="644"/>
      <c r="BY26" s="644"/>
      <c r="BZ26" s="644"/>
      <c r="CA26" s="644"/>
      <c r="CB26" s="684"/>
      <c r="CD26" s="685" t="s">
        <v>295</v>
      </c>
      <c r="CE26" s="682"/>
      <c r="CF26" s="682"/>
      <c r="CG26" s="682"/>
      <c r="CH26" s="682"/>
      <c r="CI26" s="682"/>
      <c r="CJ26" s="682"/>
      <c r="CK26" s="682"/>
      <c r="CL26" s="682"/>
      <c r="CM26" s="682"/>
      <c r="CN26" s="682"/>
      <c r="CO26" s="682"/>
      <c r="CP26" s="682"/>
      <c r="CQ26" s="683"/>
      <c r="CR26" s="641">
        <v>1742125</v>
      </c>
      <c r="CS26" s="644"/>
      <c r="CT26" s="644"/>
      <c r="CU26" s="644"/>
      <c r="CV26" s="644"/>
      <c r="CW26" s="644"/>
      <c r="CX26" s="644"/>
      <c r="CY26" s="645"/>
      <c r="CZ26" s="646">
        <v>8.1999999999999993</v>
      </c>
      <c r="DA26" s="675"/>
      <c r="DB26" s="675"/>
      <c r="DC26" s="676"/>
      <c r="DD26" s="649">
        <v>1390790</v>
      </c>
      <c r="DE26" s="644"/>
      <c r="DF26" s="644"/>
      <c r="DG26" s="644"/>
      <c r="DH26" s="644"/>
      <c r="DI26" s="644"/>
      <c r="DJ26" s="644"/>
      <c r="DK26" s="645"/>
      <c r="DL26" s="649" t="s">
        <v>181</v>
      </c>
      <c r="DM26" s="644"/>
      <c r="DN26" s="644"/>
      <c r="DO26" s="644"/>
      <c r="DP26" s="644"/>
      <c r="DQ26" s="644"/>
      <c r="DR26" s="644"/>
      <c r="DS26" s="644"/>
      <c r="DT26" s="644"/>
      <c r="DU26" s="644"/>
      <c r="DV26" s="645"/>
      <c r="DW26" s="646" t="s">
        <v>181</v>
      </c>
      <c r="DX26" s="675"/>
      <c r="DY26" s="675"/>
      <c r="DZ26" s="675"/>
      <c r="EA26" s="675"/>
      <c r="EB26" s="675"/>
      <c r="EC26" s="677"/>
    </row>
    <row r="27" spans="2:133" ht="11.25" customHeight="1" x14ac:dyDescent="0.15">
      <c r="B27" s="638" t="s">
        <v>296</v>
      </c>
      <c r="C27" s="639"/>
      <c r="D27" s="639"/>
      <c r="E27" s="639"/>
      <c r="F27" s="639"/>
      <c r="G27" s="639"/>
      <c r="H27" s="639"/>
      <c r="I27" s="639"/>
      <c r="J27" s="639"/>
      <c r="K27" s="639"/>
      <c r="L27" s="639"/>
      <c r="M27" s="639"/>
      <c r="N27" s="639"/>
      <c r="O27" s="639"/>
      <c r="P27" s="639"/>
      <c r="Q27" s="640"/>
      <c r="R27" s="641">
        <v>2182213</v>
      </c>
      <c r="S27" s="644"/>
      <c r="T27" s="644"/>
      <c r="U27" s="644"/>
      <c r="V27" s="644"/>
      <c r="W27" s="644"/>
      <c r="X27" s="644"/>
      <c r="Y27" s="645"/>
      <c r="Z27" s="703">
        <v>10</v>
      </c>
      <c r="AA27" s="703"/>
      <c r="AB27" s="703"/>
      <c r="AC27" s="703"/>
      <c r="AD27" s="704" t="s">
        <v>226</v>
      </c>
      <c r="AE27" s="704"/>
      <c r="AF27" s="704"/>
      <c r="AG27" s="704"/>
      <c r="AH27" s="704"/>
      <c r="AI27" s="704"/>
      <c r="AJ27" s="704"/>
      <c r="AK27" s="704"/>
      <c r="AL27" s="646" t="s">
        <v>181</v>
      </c>
      <c r="AM27" s="647"/>
      <c r="AN27" s="647"/>
      <c r="AO27" s="705"/>
      <c r="AP27" s="638" t="s">
        <v>297</v>
      </c>
      <c r="AQ27" s="639"/>
      <c r="AR27" s="639"/>
      <c r="AS27" s="639"/>
      <c r="AT27" s="639"/>
      <c r="AU27" s="639"/>
      <c r="AV27" s="639"/>
      <c r="AW27" s="639"/>
      <c r="AX27" s="639"/>
      <c r="AY27" s="639"/>
      <c r="AZ27" s="639"/>
      <c r="BA27" s="639"/>
      <c r="BB27" s="639"/>
      <c r="BC27" s="639"/>
      <c r="BD27" s="639"/>
      <c r="BE27" s="639"/>
      <c r="BF27" s="640"/>
      <c r="BG27" s="641">
        <v>4386276</v>
      </c>
      <c r="BH27" s="644"/>
      <c r="BI27" s="644"/>
      <c r="BJ27" s="644"/>
      <c r="BK27" s="644"/>
      <c r="BL27" s="644"/>
      <c r="BM27" s="644"/>
      <c r="BN27" s="645"/>
      <c r="BO27" s="703">
        <v>100</v>
      </c>
      <c r="BP27" s="703"/>
      <c r="BQ27" s="703"/>
      <c r="BR27" s="703"/>
      <c r="BS27" s="649" t="s">
        <v>226</v>
      </c>
      <c r="BT27" s="644"/>
      <c r="BU27" s="644"/>
      <c r="BV27" s="644"/>
      <c r="BW27" s="644"/>
      <c r="BX27" s="644"/>
      <c r="BY27" s="644"/>
      <c r="BZ27" s="644"/>
      <c r="CA27" s="644"/>
      <c r="CB27" s="684"/>
      <c r="CD27" s="685" t="s">
        <v>298</v>
      </c>
      <c r="CE27" s="682"/>
      <c r="CF27" s="682"/>
      <c r="CG27" s="682"/>
      <c r="CH27" s="682"/>
      <c r="CI27" s="682"/>
      <c r="CJ27" s="682"/>
      <c r="CK27" s="682"/>
      <c r="CL27" s="682"/>
      <c r="CM27" s="682"/>
      <c r="CN27" s="682"/>
      <c r="CO27" s="682"/>
      <c r="CP27" s="682"/>
      <c r="CQ27" s="683"/>
      <c r="CR27" s="641">
        <v>2629341</v>
      </c>
      <c r="CS27" s="642"/>
      <c r="CT27" s="642"/>
      <c r="CU27" s="642"/>
      <c r="CV27" s="642"/>
      <c r="CW27" s="642"/>
      <c r="CX27" s="642"/>
      <c r="CY27" s="643"/>
      <c r="CZ27" s="646">
        <v>12.4</v>
      </c>
      <c r="DA27" s="675"/>
      <c r="DB27" s="675"/>
      <c r="DC27" s="676"/>
      <c r="DD27" s="649">
        <v>899144</v>
      </c>
      <c r="DE27" s="642"/>
      <c r="DF27" s="642"/>
      <c r="DG27" s="642"/>
      <c r="DH27" s="642"/>
      <c r="DI27" s="642"/>
      <c r="DJ27" s="642"/>
      <c r="DK27" s="643"/>
      <c r="DL27" s="649">
        <v>898451</v>
      </c>
      <c r="DM27" s="642"/>
      <c r="DN27" s="642"/>
      <c r="DO27" s="642"/>
      <c r="DP27" s="642"/>
      <c r="DQ27" s="642"/>
      <c r="DR27" s="642"/>
      <c r="DS27" s="642"/>
      <c r="DT27" s="642"/>
      <c r="DU27" s="642"/>
      <c r="DV27" s="643"/>
      <c r="DW27" s="646">
        <v>6.9</v>
      </c>
      <c r="DX27" s="675"/>
      <c r="DY27" s="675"/>
      <c r="DZ27" s="675"/>
      <c r="EA27" s="675"/>
      <c r="EB27" s="675"/>
      <c r="EC27" s="677"/>
    </row>
    <row r="28" spans="2:133" ht="11.25" customHeight="1" x14ac:dyDescent="0.15">
      <c r="B28" s="746" t="s">
        <v>299</v>
      </c>
      <c r="C28" s="747"/>
      <c r="D28" s="747"/>
      <c r="E28" s="747"/>
      <c r="F28" s="747"/>
      <c r="G28" s="747"/>
      <c r="H28" s="747"/>
      <c r="I28" s="747"/>
      <c r="J28" s="747"/>
      <c r="K28" s="747"/>
      <c r="L28" s="747"/>
      <c r="M28" s="747"/>
      <c r="N28" s="747"/>
      <c r="O28" s="747"/>
      <c r="P28" s="747"/>
      <c r="Q28" s="748"/>
      <c r="R28" s="641" t="s">
        <v>181</v>
      </c>
      <c r="S28" s="644"/>
      <c r="T28" s="644"/>
      <c r="U28" s="644"/>
      <c r="V28" s="644"/>
      <c r="W28" s="644"/>
      <c r="X28" s="644"/>
      <c r="Y28" s="645"/>
      <c r="Z28" s="703" t="s">
        <v>226</v>
      </c>
      <c r="AA28" s="703"/>
      <c r="AB28" s="703"/>
      <c r="AC28" s="703"/>
      <c r="AD28" s="704" t="s">
        <v>181</v>
      </c>
      <c r="AE28" s="704"/>
      <c r="AF28" s="704"/>
      <c r="AG28" s="704"/>
      <c r="AH28" s="704"/>
      <c r="AI28" s="704"/>
      <c r="AJ28" s="704"/>
      <c r="AK28" s="704"/>
      <c r="AL28" s="646" t="s">
        <v>226</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300</v>
      </c>
      <c r="CE28" s="682"/>
      <c r="CF28" s="682"/>
      <c r="CG28" s="682"/>
      <c r="CH28" s="682"/>
      <c r="CI28" s="682"/>
      <c r="CJ28" s="682"/>
      <c r="CK28" s="682"/>
      <c r="CL28" s="682"/>
      <c r="CM28" s="682"/>
      <c r="CN28" s="682"/>
      <c r="CO28" s="682"/>
      <c r="CP28" s="682"/>
      <c r="CQ28" s="683"/>
      <c r="CR28" s="641">
        <v>3793380</v>
      </c>
      <c r="CS28" s="644"/>
      <c r="CT28" s="644"/>
      <c r="CU28" s="644"/>
      <c r="CV28" s="644"/>
      <c r="CW28" s="644"/>
      <c r="CX28" s="644"/>
      <c r="CY28" s="645"/>
      <c r="CZ28" s="646">
        <v>17.899999999999999</v>
      </c>
      <c r="DA28" s="675"/>
      <c r="DB28" s="675"/>
      <c r="DC28" s="676"/>
      <c r="DD28" s="649">
        <v>3638225</v>
      </c>
      <c r="DE28" s="644"/>
      <c r="DF28" s="644"/>
      <c r="DG28" s="644"/>
      <c r="DH28" s="644"/>
      <c r="DI28" s="644"/>
      <c r="DJ28" s="644"/>
      <c r="DK28" s="645"/>
      <c r="DL28" s="649">
        <v>3326444</v>
      </c>
      <c r="DM28" s="644"/>
      <c r="DN28" s="644"/>
      <c r="DO28" s="644"/>
      <c r="DP28" s="644"/>
      <c r="DQ28" s="644"/>
      <c r="DR28" s="644"/>
      <c r="DS28" s="644"/>
      <c r="DT28" s="644"/>
      <c r="DU28" s="644"/>
      <c r="DV28" s="645"/>
      <c r="DW28" s="646">
        <v>25.5</v>
      </c>
      <c r="DX28" s="675"/>
      <c r="DY28" s="675"/>
      <c r="DZ28" s="675"/>
      <c r="EA28" s="675"/>
      <c r="EB28" s="675"/>
      <c r="EC28" s="677"/>
    </row>
    <row r="29" spans="2:133" ht="11.25" customHeight="1" x14ac:dyDescent="0.15">
      <c r="B29" s="638" t="s">
        <v>301</v>
      </c>
      <c r="C29" s="639"/>
      <c r="D29" s="639"/>
      <c r="E29" s="639"/>
      <c r="F29" s="639"/>
      <c r="G29" s="639"/>
      <c r="H29" s="639"/>
      <c r="I29" s="639"/>
      <c r="J29" s="639"/>
      <c r="K29" s="639"/>
      <c r="L29" s="639"/>
      <c r="M29" s="639"/>
      <c r="N29" s="639"/>
      <c r="O29" s="639"/>
      <c r="P29" s="639"/>
      <c r="Q29" s="640"/>
      <c r="R29" s="641">
        <v>1512343</v>
      </c>
      <c r="S29" s="644"/>
      <c r="T29" s="644"/>
      <c r="U29" s="644"/>
      <c r="V29" s="644"/>
      <c r="W29" s="644"/>
      <c r="X29" s="644"/>
      <c r="Y29" s="645"/>
      <c r="Z29" s="703">
        <v>6.9</v>
      </c>
      <c r="AA29" s="703"/>
      <c r="AB29" s="703"/>
      <c r="AC29" s="703"/>
      <c r="AD29" s="704" t="s">
        <v>226</v>
      </c>
      <c r="AE29" s="704"/>
      <c r="AF29" s="704"/>
      <c r="AG29" s="704"/>
      <c r="AH29" s="704"/>
      <c r="AI29" s="704"/>
      <c r="AJ29" s="704"/>
      <c r="AK29" s="704"/>
      <c r="AL29" s="646" t="s">
        <v>226</v>
      </c>
      <c r="AM29" s="647"/>
      <c r="AN29" s="647"/>
      <c r="AO29" s="705"/>
      <c r="AP29" s="715" t="s">
        <v>220</v>
      </c>
      <c r="AQ29" s="716"/>
      <c r="AR29" s="716"/>
      <c r="AS29" s="716"/>
      <c r="AT29" s="716"/>
      <c r="AU29" s="716"/>
      <c r="AV29" s="716"/>
      <c r="AW29" s="716"/>
      <c r="AX29" s="716"/>
      <c r="AY29" s="716"/>
      <c r="AZ29" s="716"/>
      <c r="BA29" s="716"/>
      <c r="BB29" s="716"/>
      <c r="BC29" s="716"/>
      <c r="BD29" s="716"/>
      <c r="BE29" s="716"/>
      <c r="BF29" s="717"/>
      <c r="BG29" s="715" t="s">
        <v>302</v>
      </c>
      <c r="BH29" s="743"/>
      <c r="BI29" s="743"/>
      <c r="BJ29" s="743"/>
      <c r="BK29" s="743"/>
      <c r="BL29" s="743"/>
      <c r="BM29" s="743"/>
      <c r="BN29" s="743"/>
      <c r="BO29" s="743"/>
      <c r="BP29" s="743"/>
      <c r="BQ29" s="744"/>
      <c r="BR29" s="715" t="s">
        <v>303</v>
      </c>
      <c r="BS29" s="743"/>
      <c r="BT29" s="743"/>
      <c r="BU29" s="743"/>
      <c r="BV29" s="743"/>
      <c r="BW29" s="743"/>
      <c r="BX29" s="743"/>
      <c r="BY29" s="743"/>
      <c r="BZ29" s="743"/>
      <c r="CA29" s="743"/>
      <c r="CB29" s="744"/>
      <c r="CD29" s="725" t="s">
        <v>304</v>
      </c>
      <c r="CE29" s="726"/>
      <c r="CF29" s="685" t="s">
        <v>305</v>
      </c>
      <c r="CG29" s="682"/>
      <c r="CH29" s="682"/>
      <c r="CI29" s="682"/>
      <c r="CJ29" s="682"/>
      <c r="CK29" s="682"/>
      <c r="CL29" s="682"/>
      <c r="CM29" s="682"/>
      <c r="CN29" s="682"/>
      <c r="CO29" s="682"/>
      <c r="CP29" s="682"/>
      <c r="CQ29" s="683"/>
      <c r="CR29" s="641">
        <v>3793301</v>
      </c>
      <c r="CS29" s="642"/>
      <c r="CT29" s="642"/>
      <c r="CU29" s="642"/>
      <c r="CV29" s="642"/>
      <c r="CW29" s="642"/>
      <c r="CX29" s="642"/>
      <c r="CY29" s="643"/>
      <c r="CZ29" s="646">
        <v>17.899999999999999</v>
      </c>
      <c r="DA29" s="675"/>
      <c r="DB29" s="675"/>
      <c r="DC29" s="676"/>
      <c r="DD29" s="649">
        <v>3638146</v>
      </c>
      <c r="DE29" s="642"/>
      <c r="DF29" s="642"/>
      <c r="DG29" s="642"/>
      <c r="DH29" s="642"/>
      <c r="DI29" s="642"/>
      <c r="DJ29" s="642"/>
      <c r="DK29" s="643"/>
      <c r="DL29" s="649">
        <v>3326365</v>
      </c>
      <c r="DM29" s="642"/>
      <c r="DN29" s="642"/>
      <c r="DO29" s="642"/>
      <c r="DP29" s="642"/>
      <c r="DQ29" s="642"/>
      <c r="DR29" s="642"/>
      <c r="DS29" s="642"/>
      <c r="DT29" s="642"/>
      <c r="DU29" s="642"/>
      <c r="DV29" s="643"/>
      <c r="DW29" s="646">
        <v>25.5</v>
      </c>
      <c r="DX29" s="675"/>
      <c r="DY29" s="675"/>
      <c r="DZ29" s="675"/>
      <c r="EA29" s="675"/>
      <c r="EB29" s="675"/>
      <c r="EC29" s="677"/>
    </row>
    <row r="30" spans="2:133" ht="11.25" customHeight="1" x14ac:dyDescent="0.15">
      <c r="B30" s="638" t="s">
        <v>306</v>
      </c>
      <c r="C30" s="639"/>
      <c r="D30" s="639"/>
      <c r="E30" s="639"/>
      <c r="F30" s="639"/>
      <c r="G30" s="639"/>
      <c r="H30" s="639"/>
      <c r="I30" s="639"/>
      <c r="J30" s="639"/>
      <c r="K30" s="639"/>
      <c r="L30" s="639"/>
      <c r="M30" s="639"/>
      <c r="N30" s="639"/>
      <c r="O30" s="639"/>
      <c r="P30" s="639"/>
      <c r="Q30" s="640"/>
      <c r="R30" s="641">
        <v>106409</v>
      </c>
      <c r="S30" s="644"/>
      <c r="T30" s="644"/>
      <c r="U30" s="644"/>
      <c r="V30" s="644"/>
      <c r="W30" s="644"/>
      <c r="X30" s="644"/>
      <c r="Y30" s="645"/>
      <c r="Z30" s="703">
        <v>0.5</v>
      </c>
      <c r="AA30" s="703"/>
      <c r="AB30" s="703"/>
      <c r="AC30" s="703"/>
      <c r="AD30" s="704">
        <v>14621</v>
      </c>
      <c r="AE30" s="704"/>
      <c r="AF30" s="704"/>
      <c r="AG30" s="704"/>
      <c r="AH30" s="704"/>
      <c r="AI30" s="704"/>
      <c r="AJ30" s="704"/>
      <c r="AK30" s="704"/>
      <c r="AL30" s="646">
        <v>0.1</v>
      </c>
      <c r="AM30" s="647"/>
      <c r="AN30" s="647"/>
      <c r="AO30" s="705"/>
      <c r="AP30" s="731" t="s">
        <v>307</v>
      </c>
      <c r="AQ30" s="732"/>
      <c r="AR30" s="732"/>
      <c r="AS30" s="732"/>
      <c r="AT30" s="737" t="s">
        <v>308</v>
      </c>
      <c r="AU30" s="210"/>
      <c r="AV30" s="210"/>
      <c r="AW30" s="210"/>
      <c r="AX30" s="740" t="s">
        <v>184</v>
      </c>
      <c r="AY30" s="741"/>
      <c r="AZ30" s="741"/>
      <c r="BA30" s="741"/>
      <c r="BB30" s="741"/>
      <c r="BC30" s="741"/>
      <c r="BD30" s="741"/>
      <c r="BE30" s="741"/>
      <c r="BF30" s="742"/>
      <c r="BG30" s="721">
        <v>98.7</v>
      </c>
      <c r="BH30" s="722"/>
      <c r="BI30" s="722"/>
      <c r="BJ30" s="722"/>
      <c r="BK30" s="722"/>
      <c r="BL30" s="722"/>
      <c r="BM30" s="723">
        <v>94</v>
      </c>
      <c r="BN30" s="722"/>
      <c r="BO30" s="722"/>
      <c r="BP30" s="722"/>
      <c r="BQ30" s="724"/>
      <c r="BR30" s="721">
        <v>98.7</v>
      </c>
      <c r="BS30" s="722"/>
      <c r="BT30" s="722"/>
      <c r="BU30" s="722"/>
      <c r="BV30" s="722"/>
      <c r="BW30" s="722"/>
      <c r="BX30" s="723">
        <v>94</v>
      </c>
      <c r="BY30" s="722"/>
      <c r="BZ30" s="722"/>
      <c r="CA30" s="722"/>
      <c r="CB30" s="724"/>
      <c r="CD30" s="727"/>
      <c r="CE30" s="728"/>
      <c r="CF30" s="685" t="s">
        <v>309</v>
      </c>
      <c r="CG30" s="682"/>
      <c r="CH30" s="682"/>
      <c r="CI30" s="682"/>
      <c r="CJ30" s="682"/>
      <c r="CK30" s="682"/>
      <c r="CL30" s="682"/>
      <c r="CM30" s="682"/>
      <c r="CN30" s="682"/>
      <c r="CO30" s="682"/>
      <c r="CP30" s="682"/>
      <c r="CQ30" s="683"/>
      <c r="CR30" s="641">
        <v>3564534</v>
      </c>
      <c r="CS30" s="644"/>
      <c r="CT30" s="644"/>
      <c r="CU30" s="644"/>
      <c r="CV30" s="644"/>
      <c r="CW30" s="644"/>
      <c r="CX30" s="644"/>
      <c r="CY30" s="645"/>
      <c r="CZ30" s="646">
        <v>16.8</v>
      </c>
      <c r="DA30" s="675"/>
      <c r="DB30" s="675"/>
      <c r="DC30" s="676"/>
      <c r="DD30" s="649">
        <v>3419253</v>
      </c>
      <c r="DE30" s="644"/>
      <c r="DF30" s="644"/>
      <c r="DG30" s="644"/>
      <c r="DH30" s="644"/>
      <c r="DI30" s="644"/>
      <c r="DJ30" s="644"/>
      <c r="DK30" s="645"/>
      <c r="DL30" s="649">
        <v>3107472</v>
      </c>
      <c r="DM30" s="644"/>
      <c r="DN30" s="644"/>
      <c r="DO30" s="644"/>
      <c r="DP30" s="644"/>
      <c r="DQ30" s="644"/>
      <c r="DR30" s="644"/>
      <c r="DS30" s="644"/>
      <c r="DT30" s="644"/>
      <c r="DU30" s="644"/>
      <c r="DV30" s="645"/>
      <c r="DW30" s="646">
        <v>23.8</v>
      </c>
      <c r="DX30" s="675"/>
      <c r="DY30" s="675"/>
      <c r="DZ30" s="675"/>
      <c r="EA30" s="675"/>
      <c r="EB30" s="675"/>
      <c r="EC30" s="677"/>
    </row>
    <row r="31" spans="2:133" ht="11.25" customHeight="1" x14ac:dyDescent="0.15">
      <c r="B31" s="638" t="s">
        <v>310</v>
      </c>
      <c r="C31" s="639"/>
      <c r="D31" s="639"/>
      <c r="E31" s="639"/>
      <c r="F31" s="639"/>
      <c r="G31" s="639"/>
      <c r="H31" s="639"/>
      <c r="I31" s="639"/>
      <c r="J31" s="639"/>
      <c r="K31" s="639"/>
      <c r="L31" s="639"/>
      <c r="M31" s="639"/>
      <c r="N31" s="639"/>
      <c r="O31" s="639"/>
      <c r="P31" s="639"/>
      <c r="Q31" s="640"/>
      <c r="R31" s="641">
        <v>441496</v>
      </c>
      <c r="S31" s="644"/>
      <c r="T31" s="644"/>
      <c r="U31" s="644"/>
      <c r="V31" s="644"/>
      <c r="W31" s="644"/>
      <c r="X31" s="644"/>
      <c r="Y31" s="645"/>
      <c r="Z31" s="703">
        <v>2</v>
      </c>
      <c r="AA31" s="703"/>
      <c r="AB31" s="703"/>
      <c r="AC31" s="703"/>
      <c r="AD31" s="704" t="s">
        <v>181</v>
      </c>
      <c r="AE31" s="704"/>
      <c r="AF31" s="704"/>
      <c r="AG31" s="704"/>
      <c r="AH31" s="704"/>
      <c r="AI31" s="704"/>
      <c r="AJ31" s="704"/>
      <c r="AK31" s="704"/>
      <c r="AL31" s="646" t="s">
        <v>134</v>
      </c>
      <c r="AM31" s="647"/>
      <c r="AN31" s="647"/>
      <c r="AO31" s="705"/>
      <c r="AP31" s="733"/>
      <c r="AQ31" s="734"/>
      <c r="AR31" s="734"/>
      <c r="AS31" s="734"/>
      <c r="AT31" s="738"/>
      <c r="AU31" s="209" t="s">
        <v>311</v>
      </c>
      <c r="AV31" s="209"/>
      <c r="AW31" s="209"/>
      <c r="AX31" s="638" t="s">
        <v>312</v>
      </c>
      <c r="AY31" s="639"/>
      <c r="AZ31" s="639"/>
      <c r="BA31" s="639"/>
      <c r="BB31" s="639"/>
      <c r="BC31" s="639"/>
      <c r="BD31" s="639"/>
      <c r="BE31" s="639"/>
      <c r="BF31" s="640"/>
      <c r="BG31" s="719">
        <v>98.8</v>
      </c>
      <c r="BH31" s="642"/>
      <c r="BI31" s="642"/>
      <c r="BJ31" s="642"/>
      <c r="BK31" s="642"/>
      <c r="BL31" s="642"/>
      <c r="BM31" s="647">
        <v>94.8</v>
      </c>
      <c r="BN31" s="720"/>
      <c r="BO31" s="720"/>
      <c r="BP31" s="720"/>
      <c r="BQ31" s="681"/>
      <c r="BR31" s="719">
        <v>98.7</v>
      </c>
      <c r="BS31" s="642"/>
      <c r="BT31" s="642"/>
      <c r="BU31" s="642"/>
      <c r="BV31" s="642"/>
      <c r="BW31" s="642"/>
      <c r="BX31" s="647">
        <v>94.5</v>
      </c>
      <c r="BY31" s="720"/>
      <c r="BZ31" s="720"/>
      <c r="CA31" s="720"/>
      <c r="CB31" s="681"/>
      <c r="CD31" s="727"/>
      <c r="CE31" s="728"/>
      <c r="CF31" s="685" t="s">
        <v>313</v>
      </c>
      <c r="CG31" s="682"/>
      <c r="CH31" s="682"/>
      <c r="CI31" s="682"/>
      <c r="CJ31" s="682"/>
      <c r="CK31" s="682"/>
      <c r="CL31" s="682"/>
      <c r="CM31" s="682"/>
      <c r="CN31" s="682"/>
      <c r="CO31" s="682"/>
      <c r="CP31" s="682"/>
      <c r="CQ31" s="683"/>
      <c r="CR31" s="641">
        <v>228767</v>
      </c>
      <c r="CS31" s="642"/>
      <c r="CT31" s="642"/>
      <c r="CU31" s="642"/>
      <c r="CV31" s="642"/>
      <c r="CW31" s="642"/>
      <c r="CX31" s="642"/>
      <c r="CY31" s="643"/>
      <c r="CZ31" s="646">
        <v>1.1000000000000001</v>
      </c>
      <c r="DA31" s="675"/>
      <c r="DB31" s="675"/>
      <c r="DC31" s="676"/>
      <c r="DD31" s="649">
        <v>218893</v>
      </c>
      <c r="DE31" s="642"/>
      <c r="DF31" s="642"/>
      <c r="DG31" s="642"/>
      <c r="DH31" s="642"/>
      <c r="DI31" s="642"/>
      <c r="DJ31" s="642"/>
      <c r="DK31" s="643"/>
      <c r="DL31" s="649">
        <v>218893</v>
      </c>
      <c r="DM31" s="642"/>
      <c r="DN31" s="642"/>
      <c r="DO31" s="642"/>
      <c r="DP31" s="642"/>
      <c r="DQ31" s="642"/>
      <c r="DR31" s="642"/>
      <c r="DS31" s="642"/>
      <c r="DT31" s="642"/>
      <c r="DU31" s="642"/>
      <c r="DV31" s="643"/>
      <c r="DW31" s="646">
        <v>1.7</v>
      </c>
      <c r="DX31" s="675"/>
      <c r="DY31" s="675"/>
      <c r="DZ31" s="675"/>
      <c r="EA31" s="675"/>
      <c r="EB31" s="675"/>
      <c r="EC31" s="677"/>
    </row>
    <row r="32" spans="2:133" ht="11.25" customHeight="1" x14ac:dyDescent="0.15">
      <c r="B32" s="638" t="s">
        <v>314</v>
      </c>
      <c r="C32" s="639"/>
      <c r="D32" s="639"/>
      <c r="E32" s="639"/>
      <c r="F32" s="639"/>
      <c r="G32" s="639"/>
      <c r="H32" s="639"/>
      <c r="I32" s="639"/>
      <c r="J32" s="639"/>
      <c r="K32" s="639"/>
      <c r="L32" s="639"/>
      <c r="M32" s="639"/>
      <c r="N32" s="639"/>
      <c r="O32" s="639"/>
      <c r="P32" s="639"/>
      <c r="Q32" s="640"/>
      <c r="R32" s="641">
        <v>324967</v>
      </c>
      <c r="S32" s="644"/>
      <c r="T32" s="644"/>
      <c r="U32" s="644"/>
      <c r="V32" s="644"/>
      <c r="W32" s="644"/>
      <c r="X32" s="644"/>
      <c r="Y32" s="645"/>
      <c r="Z32" s="703">
        <v>1.5</v>
      </c>
      <c r="AA32" s="703"/>
      <c r="AB32" s="703"/>
      <c r="AC32" s="703"/>
      <c r="AD32" s="704" t="s">
        <v>226</v>
      </c>
      <c r="AE32" s="704"/>
      <c r="AF32" s="704"/>
      <c r="AG32" s="704"/>
      <c r="AH32" s="704"/>
      <c r="AI32" s="704"/>
      <c r="AJ32" s="704"/>
      <c r="AK32" s="704"/>
      <c r="AL32" s="646" t="s">
        <v>134</v>
      </c>
      <c r="AM32" s="647"/>
      <c r="AN32" s="647"/>
      <c r="AO32" s="705"/>
      <c r="AP32" s="735"/>
      <c r="AQ32" s="736"/>
      <c r="AR32" s="736"/>
      <c r="AS32" s="736"/>
      <c r="AT32" s="739"/>
      <c r="AU32" s="211"/>
      <c r="AV32" s="211"/>
      <c r="AW32" s="211"/>
      <c r="AX32" s="653" t="s">
        <v>315</v>
      </c>
      <c r="AY32" s="654"/>
      <c r="AZ32" s="654"/>
      <c r="BA32" s="654"/>
      <c r="BB32" s="654"/>
      <c r="BC32" s="654"/>
      <c r="BD32" s="654"/>
      <c r="BE32" s="654"/>
      <c r="BF32" s="655"/>
      <c r="BG32" s="718">
        <v>98.6</v>
      </c>
      <c r="BH32" s="657"/>
      <c r="BI32" s="657"/>
      <c r="BJ32" s="657"/>
      <c r="BK32" s="657"/>
      <c r="BL32" s="657"/>
      <c r="BM32" s="701">
        <v>93.2</v>
      </c>
      <c r="BN32" s="657"/>
      <c r="BO32" s="657"/>
      <c r="BP32" s="657"/>
      <c r="BQ32" s="694"/>
      <c r="BR32" s="718">
        <v>98.6</v>
      </c>
      <c r="BS32" s="657"/>
      <c r="BT32" s="657"/>
      <c r="BU32" s="657"/>
      <c r="BV32" s="657"/>
      <c r="BW32" s="657"/>
      <c r="BX32" s="701">
        <v>93.4</v>
      </c>
      <c r="BY32" s="657"/>
      <c r="BZ32" s="657"/>
      <c r="CA32" s="657"/>
      <c r="CB32" s="694"/>
      <c r="CD32" s="729"/>
      <c r="CE32" s="730"/>
      <c r="CF32" s="685" t="s">
        <v>316</v>
      </c>
      <c r="CG32" s="682"/>
      <c r="CH32" s="682"/>
      <c r="CI32" s="682"/>
      <c r="CJ32" s="682"/>
      <c r="CK32" s="682"/>
      <c r="CL32" s="682"/>
      <c r="CM32" s="682"/>
      <c r="CN32" s="682"/>
      <c r="CO32" s="682"/>
      <c r="CP32" s="682"/>
      <c r="CQ32" s="683"/>
      <c r="CR32" s="641">
        <v>79</v>
      </c>
      <c r="CS32" s="644"/>
      <c r="CT32" s="644"/>
      <c r="CU32" s="644"/>
      <c r="CV32" s="644"/>
      <c r="CW32" s="644"/>
      <c r="CX32" s="644"/>
      <c r="CY32" s="645"/>
      <c r="CZ32" s="646">
        <v>0</v>
      </c>
      <c r="DA32" s="675"/>
      <c r="DB32" s="675"/>
      <c r="DC32" s="676"/>
      <c r="DD32" s="649">
        <v>79</v>
      </c>
      <c r="DE32" s="644"/>
      <c r="DF32" s="644"/>
      <c r="DG32" s="644"/>
      <c r="DH32" s="644"/>
      <c r="DI32" s="644"/>
      <c r="DJ32" s="644"/>
      <c r="DK32" s="645"/>
      <c r="DL32" s="649">
        <v>79</v>
      </c>
      <c r="DM32" s="644"/>
      <c r="DN32" s="644"/>
      <c r="DO32" s="644"/>
      <c r="DP32" s="644"/>
      <c r="DQ32" s="644"/>
      <c r="DR32" s="644"/>
      <c r="DS32" s="644"/>
      <c r="DT32" s="644"/>
      <c r="DU32" s="644"/>
      <c r="DV32" s="645"/>
      <c r="DW32" s="646">
        <v>0</v>
      </c>
      <c r="DX32" s="675"/>
      <c r="DY32" s="675"/>
      <c r="DZ32" s="675"/>
      <c r="EA32" s="675"/>
      <c r="EB32" s="675"/>
      <c r="EC32" s="677"/>
    </row>
    <row r="33" spans="2:133" ht="11.25" customHeight="1" x14ac:dyDescent="0.15">
      <c r="B33" s="638" t="s">
        <v>317</v>
      </c>
      <c r="C33" s="639"/>
      <c r="D33" s="639"/>
      <c r="E33" s="639"/>
      <c r="F33" s="639"/>
      <c r="G33" s="639"/>
      <c r="H33" s="639"/>
      <c r="I33" s="639"/>
      <c r="J33" s="639"/>
      <c r="K33" s="639"/>
      <c r="L33" s="639"/>
      <c r="M33" s="639"/>
      <c r="N33" s="639"/>
      <c r="O33" s="639"/>
      <c r="P33" s="639"/>
      <c r="Q33" s="640"/>
      <c r="R33" s="641">
        <v>804571</v>
      </c>
      <c r="S33" s="644"/>
      <c r="T33" s="644"/>
      <c r="U33" s="644"/>
      <c r="V33" s="644"/>
      <c r="W33" s="644"/>
      <c r="X33" s="644"/>
      <c r="Y33" s="645"/>
      <c r="Z33" s="703">
        <v>3.7</v>
      </c>
      <c r="AA33" s="703"/>
      <c r="AB33" s="703"/>
      <c r="AC33" s="703"/>
      <c r="AD33" s="704" t="s">
        <v>226</v>
      </c>
      <c r="AE33" s="704"/>
      <c r="AF33" s="704"/>
      <c r="AG33" s="704"/>
      <c r="AH33" s="704"/>
      <c r="AI33" s="704"/>
      <c r="AJ33" s="704"/>
      <c r="AK33" s="704"/>
      <c r="AL33" s="646" t="s">
        <v>134</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318</v>
      </c>
      <c r="CE33" s="682"/>
      <c r="CF33" s="682"/>
      <c r="CG33" s="682"/>
      <c r="CH33" s="682"/>
      <c r="CI33" s="682"/>
      <c r="CJ33" s="682"/>
      <c r="CK33" s="682"/>
      <c r="CL33" s="682"/>
      <c r="CM33" s="682"/>
      <c r="CN33" s="682"/>
      <c r="CO33" s="682"/>
      <c r="CP33" s="682"/>
      <c r="CQ33" s="683"/>
      <c r="CR33" s="641">
        <v>8905217</v>
      </c>
      <c r="CS33" s="642"/>
      <c r="CT33" s="642"/>
      <c r="CU33" s="642"/>
      <c r="CV33" s="642"/>
      <c r="CW33" s="642"/>
      <c r="CX33" s="642"/>
      <c r="CY33" s="643"/>
      <c r="CZ33" s="646">
        <v>42</v>
      </c>
      <c r="DA33" s="675"/>
      <c r="DB33" s="675"/>
      <c r="DC33" s="676"/>
      <c r="DD33" s="649">
        <v>6026758</v>
      </c>
      <c r="DE33" s="642"/>
      <c r="DF33" s="642"/>
      <c r="DG33" s="642"/>
      <c r="DH33" s="642"/>
      <c r="DI33" s="642"/>
      <c r="DJ33" s="642"/>
      <c r="DK33" s="643"/>
      <c r="DL33" s="649">
        <v>5030245</v>
      </c>
      <c r="DM33" s="642"/>
      <c r="DN33" s="642"/>
      <c r="DO33" s="642"/>
      <c r="DP33" s="642"/>
      <c r="DQ33" s="642"/>
      <c r="DR33" s="642"/>
      <c r="DS33" s="642"/>
      <c r="DT33" s="642"/>
      <c r="DU33" s="642"/>
      <c r="DV33" s="643"/>
      <c r="DW33" s="646">
        <v>38.6</v>
      </c>
      <c r="DX33" s="675"/>
      <c r="DY33" s="675"/>
      <c r="DZ33" s="675"/>
      <c r="EA33" s="675"/>
      <c r="EB33" s="675"/>
      <c r="EC33" s="677"/>
    </row>
    <row r="34" spans="2:133" ht="11.25" customHeight="1" x14ac:dyDescent="0.15">
      <c r="B34" s="638" t="s">
        <v>319</v>
      </c>
      <c r="C34" s="639"/>
      <c r="D34" s="639"/>
      <c r="E34" s="639"/>
      <c r="F34" s="639"/>
      <c r="G34" s="639"/>
      <c r="H34" s="639"/>
      <c r="I34" s="639"/>
      <c r="J34" s="639"/>
      <c r="K34" s="639"/>
      <c r="L34" s="639"/>
      <c r="M34" s="639"/>
      <c r="N34" s="639"/>
      <c r="O34" s="639"/>
      <c r="P34" s="639"/>
      <c r="Q34" s="640"/>
      <c r="R34" s="641">
        <v>823704</v>
      </c>
      <c r="S34" s="644"/>
      <c r="T34" s="644"/>
      <c r="U34" s="644"/>
      <c r="V34" s="644"/>
      <c r="W34" s="644"/>
      <c r="X34" s="644"/>
      <c r="Y34" s="645"/>
      <c r="Z34" s="703">
        <v>3.8</v>
      </c>
      <c r="AA34" s="703"/>
      <c r="AB34" s="703"/>
      <c r="AC34" s="703"/>
      <c r="AD34" s="704">
        <v>654</v>
      </c>
      <c r="AE34" s="704"/>
      <c r="AF34" s="704"/>
      <c r="AG34" s="704"/>
      <c r="AH34" s="704"/>
      <c r="AI34" s="704"/>
      <c r="AJ34" s="704"/>
      <c r="AK34" s="704"/>
      <c r="AL34" s="646">
        <v>0</v>
      </c>
      <c r="AM34" s="647"/>
      <c r="AN34" s="647"/>
      <c r="AO34" s="705"/>
      <c r="AP34" s="214"/>
      <c r="AQ34" s="715" t="s">
        <v>320</v>
      </c>
      <c r="AR34" s="716"/>
      <c r="AS34" s="716"/>
      <c r="AT34" s="716"/>
      <c r="AU34" s="716"/>
      <c r="AV34" s="716"/>
      <c r="AW34" s="716"/>
      <c r="AX34" s="716"/>
      <c r="AY34" s="716"/>
      <c r="AZ34" s="716"/>
      <c r="BA34" s="716"/>
      <c r="BB34" s="716"/>
      <c r="BC34" s="716"/>
      <c r="BD34" s="716"/>
      <c r="BE34" s="716"/>
      <c r="BF34" s="717"/>
      <c r="BG34" s="715" t="s">
        <v>321</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322</v>
      </c>
      <c r="CE34" s="682"/>
      <c r="CF34" s="682"/>
      <c r="CG34" s="682"/>
      <c r="CH34" s="682"/>
      <c r="CI34" s="682"/>
      <c r="CJ34" s="682"/>
      <c r="CK34" s="682"/>
      <c r="CL34" s="682"/>
      <c r="CM34" s="682"/>
      <c r="CN34" s="682"/>
      <c r="CO34" s="682"/>
      <c r="CP34" s="682"/>
      <c r="CQ34" s="683"/>
      <c r="CR34" s="641">
        <v>3173845</v>
      </c>
      <c r="CS34" s="644"/>
      <c r="CT34" s="644"/>
      <c r="CU34" s="644"/>
      <c r="CV34" s="644"/>
      <c r="CW34" s="644"/>
      <c r="CX34" s="644"/>
      <c r="CY34" s="645"/>
      <c r="CZ34" s="646">
        <v>15</v>
      </c>
      <c r="DA34" s="675"/>
      <c r="DB34" s="675"/>
      <c r="DC34" s="676"/>
      <c r="DD34" s="649">
        <v>1854992</v>
      </c>
      <c r="DE34" s="644"/>
      <c r="DF34" s="644"/>
      <c r="DG34" s="644"/>
      <c r="DH34" s="644"/>
      <c r="DI34" s="644"/>
      <c r="DJ34" s="644"/>
      <c r="DK34" s="645"/>
      <c r="DL34" s="649">
        <v>1367213</v>
      </c>
      <c r="DM34" s="644"/>
      <c r="DN34" s="644"/>
      <c r="DO34" s="644"/>
      <c r="DP34" s="644"/>
      <c r="DQ34" s="644"/>
      <c r="DR34" s="644"/>
      <c r="DS34" s="644"/>
      <c r="DT34" s="644"/>
      <c r="DU34" s="644"/>
      <c r="DV34" s="645"/>
      <c r="DW34" s="646">
        <v>10.5</v>
      </c>
      <c r="DX34" s="675"/>
      <c r="DY34" s="675"/>
      <c r="DZ34" s="675"/>
      <c r="EA34" s="675"/>
      <c r="EB34" s="675"/>
      <c r="EC34" s="677"/>
    </row>
    <row r="35" spans="2:133" ht="11.25" customHeight="1" x14ac:dyDescent="0.15">
      <c r="B35" s="638" t="s">
        <v>323</v>
      </c>
      <c r="C35" s="639"/>
      <c r="D35" s="639"/>
      <c r="E35" s="639"/>
      <c r="F35" s="639"/>
      <c r="G35" s="639"/>
      <c r="H35" s="639"/>
      <c r="I35" s="639"/>
      <c r="J35" s="639"/>
      <c r="K35" s="639"/>
      <c r="L35" s="639"/>
      <c r="M35" s="639"/>
      <c r="N35" s="639"/>
      <c r="O35" s="639"/>
      <c r="P35" s="639"/>
      <c r="Q35" s="640"/>
      <c r="R35" s="641">
        <v>1335500</v>
      </c>
      <c r="S35" s="644"/>
      <c r="T35" s="644"/>
      <c r="U35" s="644"/>
      <c r="V35" s="644"/>
      <c r="W35" s="644"/>
      <c r="X35" s="644"/>
      <c r="Y35" s="645"/>
      <c r="Z35" s="703">
        <v>6.1</v>
      </c>
      <c r="AA35" s="703"/>
      <c r="AB35" s="703"/>
      <c r="AC35" s="703"/>
      <c r="AD35" s="704" t="s">
        <v>181</v>
      </c>
      <c r="AE35" s="704"/>
      <c r="AF35" s="704"/>
      <c r="AG35" s="704"/>
      <c r="AH35" s="704"/>
      <c r="AI35" s="704"/>
      <c r="AJ35" s="704"/>
      <c r="AK35" s="704"/>
      <c r="AL35" s="646" t="s">
        <v>226</v>
      </c>
      <c r="AM35" s="647"/>
      <c r="AN35" s="647"/>
      <c r="AO35" s="705"/>
      <c r="AP35" s="214"/>
      <c r="AQ35" s="709" t="s">
        <v>324</v>
      </c>
      <c r="AR35" s="710"/>
      <c r="AS35" s="710"/>
      <c r="AT35" s="710"/>
      <c r="AU35" s="710"/>
      <c r="AV35" s="710"/>
      <c r="AW35" s="710"/>
      <c r="AX35" s="710"/>
      <c r="AY35" s="711"/>
      <c r="AZ35" s="706">
        <v>2710143</v>
      </c>
      <c r="BA35" s="707"/>
      <c r="BB35" s="707"/>
      <c r="BC35" s="707"/>
      <c r="BD35" s="707"/>
      <c r="BE35" s="707"/>
      <c r="BF35" s="708"/>
      <c r="BG35" s="712" t="s">
        <v>325</v>
      </c>
      <c r="BH35" s="713"/>
      <c r="BI35" s="713"/>
      <c r="BJ35" s="713"/>
      <c r="BK35" s="713"/>
      <c r="BL35" s="713"/>
      <c r="BM35" s="713"/>
      <c r="BN35" s="713"/>
      <c r="BO35" s="713"/>
      <c r="BP35" s="713"/>
      <c r="BQ35" s="713"/>
      <c r="BR35" s="713"/>
      <c r="BS35" s="713"/>
      <c r="BT35" s="713"/>
      <c r="BU35" s="714"/>
      <c r="BV35" s="706">
        <v>181072</v>
      </c>
      <c r="BW35" s="707"/>
      <c r="BX35" s="707"/>
      <c r="BY35" s="707"/>
      <c r="BZ35" s="707"/>
      <c r="CA35" s="707"/>
      <c r="CB35" s="708"/>
      <c r="CD35" s="685" t="s">
        <v>326</v>
      </c>
      <c r="CE35" s="682"/>
      <c r="CF35" s="682"/>
      <c r="CG35" s="682"/>
      <c r="CH35" s="682"/>
      <c r="CI35" s="682"/>
      <c r="CJ35" s="682"/>
      <c r="CK35" s="682"/>
      <c r="CL35" s="682"/>
      <c r="CM35" s="682"/>
      <c r="CN35" s="682"/>
      <c r="CO35" s="682"/>
      <c r="CP35" s="682"/>
      <c r="CQ35" s="683"/>
      <c r="CR35" s="641">
        <v>71471</v>
      </c>
      <c r="CS35" s="642"/>
      <c r="CT35" s="642"/>
      <c r="CU35" s="642"/>
      <c r="CV35" s="642"/>
      <c r="CW35" s="642"/>
      <c r="CX35" s="642"/>
      <c r="CY35" s="643"/>
      <c r="CZ35" s="646">
        <v>0.3</v>
      </c>
      <c r="DA35" s="675"/>
      <c r="DB35" s="675"/>
      <c r="DC35" s="676"/>
      <c r="DD35" s="649">
        <v>59734</v>
      </c>
      <c r="DE35" s="642"/>
      <c r="DF35" s="642"/>
      <c r="DG35" s="642"/>
      <c r="DH35" s="642"/>
      <c r="DI35" s="642"/>
      <c r="DJ35" s="642"/>
      <c r="DK35" s="643"/>
      <c r="DL35" s="649">
        <v>59734</v>
      </c>
      <c r="DM35" s="642"/>
      <c r="DN35" s="642"/>
      <c r="DO35" s="642"/>
      <c r="DP35" s="642"/>
      <c r="DQ35" s="642"/>
      <c r="DR35" s="642"/>
      <c r="DS35" s="642"/>
      <c r="DT35" s="642"/>
      <c r="DU35" s="642"/>
      <c r="DV35" s="643"/>
      <c r="DW35" s="646">
        <v>0.5</v>
      </c>
      <c r="DX35" s="675"/>
      <c r="DY35" s="675"/>
      <c r="DZ35" s="675"/>
      <c r="EA35" s="675"/>
      <c r="EB35" s="675"/>
      <c r="EC35" s="677"/>
    </row>
    <row r="36" spans="2:133" ht="11.25" customHeight="1" x14ac:dyDescent="0.15">
      <c r="B36" s="638" t="s">
        <v>327</v>
      </c>
      <c r="C36" s="639"/>
      <c r="D36" s="639"/>
      <c r="E36" s="639"/>
      <c r="F36" s="639"/>
      <c r="G36" s="639"/>
      <c r="H36" s="639"/>
      <c r="I36" s="639"/>
      <c r="J36" s="639"/>
      <c r="K36" s="639"/>
      <c r="L36" s="639"/>
      <c r="M36" s="639"/>
      <c r="N36" s="639"/>
      <c r="O36" s="639"/>
      <c r="P36" s="639"/>
      <c r="Q36" s="640"/>
      <c r="R36" s="641" t="s">
        <v>181</v>
      </c>
      <c r="S36" s="644"/>
      <c r="T36" s="644"/>
      <c r="U36" s="644"/>
      <c r="V36" s="644"/>
      <c r="W36" s="644"/>
      <c r="X36" s="644"/>
      <c r="Y36" s="645"/>
      <c r="Z36" s="703" t="s">
        <v>181</v>
      </c>
      <c r="AA36" s="703"/>
      <c r="AB36" s="703"/>
      <c r="AC36" s="703"/>
      <c r="AD36" s="704" t="s">
        <v>181</v>
      </c>
      <c r="AE36" s="704"/>
      <c r="AF36" s="704"/>
      <c r="AG36" s="704"/>
      <c r="AH36" s="704"/>
      <c r="AI36" s="704"/>
      <c r="AJ36" s="704"/>
      <c r="AK36" s="704"/>
      <c r="AL36" s="646" t="s">
        <v>226</v>
      </c>
      <c r="AM36" s="647"/>
      <c r="AN36" s="647"/>
      <c r="AO36" s="705"/>
      <c r="AQ36" s="678" t="s">
        <v>328</v>
      </c>
      <c r="AR36" s="679"/>
      <c r="AS36" s="679"/>
      <c r="AT36" s="679"/>
      <c r="AU36" s="679"/>
      <c r="AV36" s="679"/>
      <c r="AW36" s="679"/>
      <c r="AX36" s="679"/>
      <c r="AY36" s="680"/>
      <c r="AZ36" s="641">
        <v>799167</v>
      </c>
      <c r="BA36" s="644"/>
      <c r="BB36" s="644"/>
      <c r="BC36" s="644"/>
      <c r="BD36" s="642"/>
      <c r="BE36" s="642"/>
      <c r="BF36" s="681"/>
      <c r="BG36" s="685" t="s">
        <v>329</v>
      </c>
      <c r="BH36" s="682"/>
      <c r="BI36" s="682"/>
      <c r="BJ36" s="682"/>
      <c r="BK36" s="682"/>
      <c r="BL36" s="682"/>
      <c r="BM36" s="682"/>
      <c r="BN36" s="682"/>
      <c r="BO36" s="682"/>
      <c r="BP36" s="682"/>
      <c r="BQ36" s="682"/>
      <c r="BR36" s="682"/>
      <c r="BS36" s="682"/>
      <c r="BT36" s="682"/>
      <c r="BU36" s="683"/>
      <c r="BV36" s="641">
        <v>135193</v>
      </c>
      <c r="BW36" s="644"/>
      <c r="BX36" s="644"/>
      <c r="BY36" s="644"/>
      <c r="BZ36" s="644"/>
      <c r="CA36" s="644"/>
      <c r="CB36" s="684"/>
      <c r="CD36" s="685" t="s">
        <v>330</v>
      </c>
      <c r="CE36" s="682"/>
      <c r="CF36" s="682"/>
      <c r="CG36" s="682"/>
      <c r="CH36" s="682"/>
      <c r="CI36" s="682"/>
      <c r="CJ36" s="682"/>
      <c r="CK36" s="682"/>
      <c r="CL36" s="682"/>
      <c r="CM36" s="682"/>
      <c r="CN36" s="682"/>
      <c r="CO36" s="682"/>
      <c r="CP36" s="682"/>
      <c r="CQ36" s="683"/>
      <c r="CR36" s="641">
        <v>2971721</v>
      </c>
      <c r="CS36" s="644"/>
      <c r="CT36" s="644"/>
      <c r="CU36" s="644"/>
      <c r="CV36" s="644"/>
      <c r="CW36" s="644"/>
      <c r="CX36" s="644"/>
      <c r="CY36" s="645"/>
      <c r="CZ36" s="646">
        <v>14</v>
      </c>
      <c r="DA36" s="675"/>
      <c r="DB36" s="675"/>
      <c r="DC36" s="676"/>
      <c r="DD36" s="649">
        <v>2176908</v>
      </c>
      <c r="DE36" s="644"/>
      <c r="DF36" s="644"/>
      <c r="DG36" s="644"/>
      <c r="DH36" s="644"/>
      <c r="DI36" s="644"/>
      <c r="DJ36" s="644"/>
      <c r="DK36" s="645"/>
      <c r="DL36" s="649">
        <v>1750521</v>
      </c>
      <c r="DM36" s="644"/>
      <c r="DN36" s="644"/>
      <c r="DO36" s="644"/>
      <c r="DP36" s="644"/>
      <c r="DQ36" s="644"/>
      <c r="DR36" s="644"/>
      <c r="DS36" s="644"/>
      <c r="DT36" s="644"/>
      <c r="DU36" s="644"/>
      <c r="DV36" s="645"/>
      <c r="DW36" s="646">
        <v>13.4</v>
      </c>
      <c r="DX36" s="675"/>
      <c r="DY36" s="675"/>
      <c r="DZ36" s="675"/>
      <c r="EA36" s="675"/>
      <c r="EB36" s="675"/>
      <c r="EC36" s="677"/>
    </row>
    <row r="37" spans="2:133" ht="11.25" customHeight="1" x14ac:dyDescent="0.15">
      <c r="B37" s="638" t="s">
        <v>331</v>
      </c>
      <c r="C37" s="639"/>
      <c r="D37" s="639"/>
      <c r="E37" s="639"/>
      <c r="F37" s="639"/>
      <c r="G37" s="639"/>
      <c r="H37" s="639"/>
      <c r="I37" s="639"/>
      <c r="J37" s="639"/>
      <c r="K37" s="639"/>
      <c r="L37" s="639"/>
      <c r="M37" s="639"/>
      <c r="N37" s="639"/>
      <c r="O37" s="639"/>
      <c r="P37" s="639"/>
      <c r="Q37" s="640"/>
      <c r="R37" s="641">
        <v>643800</v>
      </c>
      <c r="S37" s="644"/>
      <c r="T37" s="644"/>
      <c r="U37" s="644"/>
      <c r="V37" s="644"/>
      <c r="W37" s="644"/>
      <c r="X37" s="644"/>
      <c r="Y37" s="645"/>
      <c r="Z37" s="703">
        <v>2.9</v>
      </c>
      <c r="AA37" s="703"/>
      <c r="AB37" s="703"/>
      <c r="AC37" s="703"/>
      <c r="AD37" s="704" t="s">
        <v>181</v>
      </c>
      <c r="AE37" s="704"/>
      <c r="AF37" s="704"/>
      <c r="AG37" s="704"/>
      <c r="AH37" s="704"/>
      <c r="AI37" s="704"/>
      <c r="AJ37" s="704"/>
      <c r="AK37" s="704"/>
      <c r="AL37" s="646" t="s">
        <v>134</v>
      </c>
      <c r="AM37" s="647"/>
      <c r="AN37" s="647"/>
      <c r="AO37" s="705"/>
      <c r="AQ37" s="678" t="s">
        <v>332</v>
      </c>
      <c r="AR37" s="679"/>
      <c r="AS37" s="679"/>
      <c r="AT37" s="679"/>
      <c r="AU37" s="679"/>
      <c r="AV37" s="679"/>
      <c r="AW37" s="679"/>
      <c r="AX37" s="679"/>
      <c r="AY37" s="680"/>
      <c r="AZ37" s="641">
        <v>530186</v>
      </c>
      <c r="BA37" s="644"/>
      <c r="BB37" s="644"/>
      <c r="BC37" s="644"/>
      <c r="BD37" s="642"/>
      <c r="BE37" s="642"/>
      <c r="BF37" s="681"/>
      <c r="BG37" s="685" t="s">
        <v>333</v>
      </c>
      <c r="BH37" s="682"/>
      <c r="BI37" s="682"/>
      <c r="BJ37" s="682"/>
      <c r="BK37" s="682"/>
      <c r="BL37" s="682"/>
      <c r="BM37" s="682"/>
      <c r="BN37" s="682"/>
      <c r="BO37" s="682"/>
      <c r="BP37" s="682"/>
      <c r="BQ37" s="682"/>
      <c r="BR37" s="682"/>
      <c r="BS37" s="682"/>
      <c r="BT37" s="682"/>
      <c r="BU37" s="683"/>
      <c r="BV37" s="641">
        <v>4286</v>
      </c>
      <c r="BW37" s="644"/>
      <c r="BX37" s="644"/>
      <c r="BY37" s="644"/>
      <c r="BZ37" s="644"/>
      <c r="CA37" s="644"/>
      <c r="CB37" s="684"/>
      <c r="CD37" s="685" t="s">
        <v>334</v>
      </c>
      <c r="CE37" s="682"/>
      <c r="CF37" s="682"/>
      <c r="CG37" s="682"/>
      <c r="CH37" s="682"/>
      <c r="CI37" s="682"/>
      <c r="CJ37" s="682"/>
      <c r="CK37" s="682"/>
      <c r="CL37" s="682"/>
      <c r="CM37" s="682"/>
      <c r="CN37" s="682"/>
      <c r="CO37" s="682"/>
      <c r="CP37" s="682"/>
      <c r="CQ37" s="683"/>
      <c r="CR37" s="641">
        <v>911970</v>
      </c>
      <c r="CS37" s="642"/>
      <c r="CT37" s="642"/>
      <c r="CU37" s="642"/>
      <c r="CV37" s="642"/>
      <c r="CW37" s="642"/>
      <c r="CX37" s="642"/>
      <c r="CY37" s="643"/>
      <c r="CZ37" s="646">
        <v>4.3</v>
      </c>
      <c r="DA37" s="675"/>
      <c r="DB37" s="675"/>
      <c r="DC37" s="676"/>
      <c r="DD37" s="649">
        <v>907060</v>
      </c>
      <c r="DE37" s="642"/>
      <c r="DF37" s="642"/>
      <c r="DG37" s="642"/>
      <c r="DH37" s="642"/>
      <c r="DI37" s="642"/>
      <c r="DJ37" s="642"/>
      <c r="DK37" s="643"/>
      <c r="DL37" s="649">
        <v>886009</v>
      </c>
      <c r="DM37" s="642"/>
      <c r="DN37" s="642"/>
      <c r="DO37" s="642"/>
      <c r="DP37" s="642"/>
      <c r="DQ37" s="642"/>
      <c r="DR37" s="642"/>
      <c r="DS37" s="642"/>
      <c r="DT37" s="642"/>
      <c r="DU37" s="642"/>
      <c r="DV37" s="643"/>
      <c r="DW37" s="646">
        <v>6.8</v>
      </c>
      <c r="DX37" s="675"/>
      <c r="DY37" s="675"/>
      <c r="DZ37" s="675"/>
      <c r="EA37" s="675"/>
      <c r="EB37" s="675"/>
      <c r="EC37" s="677"/>
    </row>
    <row r="38" spans="2:133" ht="11.25" customHeight="1" x14ac:dyDescent="0.15">
      <c r="B38" s="653" t="s">
        <v>335</v>
      </c>
      <c r="C38" s="654"/>
      <c r="D38" s="654"/>
      <c r="E38" s="654"/>
      <c r="F38" s="654"/>
      <c r="G38" s="654"/>
      <c r="H38" s="654"/>
      <c r="I38" s="654"/>
      <c r="J38" s="654"/>
      <c r="K38" s="654"/>
      <c r="L38" s="654"/>
      <c r="M38" s="654"/>
      <c r="N38" s="654"/>
      <c r="O38" s="654"/>
      <c r="P38" s="654"/>
      <c r="Q38" s="655"/>
      <c r="R38" s="656">
        <v>21861564</v>
      </c>
      <c r="S38" s="693"/>
      <c r="T38" s="693"/>
      <c r="U38" s="693"/>
      <c r="V38" s="693"/>
      <c r="W38" s="693"/>
      <c r="X38" s="693"/>
      <c r="Y38" s="698"/>
      <c r="Z38" s="699">
        <v>100</v>
      </c>
      <c r="AA38" s="699"/>
      <c r="AB38" s="699"/>
      <c r="AC38" s="699"/>
      <c r="AD38" s="700">
        <v>12391103</v>
      </c>
      <c r="AE38" s="700"/>
      <c r="AF38" s="700"/>
      <c r="AG38" s="700"/>
      <c r="AH38" s="700"/>
      <c r="AI38" s="700"/>
      <c r="AJ38" s="700"/>
      <c r="AK38" s="700"/>
      <c r="AL38" s="659">
        <v>100</v>
      </c>
      <c r="AM38" s="701"/>
      <c r="AN38" s="701"/>
      <c r="AO38" s="702"/>
      <c r="AQ38" s="678" t="s">
        <v>336</v>
      </c>
      <c r="AR38" s="679"/>
      <c r="AS38" s="679"/>
      <c r="AT38" s="679"/>
      <c r="AU38" s="679"/>
      <c r="AV38" s="679"/>
      <c r="AW38" s="679"/>
      <c r="AX38" s="679"/>
      <c r="AY38" s="680"/>
      <c r="AZ38" s="641">
        <v>34042</v>
      </c>
      <c r="BA38" s="644"/>
      <c r="BB38" s="644"/>
      <c r="BC38" s="644"/>
      <c r="BD38" s="642"/>
      <c r="BE38" s="642"/>
      <c r="BF38" s="681"/>
      <c r="BG38" s="685" t="s">
        <v>337</v>
      </c>
      <c r="BH38" s="682"/>
      <c r="BI38" s="682"/>
      <c r="BJ38" s="682"/>
      <c r="BK38" s="682"/>
      <c r="BL38" s="682"/>
      <c r="BM38" s="682"/>
      <c r="BN38" s="682"/>
      <c r="BO38" s="682"/>
      <c r="BP38" s="682"/>
      <c r="BQ38" s="682"/>
      <c r="BR38" s="682"/>
      <c r="BS38" s="682"/>
      <c r="BT38" s="682"/>
      <c r="BU38" s="683"/>
      <c r="BV38" s="641">
        <v>6929</v>
      </c>
      <c r="BW38" s="644"/>
      <c r="BX38" s="644"/>
      <c r="BY38" s="644"/>
      <c r="BZ38" s="644"/>
      <c r="CA38" s="644"/>
      <c r="CB38" s="684"/>
      <c r="CD38" s="685" t="s">
        <v>338</v>
      </c>
      <c r="CE38" s="682"/>
      <c r="CF38" s="682"/>
      <c r="CG38" s="682"/>
      <c r="CH38" s="682"/>
      <c r="CI38" s="682"/>
      <c r="CJ38" s="682"/>
      <c r="CK38" s="682"/>
      <c r="CL38" s="682"/>
      <c r="CM38" s="682"/>
      <c r="CN38" s="682"/>
      <c r="CO38" s="682"/>
      <c r="CP38" s="682"/>
      <c r="CQ38" s="683"/>
      <c r="CR38" s="641">
        <v>2145900</v>
      </c>
      <c r="CS38" s="644"/>
      <c r="CT38" s="644"/>
      <c r="CU38" s="644"/>
      <c r="CV38" s="644"/>
      <c r="CW38" s="644"/>
      <c r="CX38" s="644"/>
      <c r="CY38" s="645"/>
      <c r="CZ38" s="646">
        <v>10.1</v>
      </c>
      <c r="DA38" s="675"/>
      <c r="DB38" s="675"/>
      <c r="DC38" s="676"/>
      <c r="DD38" s="649">
        <v>1926878</v>
      </c>
      <c r="DE38" s="644"/>
      <c r="DF38" s="644"/>
      <c r="DG38" s="644"/>
      <c r="DH38" s="644"/>
      <c r="DI38" s="644"/>
      <c r="DJ38" s="644"/>
      <c r="DK38" s="645"/>
      <c r="DL38" s="649">
        <v>1852777</v>
      </c>
      <c r="DM38" s="644"/>
      <c r="DN38" s="644"/>
      <c r="DO38" s="644"/>
      <c r="DP38" s="644"/>
      <c r="DQ38" s="644"/>
      <c r="DR38" s="644"/>
      <c r="DS38" s="644"/>
      <c r="DT38" s="644"/>
      <c r="DU38" s="644"/>
      <c r="DV38" s="645"/>
      <c r="DW38" s="646">
        <v>14.2</v>
      </c>
      <c r="DX38" s="675"/>
      <c r="DY38" s="675"/>
      <c r="DZ38" s="675"/>
      <c r="EA38" s="675"/>
      <c r="EB38" s="675"/>
      <c r="EC38" s="677"/>
    </row>
    <row r="39" spans="2:133" ht="11.25" customHeight="1" x14ac:dyDescent="0.15">
      <c r="AQ39" s="678" t="s">
        <v>339</v>
      </c>
      <c r="AR39" s="679"/>
      <c r="AS39" s="679"/>
      <c r="AT39" s="679"/>
      <c r="AU39" s="679"/>
      <c r="AV39" s="679"/>
      <c r="AW39" s="679"/>
      <c r="AX39" s="679"/>
      <c r="AY39" s="680"/>
      <c r="AZ39" s="641">
        <v>3000</v>
      </c>
      <c r="BA39" s="644"/>
      <c r="BB39" s="644"/>
      <c r="BC39" s="644"/>
      <c r="BD39" s="642"/>
      <c r="BE39" s="642"/>
      <c r="BF39" s="681"/>
      <c r="BG39" s="686" t="s">
        <v>340</v>
      </c>
      <c r="BH39" s="687"/>
      <c r="BI39" s="687"/>
      <c r="BJ39" s="687"/>
      <c r="BK39" s="687"/>
      <c r="BL39" s="215"/>
      <c r="BM39" s="682" t="s">
        <v>341</v>
      </c>
      <c r="BN39" s="682"/>
      <c r="BO39" s="682"/>
      <c r="BP39" s="682"/>
      <c r="BQ39" s="682"/>
      <c r="BR39" s="682"/>
      <c r="BS39" s="682"/>
      <c r="BT39" s="682"/>
      <c r="BU39" s="683"/>
      <c r="BV39" s="641">
        <v>92</v>
      </c>
      <c r="BW39" s="644"/>
      <c r="BX39" s="644"/>
      <c r="BY39" s="644"/>
      <c r="BZ39" s="644"/>
      <c r="CA39" s="644"/>
      <c r="CB39" s="684"/>
      <c r="CD39" s="685" t="s">
        <v>342</v>
      </c>
      <c r="CE39" s="682"/>
      <c r="CF39" s="682"/>
      <c r="CG39" s="682"/>
      <c r="CH39" s="682"/>
      <c r="CI39" s="682"/>
      <c r="CJ39" s="682"/>
      <c r="CK39" s="682"/>
      <c r="CL39" s="682"/>
      <c r="CM39" s="682"/>
      <c r="CN39" s="682"/>
      <c r="CO39" s="682"/>
      <c r="CP39" s="682"/>
      <c r="CQ39" s="683"/>
      <c r="CR39" s="641">
        <v>377630</v>
      </c>
      <c r="CS39" s="642"/>
      <c r="CT39" s="642"/>
      <c r="CU39" s="642"/>
      <c r="CV39" s="642"/>
      <c r="CW39" s="642"/>
      <c r="CX39" s="642"/>
      <c r="CY39" s="643"/>
      <c r="CZ39" s="646">
        <v>1.8</v>
      </c>
      <c r="DA39" s="675"/>
      <c r="DB39" s="675"/>
      <c r="DC39" s="676"/>
      <c r="DD39" s="649">
        <v>746</v>
      </c>
      <c r="DE39" s="642"/>
      <c r="DF39" s="642"/>
      <c r="DG39" s="642"/>
      <c r="DH39" s="642"/>
      <c r="DI39" s="642"/>
      <c r="DJ39" s="642"/>
      <c r="DK39" s="643"/>
      <c r="DL39" s="649" t="s">
        <v>181</v>
      </c>
      <c r="DM39" s="642"/>
      <c r="DN39" s="642"/>
      <c r="DO39" s="642"/>
      <c r="DP39" s="642"/>
      <c r="DQ39" s="642"/>
      <c r="DR39" s="642"/>
      <c r="DS39" s="642"/>
      <c r="DT39" s="642"/>
      <c r="DU39" s="642"/>
      <c r="DV39" s="643"/>
      <c r="DW39" s="646" t="s">
        <v>181</v>
      </c>
      <c r="DX39" s="675"/>
      <c r="DY39" s="675"/>
      <c r="DZ39" s="675"/>
      <c r="EA39" s="675"/>
      <c r="EB39" s="675"/>
      <c r="EC39" s="677"/>
    </row>
    <row r="40" spans="2:133" ht="11.25" customHeight="1" x14ac:dyDescent="0.15">
      <c r="AQ40" s="678" t="s">
        <v>343</v>
      </c>
      <c r="AR40" s="679"/>
      <c r="AS40" s="679"/>
      <c r="AT40" s="679"/>
      <c r="AU40" s="679"/>
      <c r="AV40" s="679"/>
      <c r="AW40" s="679"/>
      <c r="AX40" s="679"/>
      <c r="AY40" s="680"/>
      <c r="AZ40" s="641">
        <v>270290</v>
      </c>
      <c r="BA40" s="644"/>
      <c r="BB40" s="644"/>
      <c r="BC40" s="644"/>
      <c r="BD40" s="642"/>
      <c r="BE40" s="642"/>
      <c r="BF40" s="681"/>
      <c r="BG40" s="686"/>
      <c r="BH40" s="687"/>
      <c r="BI40" s="687"/>
      <c r="BJ40" s="687"/>
      <c r="BK40" s="687"/>
      <c r="BL40" s="215"/>
      <c r="BM40" s="682" t="s">
        <v>344</v>
      </c>
      <c r="BN40" s="682"/>
      <c r="BO40" s="682"/>
      <c r="BP40" s="682"/>
      <c r="BQ40" s="682"/>
      <c r="BR40" s="682"/>
      <c r="BS40" s="682"/>
      <c r="BT40" s="682"/>
      <c r="BU40" s="683"/>
      <c r="BV40" s="641">
        <v>116</v>
      </c>
      <c r="BW40" s="644"/>
      <c r="BX40" s="644"/>
      <c r="BY40" s="644"/>
      <c r="BZ40" s="644"/>
      <c r="CA40" s="644"/>
      <c r="CB40" s="684"/>
      <c r="CD40" s="685" t="s">
        <v>345</v>
      </c>
      <c r="CE40" s="682"/>
      <c r="CF40" s="682"/>
      <c r="CG40" s="682"/>
      <c r="CH40" s="682"/>
      <c r="CI40" s="682"/>
      <c r="CJ40" s="682"/>
      <c r="CK40" s="682"/>
      <c r="CL40" s="682"/>
      <c r="CM40" s="682"/>
      <c r="CN40" s="682"/>
      <c r="CO40" s="682"/>
      <c r="CP40" s="682"/>
      <c r="CQ40" s="683"/>
      <c r="CR40" s="641">
        <v>164650</v>
      </c>
      <c r="CS40" s="644"/>
      <c r="CT40" s="644"/>
      <c r="CU40" s="644"/>
      <c r="CV40" s="644"/>
      <c r="CW40" s="644"/>
      <c r="CX40" s="644"/>
      <c r="CY40" s="645"/>
      <c r="CZ40" s="646">
        <v>0.8</v>
      </c>
      <c r="DA40" s="675"/>
      <c r="DB40" s="675"/>
      <c r="DC40" s="676"/>
      <c r="DD40" s="649">
        <v>7500</v>
      </c>
      <c r="DE40" s="644"/>
      <c r="DF40" s="644"/>
      <c r="DG40" s="644"/>
      <c r="DH40" s="644"/>
      <c r="DI40" s="644"/>
      <c r="DJ40" s="644"/>
      <c r="DK40" s="645"/>
      <c r="DL40" s="649" t="s">
        <v>134</v>
      </c>
      <c r="DM40" s="644"/>
      <c r="DN40" s="644"/>
      <c r="DO40" s="644"/>
      <c r="DP40" s="644"/>
      <c r="DQ40" s="644"/>
      <c r="DR40" s="644"/>
      <c r="DS40" s="644"/>
      <c r="DT40" s="644"/>
      <c r="DU40" s="644"/>
      <c r="DV40" s="645"/>
      <c r="DW40" s="646" t="s">
        <v>181</v>
      </c>
      <c r="DX40" s="675"/>
      <c r="DY40" s="675"/>
      <c r="DZ40" s="675"/>
      <c r="EA40" s="675"/>
      <c r="EB40" s="675"/>
      <c r="EC40" s="677"/>
    </row>
    <row r="41" spans="2:133" ht="11.25" customHeight="1" x14ac:dyDescent="0.15">
      <c r="AQ41" s="690" t="s">
        <v>346</v>
      </c>
      <c r="AR41" s="691"/>
      <c r="AS41" s="691"/>
      <c r="AT41" s="691"/>
      <c r="AU41" s="691"/>
      <c r="AV41" s="691"/>
      <c r="AW41" s="691"/>
      <c r="AX41" s="691"/>
      <c r="AY41" s="692"/>
      <c r="AZ41" s="656">
        <v>1073458</v>
      </c>
      <c r="BA41" s="693"/>
      <c r="BB41" s="693"/>
      <c r="BC41" s="693"/>
      <c r="BD41" s="657"/>
      <c r="BE41" s="657"/>
      <c r="BF41" s="694"/>
      <c r="BG41" s="688"/>
      <c r="BH41" s="689"/>
      <c r="BI41" s="689"/>
      <c r="BJ41" s="689"/>
      <c r="BK41" s="689"/>
      <c r="BL41" s="216"/>
      <c r="BM41" s="695" t="s">
        <v>347</v>
      </c>
      <c r="BN41" s="695"/>
      <c r="BO41" s="695"/>
      <c r="BP41" s="695"/>
      <c r="BQ41" s="695"/>
      <c r="BR41" s="695"/>
      <c r="BS41" s="695"/>
      <c r="BT41" s="695"/>
      <c r="BU41" s="696"/>
      <c r="BV41" s="656">
        <v>347</v>
      </c>
      <c r="BW41" s="693"/>
      <c r="BX41" s="693"/>
      <c r="BY41" s="693"/>
      <c r="BZ41" s="693"/>
      <c r="CA41" s="693"/>
      <c r="CB41" s="697"/>
      <c r="CD41" s="685" t="s">
        <v>348</v>
      </c>
      <c r="CE41" s="682"/>
      <c r="CF41" s="682"/>
      <c r="CG41" s="682"/>
      <c r="CH41" s="682"/>
      <c r="CI41" s="682"/>
      <c r="CJ41" s="682"/>
      <c r="CK41" s="682"/>
      <c r="CL41" s="682"/>
      <c r="CM41" s="682"/>
      <c r="CN41" s="682"/>
      <c r="CO41" s="682"/>
      <c r="CP41" s="682"/>
      <c r="CQ41" s="683"/>
      <c r="CR41" s="641" t="s">
        <v>226</v>
      </c>
      <c r="CS41" s="642"/>
      <c r="CT41" s="642"/>
      <c r="CU41" s="642"/>
      <c r="CV41" s="642"/>
      <c r="CW41" s="642"/>
      <c r="CX41" s="642"/>
      <c r="CY41" s="643"/>
      <c r="CZ41" s="646" t="s">
        <v>181</v>
      </c>
      <c r="DA41" s="675"/>
      <c r="DB41" s="675"/>
      <c r="DC41" s="676"/>
      <c r="DD41" s="649" t="s">
        <v>134</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349</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350</v>
      </c>
      <c r="CE42" s="639"/>
      <c r="CF42" s="639"/>
      <c r="CG42" s="639"/>
      <c r="CH42" s="639"/>
      <c r="CI42" s="639"/>
      <c r="CJ42" s="639"/>
      <c r="CK42" s="639"/>
      <c r="CL42" s="639"/>
      <c r="CM42" s="639"/>
      <c r="CN42" s="639"/>
      <c r="CO42" s="639"/>
      <c r="CP42" s="639"/>
      <c r="CQ42" s="640"/>
      <c r="CR42" s="641">
        <v>3048625</v>
      </c>
      <c r="CS42" s="644"/>
      <c r="CT42" s="644"/>
      <c r="CU42" s="644"/>
      <c r="CV42" s="644"/>
      <c r="CW42" s="644"/>
      <c r="CX42" s="644"/>
      <c r="CY42" s="645"/>
      <c r="CZ42" s="646">
        <v>14.4</v>
      </c>
      <c r="DA42" s="647"/>
      <c r="DB42" s="647"/>
      <c r="DC42" s="648"/>
      <c r="DD42" s="649">
        <v>973473</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351</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352</v>
      </c>
      <c r="CE43" s="639"/>
      <c r="CF43" s="639"/>
      <c r="CG43" s="639"/>
      <c r="CH43" s="639"/>
      <c r="CI43" s="639"/>
      <c r="CJ43" s="639"/>
      <c r="CK43" s="639"/>
      <c r="CL43" s="639"/>
      <c r="CM43" s="639"/>
      <c r="CN43" s="639"/>
      <c r="CO43" s="639"/>
      <c r="CP43" s="639"/>
      <c r="CQ43" s="640"/>
      <c r="CR43" s="641">
        <v>98516</v>
      </c>
      <c r="CS43" s="642"/>
      <c r="CT43" s="642"/>
      <c r="CU43" s="642"/>
      <c r="CV43" s="642"/>
      <c r="CW43" s="642"/>
      <c r="CX43" s="642"/>
      <c r="CY43" s="643"/>
      <c r="CZ43" s="646">
        <v>0.5</v>
      </c>
      <c r="DA43" s="675"/>
      <c r="DB43" s="675"/>
      <c r="DC43" s="676"/>
      <c r="DD43" s="649">
        <v>98516</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353</v>
      </c>
      <c r="CD44" s="669" t="s">
        <v>304</v>
      </c>
      <c r="CE44" s="670"/>
      <c r="CF44" s="638" t="s">
        <v>354</v>
      </c>
      <c r="CG44" s="639"/>
      <c r="CH44" s="639"/>
      <c r="CI44" s="639"/>
      <c r="CJ44" s="639"/>
      <c r="CK44" s="639"/>
      <c r="CL44" s="639"/>
      <c r="CM44" s="639"/>
      <c r="CN44" s="639"/>
      <c r="CO44" s="639"/>
      <c r="CP44" s="639"/>
      <c r="CQ44" s="640"/>
      <c r="CR44" s="641">
        <v>2979313</v>
      </c>
      <c r="CS44" s="644"/>
      <c r="CT44" s="644"/>
      <c r="CU44" s="644"/>
      <c r="CV44" s="644"/>
      <c r="CW44" s="644"/>
      <c r="CX44" s="644"/>
      <c r="CY44" s="645"/>
      <c r="CZ44" s="646">
        <v>14</v>
      </c>
      <c r="DA44" s="647"/>
      <c r="DB44" s="647"/>
      <c r="DC44" s="648"/>
      <c r="DD44" s="649">
        <v>942708</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355</v>
      </c>
      <c r="CG45" s="639"/>
      <c r="CH45" s="639"/>
      <c r="CI45" s="639"/>
      <c r="CJ45" s="639"/>
      <c r="CK45" s="639"/>
      <c r="CL45" s="639"/>
      <c r="CM45" s="639"/>
      <c r="CN45" s="639"/>
      <c r="CO45" s="639"/>
      <c r="CP45" s="639"/>
      <c r="CQ45" s="640"/>
      <c r="CR45" s="641">
        <v>1611669</v>
      </c>
      <c r="CS45" s="642"/>
      <c r="CT45" s="642"/>
      <c r="CU45" s="642"/>
      <c r="CV45" s="642"/>
      <c r="CW45" s="642"/>
      <c r="CX45" s="642"/>
      <c r="CY45" s="643"/>
      <c r="CZ45" s="646">
        <v>7.6</v>
      </c>
      <c r="DA45" s="675"/>
      <c r="DB45" s="675"/>
      <c r="DC45" s="676"/>
      <c r="DD45" s="649">
        <v>189079</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356</v>
      </c>
      <c r="CG46" s="639"/>
      <c r="CH46" s="639"/>
      <c r="CI46" s="639"/>
      <c r="CJ46" s="639"/>
      <c r="CK46" s="639"/>
      <c r="CL46" s="639"/>
      <c r="CM46" s="639"/>
      <c r="CN46" s="639"/>
      <c r="CO46" s="639"/>
      <c r="CP46" s="639"/>
      <c r="CQ46" s="640"/>
      <c r="CR46" s="641">
        <v>1331343</v>
      </c>
      <c r="CS46" s="644"/>
      <c r="CT46" s="644"/>
      <c r="CU46" s="644"/>
      <c r="CV46" s="644"/>
      <c r="CW46" s="644"/>
      <c r="CX46" s="644"/>
      <c r="CY46" s="645"/>
      <c r="CZ46" s="646">
        <v>6.3</v>
      </c>
      <c r="DA46" s="647"/>
      <c r="DB46" s="647"/>
      <c r="DC46" s="648"/>
      <c r="DD46" s="649">
        <v>720028</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357</v>
      </c>
      <c r="CG47" s="639"/>
      <c r="CH47" s="639"/>
      <c r="CI47" s="639"/>
      <c r="CJ47" s="639"/>
      <c r="CK47" s="639"/>
      <c r="CL47" s="639"/>
      <c r="CM47" s="639"/>
      <c r="CN47" s="639"/>
      <c r="CO47" s="639"/>
      <c r="CP47" s="639"/>
      <c r="CQ47" s="640"/>
      <c r="CR47" s="641">
        <v>69312</v>
      </c>
      <c r="CS47" s="642"/>
      <c r="CT47" s="642"/>
      <c r="CU47" s="642"/>
      <c r="CV47" s="642"/>
      <c r="CW47" s="642"/>
      <c r="CX47" s="642"/>
      <c r="CY47" s="643"/>
      <c r="CZ47" s="646">
        <v>0.3</v>
      </c>
      <c r="DA47" s="675"/>
      <c r="DB47" s="675"/>
      <c r="DC47" s="676"/>
      <c r="DD47" s="649">
        <v>30765</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358</v>
      </c>
      <c r="CG48" s="639"/>
      <c r="CH48" s="639"/>
      <c r="CI48" s="639"/>
      <c r="CJ48" s="639"/>
      <c r="CK48" s="639"/>
      <c r="CL48" s="639"/>
      <c r="CM48" s="639"/>
      <c r="CN48" s="639"/>
      <c r="CO48" s="639"/>
      <c r="CP48" s="639"/>
      <c r="CQ48" s="640"/>
      <c r="CR48" s="641" t="s">
        <v>134</v>
      </c>
      <c r="CS48" s="644"/>
      <c r="CT48" s="644"/>
      <c r="CU48" s="644"/>
      <c r="CV48" s="644"/>
      <c r="CW48" s="644"/>
      <c r="CX48" s="644"/>
      <c r="CY48" s="645"/>
      <c r="CZ48" s="646" t="s">
        <v>181</v>
      </c>
      <c r="DA48" s="647"/>
      <c r="DB48" s="647"/>
      <c r="DC48" s="648"/>
      <c r="DD48" s="649" t="s">
        <v>181</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359</v>
      </c>
      <c r="CE49" s="654"/>
      <c r="CF49" s="654"/>
      <c r="CG49" s="654"/>
      <c r="CH49" s="654"/>
      <c r="CI49" s="654"/>
      <c r="CJ49" s="654"/>
      <c r="CK49" s="654"/>
      <c r="CL49" s="654"/>
      <c r="CM49" s="654"/>
      <c r="CN49" s="654"/>
      <c r="CO49" s="654"/>
      <c r="CP49" s="654"/>
      <c r="CQ49" s="655"/>
      <c r="CR49" s="656">
        <v>21215678</v>
      </c>
      <c r="CS49" s="657"/>
      <c r="CT49" s="657"/>
      <c r="CU49" s="657"/>
      <c r="CV49" s="657"/>
      <c r="CW49" s="657"/>
      <c r="CX49" s="657"/>
      <c r="CY49" s="658"/>
      <c r="CZ49" s="659">
        <v>100</v>
      </c>
      <c r="DA49" s="660"/>
      <c r="DB49" s="660"/>
      <c r="DC49" s="661"/>
      <c r="DD49" s="662">
        <v>14005955</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I/LKGQl3I60O6VgOaz+M1IIf40hyQH/RiAloHy9Omzm5+3ISNN2WCD6Gy6zFvbk2ZCPGcEi/deK3r9/M0ZeNJw==" saltValue="RA8q2Y7Z5wKODvkJGW2VL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360</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8" t="s">
        <v>361</v>
      </c>
      <c r="DK2" s="1179"/>
      <c r="DL2" s="1179"/>
      <c r="DM2" s="1179"/>
      <c r="DN2" s="1179"/>
      <c r="DO2" s="1180"/>
      <c r="DP2" s="229"/>
      <c r="DQ2" s="1178" t="s">
        <v>362</v>
      </c>
      <c r="DR2" s="1179"/>
      <c r="DS2" s="1179"/>
      <c r="DT2" s="1179"/>
      <c r="DU2" s="1179"/>
      <c r="DV2" s="1179"/>
      <c r="DW2" s="1179"/>
      <c r="DX2" s="1179"/>
      <c r="DY2" s="1179"/>
      <c r="DZ2" s="1180"/>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363</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364</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365</v>
      </c>
      <c r="B5" s="1065"/>
      <c r="C5" s="1065"/>
      <c r="D5" s="1065"/>
      <c r="E5" s="1065"/>
      <c r="F5" s="1065"/>
      <c r="G5" s="1065"/>
      <c r="H5" s="1065"/>
      <c r="I5" s="1065"/>
      <c r="J5" s="1065"/>
      <c r="K5" s="1065"/>
      <c r="L5" s="1065"/>
      <c r="M5" s="1065"/>
      <c r="N5" s="1065"/>
      <c r="O5" s="1065"/>
      <c r="P5" s="1066"/>
      <c r="Q5" s="1070" t="s">
        <v>366</v>
      </c>
      <c r="R5" s="1071"/>
      <c r="S5" s="1071"/>
      <c r="T5" s="1071"/>
      <c r="U5" s="1072"/>
      <c r="V5" s="1070" t="s">
        <v>367</v>
      </c>
      <c r="W5" s="1071"/>
      <c r="X5" s="1071"/>
      <c r="Y5" s="1071"/>
      <c r="Z5" s="1072"/>
      <c r="AA5" s="1070" t="s">
        <v>368</v>
      </c>
      <c r="AB5" s="1071"/>
      <c r="AC5" s="1071"/>
      <c r="AD5" s="1071"/>
      <c r="AE5" s="1071"/>
      <c r="AF5" s="1181" t="s">
        <v>369</v>
      </c>
      <c r="AG5" s="1071"/>
      <c r="AH5" s="1071"/>
      <c r="AI5" s="1071"/>
      <c r="AJ5" s="1086"/>
      <c r="AK5" s="1071" t="s">
        <v>370</v>
      </c>
      <c r="AL5" s="1071"/>
      <c r="AM5" s="1071"/>
      <c r="AN5" s="1071"/>
      <c r="AO5" s="1072"/>
      <c r="AP5" s="1070" t="s">
        <v>371</v>
      </c>
      <c r="AQ5" s="1071"/>
      <c r="AR5" s="1071"/>
      <c r="AS5" s="1071"/>
      <c r="AT5" s="1072"/>
      <c r="AU5" s="1070" t="s">
        <v>372</v>
      </c>
      <c r="AV5" s="1071"/>
      <c r="AW5" s="1071"/>
      <c r="AX5" s="1071"/>
      <c r="AY5" s="1086"/>
      <c r="AZ5" s="236"/>
      <c r="BA5" s="236"/>
      <c r="BB5" s="236"/>
      <c r="BC5" s="236"/>
      <c r="BD5" s="236"/>
      <c r="BE5" s="237"/>
      <c r="BF5" s="237"/>
      <c r="BG5" s="237"/>
      <c r="BH5" s="237"/>
      <c r="BI5" s="237"/>
      <c r="BJ5" s="237"/>
      <c r="BK5" s="237"/>
      <c r="BL5" s="237"/>
      <c r="BM5" s="237"/>
      <c r="BN5" s="237"/>
      <c r="BO5" s="237"/>
      <c r="BP5" s="237"/>
      <c r="BQ5" s="1064" t="s">
        <v>373</v>
      </c>
      <c r="BR5" s="1065"/>
      <c r="BS5" s="1065"/>
      <c r="BT5" s="1065"/>
      <c r="BU5" s="1065"/>
      <c r="BV5" s="1065"/>
      <c r="BW5" s="1065"/>
      <c r="BX5" s="1065"/>
      <c r="BY5" s="1065"/>
      <c r="BZ5" s="1065"/>
      <c r="CA5" s="1065"/>
      <c r="CB5" s="1065"/>
      <c r="CC5" s="1065"/>
      <c r="CD5" s="1065"/>
      <c r="CE5" s="1065"/>
      <c r="CF5" s="1065"/>
      <c r="CG5" s="1066"/>
      <c r="CH5" s="1070" t="s">
        <v>374</v>
      </c>
      <c r="CI5" s="1071"/>
      <c r="CJ5" s="1071"/>
      <c r="CK5" s="1071"/>
      <c r="CL5" s="1072"/>
      <c r="CM5" s="1070" t="s">
        <v>375</v>
      </c>
      <c r="CN5" s="1071"/>
      <c r="CO5" s="1071"/>
      <c r="CP5" s="1071"/>
      <c r="CQ5" s="1072"/>
      <c r="CR5" s="1070" t="s">
        <v>376</v>
      </c>
      <c r="CS5" s="1071"/>
      <c r="CT5" s="1071"/>
      <c r="CU5" s="1071"/>
      <c r="CV5" s="1072"/>
      <c r="CW5" s="1070" t="s">
        <v>377</v>
      </c>
      <c r="CX5" s="1071"/>
      <c r="CY5" s="1071"/>
      <c r="CZ5" s="1071"/>
      <c r="DA5" s="1072"/>
      <c r="DB5" s="1070" t="s">
        <v>378</v>
      </c>
      <c r="DC5" s="1071"/>
      <c r="DD5" s="1071"/>
      <c r="DE5" s="1071"/>
      <c r="DF5" s="1072"/>
      <c r="DG5" s="1167" t="s">
        <v>379</v>
      </c>
      <c r="DH5" s="1168"/>
      <c r="DI5" s="1168"/>
      <c r="DJ5" s="1168"/>
      <c r="DK5" s="1169"/>
      <c r="DL5" s="1167" t="s">
        <v>380</v>
      </c>
      <c r="DM5" s="1168"/>
      <c r="DN5" s="1168"/>
      <c r="DO5" s="1168"/>
      <c r="DP5" s="1169"/>
      <c r="DQ5" s="1070" t="s">
        <v>381</v>
      </c>
      <c r="DR5" s="1071"/>
      <c r="DS5" s="1071"/>
      <c r="DT5" s="1071"/>
      <c r="DU5" s="1072"/>
      <c r="DV5" s="1070" t="s">
        <v>372</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2"/>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382</v>
      </c>
      <c r="C7" s="1120"/>
      <c r="D7" s="1120"/>
      <c r="E7" s="1120"/>
      <c r="F7" s="1120"/>
      <c r="G7" s="1120"/>
      <c r="H7" s="1120"/>
      <c r="I7" s="1120"/>
      <c r="J7" s="1120"/>
      <c r="K7" s="1120"/>
      <c r="L7" s="1120"/>
      <c r="M7" s="1120"/>
      <c r="N7" s="1120"/>
      <c r="O7" s="1120"/>
      <c r="P7" s="1121"/>
      <c r="Q7" s="1173">
        <v>21842</v>
      </c>
      <c r="R7" s="1174"/>
      <c r="S7" s="1174"/>
      <c r="T7" s="1174"/>
      <c r="U7" s="1174"/>
      <c r="V7" s="1174">
        <v>21214</v>
      </c>
      <c r="W7" s="1174"/>
      <c r="X7" s="1174"/>
      <c r="Y7" s="1174"/>
      <c r="Z7" s="1174"/>
      <c r="AA7" s="1113">
        <f>Q7-V7</f>
        <v>628</v>
      </c>
      <c r="AB7" s="1113"/>
      <c r="AC7" s="1113"/>
      <c r="AD7" s="1113"/>
      <c r="AE7" s="1114"/>
      <c r="AF7" s="1175">
        <v>551</v>
      </c>
      <c r="AG7" s="1176"/>
      <c r="AH7" s="1176"/>
      <c r="AI7" s="1176"/>
      <c r="AJ7" s="1177"/>
      <c r="AK7" s="1160">
        <v>625</v>
      </c>
      <c r="AL7" s="1161"/>
      <c r="AM7" s="1161"/>
      <c r="AN7" s="1161"/>
      <c r="AO7" s="1161"/>
      <c r="AP7" s="1161">
        <v>28022</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573</v>
      </c>
      <c r="BT7" s="1165"/>
      <c r="BU7" s="1165"/>
      <c r="BV7" s="1165"/>
      <c r="BW7" s="1165"/>
      <c r="BX7" s="1165"/>
      <c r="BY7" s="1165"/>
      <c r="BZ7" s="1165"/>
      <c r="CA7" s="1165"/>
      <c r="CB7" s="1165"/>
      <c r="CC7" s="1165"/>
      <c r="CD7" s="1165"/>
      <c r="CE7" s="1165"/>
      <c r="CF7" s="1165"/>
      <c r="CG7" s="1166"/>
      <c r="CH7" s="1157">
        <v>0</v>
      </c>
      <c r="CI7" s="1158"/>
      <c r="CJ7" s="1158"/>
      <c r="CK7" s="1158"/>
      <c r="CL7" s="1159"/>
      <c r="CM7" s="1157">
        <v>82</v>
      </c>
      <c r="CN7" s="1158"/>
      <c r="CO7" s="1158"/>
      <c r="CP7" s="1158"/>
      <c r="CQ7" s="1159"/>
      <c r="CR7" s="1157">
        <v>10</v>
      </c>
      <c r="CS7" s="1158"/>
      <c r="CT7" s="1158"/>
      <c r="CU7" s="1158"/>
      <c r="CV7" s="1159"/>
      <c r="CW7" s="1157" t="s">
        <v>572</v>
      </c>
      <c r="CX7" s="1158"/>
      <c r="CY7" s="1158"/>
      <c r="CZ7" s="1158"/>
      <c r="DA7" s="1159"/>
      <c r="DB7" s="1157" t="s">
        <v>572</v>
      </c>
      <c r="DC7" s="1158"/>
      <c r="DD7" s="1158"/>
      <c r="DE7" s="1158"/>
      <c r="DF7" s="1159"/>
      <c r="DG7" s="1157" t="s">
        <v>572</v>
      </c>
      <c r="DH7" s="1158"/>
      <c r="DI7" s="1158"/>
      <c r="DJ7" s="1158"/>
      <c r="DK7" s="1159"/>
      <c r="DL7" s="1157" t="s">
        <v>572</v>
      </c>
      <c r="DM7" s="1158"/>
      <c r="DN7" s="1158"/>
      <c r="DO7" s="1158"/>
      <c r="DP7" s="1159"/>
      <c r="DQ7" s="1157" t="s">
        <v>572</v>
      </c>
      <c r="DR7" s="1158"/>
      <c r="DS7" s="1158"/>
      <c r="DT7" s="1158"/>
      <c r="DU7" s="1159"/>
      <c r="DV7" s="1183"/>
      <c r="DW7" s="1184"/>
      <c r="DX7" s="1184"/>
      <c r="DY7" s="1184"/>
      <c r="DZ7" s="1185"/>
      <c r="EA7" s="234"/>
    </row>
    <row r="8" spans="1:131" s="235" customFormat="1" ht="26.25" customHeight="1" x14ac:dyDescent="0.15">
      <c r="A8" s="241">
        <v>2</v>
      </c>
      <c r="B8" s="1106" t="s">
        <v>383</v>
      </c>
      <c r="C8" s="1107"/>
      <c r="D8" s="1107"/>
      <c r="E8" s="1107"/>
      <c r="F8" s="1107"/>
      <c r="G8" s="1107"/>
      <c r="H8" s="1107"/>
      <c r="I8" s="1107"/>
      <c r="J8" s="1107"/>
      <c r="K8" s="1107"/>
      <c r="L8" s="1107"/>
      <c r="M8" s="1107"/>
      <c r="N8" s="1107"/>
      <c r="O8" s="1107"/>
      <c r="P8" s="1108"/>
      <c r="Q8" s="1112">
        <v>20</v>
      </c>
      <c r="R8" s="1113"/>
      <c r="S8" s="1113"/>
      <c r="T8" s="1113"/>
      <c r="U8" s="1113"/>
      <c r="V8" s="1113">
        <v>2</v>
      </c>
      <c r="W8" s="1113"/>
      <c r="X8" s="1113"/>
      <c r="Y8" s="1113"/>
      <c r="Z8" s="1113"/>
      <c r="AA8" s="1113">
        <f>Q8-V8</f>
        <v>18</v>
      </c>
      <c r="AB8" s="1113"/>
      <c r="AC8" s="1113"/>
      <c r="AD8" s="1113"/>
      <c r="AE8" s="1114"/>
      <c r="AF8" s="1088">
        <v>18</v>
      </c>
      <c r="AG8" s="1089"/>
      <c r="AH8" s="1089"/>
      <c r="AI8" s="1089"/>
      <c r="AJ8" s="1090"/>
      <c r="AK8" s="1155" t="s">
        <v>562</v>
      </c>
      <c r="AL8" s="1156"/>
      <c r="AM8" s="1156"/>
      <c r="AN8" s="1156"/>
      <c r="AO8" s="1156"/>
      <c r="AP8" s="1156">
        <v>1</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574</v>
      </c>
      <c r="BT8" s="1084"/>
      <c r="BU8" s="1084"/>
      <c r="BV8" s="1084"/>
      <c r="BW8" s="1084"/>
      <c r="BX8" s="1084"/>
      <c r="BY8" s="1084"/>
      <c r="BZ8" s="1084"/>
      <c r="CA8" s="1084"/>
      <c r="CB8" s="1084"/>
      <c r="CC8" s="1084"/>
      <c r="CD8" s="1084"/>
      <c r="CE8" s="1084"/>
      <c r="CF8" s="1084"/>
      <c r="CG8" s="1085"/>
      <c r="CH8" s="1058">
        <v>5</v>
      </c>
      <c r="CI8" s="1059"/>
      <c r="CJ8" s="1059"/>
      <c r="CK8" s="1059"/>
      <c r="CL8" s="1060"/>
      <c r="CM8" s="1058">
        <v>292</v>
      </c>
      <c r="CN8" s="1059"/>
      <c r="CO8" s="1059"/>
      <c r="CP8" s="1059"/>
      <c r="CQ8" s="1060"/>
      <c r="CR8" s="1058">
        <v>25</v>
      </c>
      <c r="CS8" s="1059"/>
      <c r="CT8" s="1059"/>
      <c r="CU8" s="1059"/>
      <c r="CV8" s="1060"/>
      <c r="CW8" s="1058" t="s">
        <v>572</v>
      </c>
      <c r="CX8" s="1059"/>
      <c r="CY8" s="1059"/>
      <c r="CZ8" s="1059"/>
      <c r="DA8" s="1060"/>
      <c r="DB8" s="1058" t="s">
        <v>572</v>
      </c>
      <c r="DC8" s="1059"/>
      <c r="DD8" s="1059"/>
      <c r="DE8" s="1059"/>
      <c r="DF8" s="1060"/>
      <c r="DG8" s="1058" t="s">
        <v>572</v>
      </c>
      <c r="DH8" s="1059"/>
      <c r="DI8" s="1059"/>
      <c r="DJ8" s="1059"/>
      <c r="DK8" s="1060"/>
      <c r="DL8" s="1058" t="s">
        <v>572</v>
      </c>
      <c r="DM8" s="1059"/>
      <c r="DN8" s="1059"/>
      <c r="DO8" s="1059"/>
      <c r="DP8" s="1060"/>
      <c r="DQ8" s="1058" t="s">
        <v>572</v>
      </c>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t="s">
        <v>575</v>
      </c>
      <c r="BT9" s="1084"/>
      <c r="BU9" s="1084"/>
      <c r="BV9" s="1084"/>
      <c r="BW9" s="1084"/>
      <c r="BX9" s="1084"/>
      <c r="BY9" s="1084"/>
      <c r="BZ9" s="1084"/>
      <c r="CA9" s="1084"/>
      <c r="CB9" s="1084"/>
      <c r="CC9" s="1084"/>
      <c r="CD9" s="1084"/>
      <c r="CE9" s="1084"/>
      <c r="CF9" s="1084"/>
      <c r="CG9" s="1085"/>
      <c r="CH9" s="1058">
        <v>-1</v>
      </c>
      <c r="CI9" s="1059"/>
      <c r="CJ9" s="1059"/>
      <c r="CK9" s="1059"/>
      <c r="CL9" s="1060"/>
      <c r="CM9" s="1058">
        <v>33</v>
      </c>
      <c r="CN9" s="1059"/>
      <c r="CO9" s="1059"/>
      <c r="CP9" s="1059"/>
      <c r="CQ9" s="1060"/>
      <c r="CR9" s="1058">
        <v>1</v>
      </c>
      <c r="CS9" s="1059"/>
      <c r="CT9" s="1059"/>
      <c r="CU9" s="1059"/>
      <c r="CV9" s="1060"/>
      <c r="CW9" s="1058" t="s">
        <v>572</v>
      </c>
      <c r="CX9" s="1059"/>
      <c r="CY9" s="1059"/>
      <c r="CZ9" s="1059"/>
      <c r="DA9" s="1060"/>
      <c r="DB9" s="1058" t="s">
        <v>572</v>
      </c>
      <c r="DC9" s="1059"/>
      <c r="DD9" s="1059"/>
      <c r="DE9" s="1059"/>
      <c r="DF9" s="1060"/>
      <c r="DG9" s="1058" t="s">
        <v>572</v>
      </c>
      <c r="DH9" s="1059"/>
      <c r="DI9" s="1059"/>
      <c r="DJ9" s="1059"/>
      <c r="DK9" s="1060"/>
      <c r="DL9" s="1058" t="s">
        <v>572</v>
      </c>
      <c r="DM9" s="1059"/>
      <c r="DN9" s="1059"/>
      <c r="DO9" s="1059"/>
      <c r="DP9" s="1060"/>
      <c r="DQ9" s="1058" t="s">
        <v>572</v>
      </c>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t="s">
        <v>576</v>
      </c>
      <c r="BT10" s="1084"/>
      <c r="BU10" s="1084"/>
      <c r="BV10" s="1084"/>
      <c r="BW10" s="1084"/>
      <c r="BX10" s="1084"/>
      <c r="BY10" s="1084"/>
      <c r="BZ10" s="1084"/>
      <c r="CA10" s="1084"/>
      <c r="CB10" s="1084"/>
      <c r="CC10" s="1084"/>
      <c r="CD10" s="1084"/>
      <c r="CE10" s="1084"/>
      <c r="CF10" s="1084"/>
      <c r="CG10" s="1085"/>
      <c r="CH10" s="1058">
        <v>1</v>
      </c>
      <c r="CI10" s="1059"/>
      <c r="CJ10" s="1059"/>
      <c r="CK10" s="1059"/>
      <c r="CL10" s="1060"/>
      <c r="CM10" s="1058">
        <v>22</v>
      </c>
      <c r="CN10" s="1059"/>
      <c r="CO10" s="1059"/>
      <c r="CP10" s="1059"/>
      <c r="CQ10" s="1060"/>
      <c r="CR10" s="1058">
        <v>4</v>
      </c>
      <c r="CS10" s="1059"/>
      <c r="CT10" s="1059"/>
      <c r="CU10" s="1059"/>
      <c r="CV10" s="1060"/>
      <c r="CW10" s="1058" t="s">
        <v>572</v>
      </c>
      <c r="CX10" s="1059"/>
      <c r="CY10" s="1059"/>
      <c r="CZ10" s="1059"/>
      <c r="DA10" s="1060"/>
      <c r="DB10" s="1058" t="s">
        <v>572</v>
      </c>
      <c r="DC10" s="1059"/>
      <c r="DD10" s="1059"/>
      <c r="DE10" s="1059"/>
      <c r="DF10" s="1060"/>
      <c r="DG10" s="1058" t="s">
        <v>572</v>
      </c>
      <c r="DH10" s="1059"/>
      <c r="DI10" s="1059"/>
      <c r="DJ10" s="1059"/>
      <c r="DK10" s="1060"/>
      <c r="DL10" s="1058" t="s">
        <v>572</v>
      </c>
      <c r="DM10" s="1059"/>
      <c r="DN10" s="1059"/>
      <c r="DO10" s="1059"/>
      <c r="DP10" s="1060"/>
      <c r="DQ10" s="1058" t="s">
        <v>572</v>
      </c>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384</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385</v>
      </c>
      <c r="B23" s="1013" t="s">
        <v>386</v>
      </c>
      <c r="C23" s="1014"/>
      <c r="D23" s="1014"/>
      <c r="E23" s="1014"/>
      <c r="F23" s="1014"/>
      <c r="G23" s="1014"/>
      <c r="H23" s="1014"/>
      <c r="I23" s="1014"/>
      <c r="J23" s="1014"/>
      <c r="K23" s="1014"/>
      <c r="L23" s="1014"/>
      <c r="M23" s="1014"/>
      <c r="N23" s="1014"/>
      <c r="O23" s="1014"/>
      <c r="P23" s="1015"/>
      <c r="Q23" s="1137">
        <v>21862</v>
      </c>
      <c r="R23" s="1138"/>
      <c r="S23" s="1138"/>
      <c r="T23" s="1138"/>
      <c r="U23" s="1138"/>
      <c r="V23" s="1138">
        <v>21216</v>
      </c>
      <c r="W23" s="1138"/>
      <c r="X23" s="1138"/>
      <c r="Y23" s="1138"/>
      <c r="Z23" s="1138"/>
      <c r="AA23" s="1139">
        <f>Q23-V23</f>
        <v>646</v>
      </c>
      <c r="AB23" s="1135"/>
      <c r="AC23" s="1135"/>
      <c r="AD23" s="1135"/>
      <c r="AE23" s="1136"/>
      <c r="AF23" s="1140">
        <v>569</v>
      </c>
      <c r="AG23" s="1138"/>
      <c r="AH23" s="1138"/>
      <c r="AI23" s="1138"/>
      <c r="AJ23" s="1141"/>
      <c r="AK23" s="1142"/>
      <c r="AL23" s="1143"/>
      <c r="AM23" s="1143"/>
      <c r="AN23" s="1143"/>
      <c r="AO23" s="1143"/>
      <c r="AP23" s="1138">
        <v>28023</v>
      </c>
      <c r="AQ23" s="1138"/>
      <c r="AR23" s="1138"/>
      <c r="AS23" s="1138"/>
      <c r="AT23" s="1138"/>
      <c r="AU23" s="1144"/>
      <c r="AV23" s="1144"/>
      <c r="AW23" s="1144"/>
      <c r="AX23" s="1144"/>
      <c r="AY23" s="1145"/>
      <c r="AZ23" s="1134" t="s">
        <v>387</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388</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389</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365</v>
      </c>
      <c r="B26" s="1065"/>
      <c r="C26" s="1065"/>
      <c r="D26" s="1065"/>
      <c r="E26" s="1065"/>
      <c r="F26" s="1065"/>
      <c r="G26" s="1065"/>
      <c r="H26" s="1065"/>
      <c r="I26" s="1065"/>
      <c r="J26" s="1065"/>
      <c r="K26" s="1065"/>
      <c r="L26" s="1065"/>
      <c r="M26" s="1065"/>
      <c r="N26" s="1065"/>
      <c r="O26" s="1065"/>
      <c r="P26" s="1066"/>
      <c r="Q26" s="1070" t="s">
        <v>390</v>
      </c>
      <c r="R26" s="1071"/>
      <c r="S26" s="1071"/>
      <c r="T26" s="1071"/>
      <c r="U26" s="1072"/>
      <c r="V26" s="1070" t="s">
        <v>391</v>
      </c>
      <c r="W26" s="1071"/>
      <c r="X26" s="1071"/>
      <c r="Y26" s="1071"/>
      <c r="Z26" s="1072"/>
      <c r="AA26" s="1070" t="s">
        <v>392</v>
      </c>
      <c r="AB26" s="1071"/>
      <c r="AC26" s="1071"/>
      <c r="AD26" s="1071"/>
      <c r="AE26" s="1071"/>
      <c r="AF26" s="1128" t="s">
        <v>393</v>
      </c>
      <c r="AG26" s="1077"/>
      <c r="AH26" s="1077"/>
      <c r="AI26" s="1077"/>
      <c r="AJ26" s="1129"/>
      <c r="AK26" s="1071" t="s">
        <v>394</v>
      </c>
      <c r="AL26" s="1071"/>
      <c r="AM26" s="1071"/>
      <c r="AN26" s="1071"/>
      <c r="AO26" s="1072"/>
      <c r="AP26" s="1070" t="s">
        <v>395</v>
      </c>
      <c r="AQ26" s="1071"/>
      <c r="AR26" s="1071"/>
      <c r="AS26" s="1071"/>
      <c r="AT26" s="1072"/>
      <c r="AU26" s="1070" t="s">
        <v>396</v>
      </c>
      <c r="AV26" s="1071"/>
      <c r="AW26" s="1071"/>
      <c r="AX26" s="1071"/>
      <c r="AY26" s="1072"/>
      <c r="AZ26" s="1070" t="s">
        <v>397</v>
      </c>
      <c r="BA26" s="1071"/>
      <c r="BB26" s="1071"/>
      <c r="BC26" s="1071"/>
      <c r="BD26" s="1072"/>
      <c r="BE26" s="1070" t="s">
        <v>372</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398</v>
      </c>
      <c r="C28" s="1120"/>
      <c r="D28" s="1120"/>
      <c r="E28" s="1120"/>
      <c r="F28" s="1120"/>
      <c r="G28" s="1120"/>
      <c r="H28" s="1120"/>
      <c r="I28" s="1120"/>
      <c r="J28" s="1120"/>
      <c r="K28" s="1120"/>
      <c r="L28" s="1120"/>
      <c r="M28" s="1120"/>
      <c r="N28" s="1120"/>
      <c r="O28" s="1120"/>
      <c r="P28" s="1121"/>
      <c r="Q28" s="1122">
        <v>4079</v>
      </c>
      <c r="R28" s="1123"/>
      <c r="S28" s="1123"/>
      <c r="T28" s="1123"/>
      <c r="U28" s="1123"/>
      <c r="V28" s="1123">
        <v>3898</v>
      </c>
      <c r="W28" s="1123"/>
      <c r="X28" s="1123"/>
      <c r="Y28" s="1123"/>
      <c r="Z28" s="1123"/>
      <c r="AA28" s="1123">
        <f>Q28-V28</f>
        <v>181</v>
      </c>
      <c r="AB28" s="1123"/>
      <c r="AC28" s="1123"/>
      <c r="AD28" s="1123"/>
      <c r="AE28" s="1124"/>
      <c r="AF28" s="1125">
        <v>181</v>
      </c>
      <c r="AG28" s="1123"/>
      <c r="AH28" s="1123"/>
      <c r="AI28" s="1123"/>
      <c r="AJ28" s="1126"/>
      <c r="AK28" s="1127">
        <v>270</v>
      </c>
      <c r="AL28" s="1115"/>
      <c r="AM28" s="1115"/>
      <c r="AN28" s="1115"/>
      <c r="AO28" s="1115"/>
      <c r="AP28" s="1115" t="s">
        <v>563</v>
      </c>
      <c r="AQ28" s="1115"/>
      <c r="AR28" s="1115"/>
      <c r="AS28" s="1115"/>
      <c r="AT28" s="1115"/>
      <c r="AU28" s="1115" t="s">
        <v>562</v>
      </c>
      <c r="AV28" s="1115"/>
      <c r="AW28" s="1115"/>
      <c r="AX28" s="1115"/>
      <c r="AY28" s="1115"/>
      <c r="AZ28" s="1116" t="s">
        <v>562</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399</v>
      </c>
      <c r="C29" s="1107"/>
      <c r="D29" s="1107"/>
      <c r="E29" s="1107"/>
      <c r="F29" s="1107"/>
      <c r="G29" s="1107"/>
      <c r="H29" s="1107"/>
      <c r="I29" s="1107"/>
      <c r="J29" s="1107"/>
      <c r="K29" s="1107"/>
      <c r="L29" s="1107"/>
      <c r="M29" s="1107"/>
      <c r="N29" s="1107"/>
      <c r="O29" s="1107"/>
      <c r="P29" s="1108"/>
      <c r="Q29" s="1112">
        <v>13</v>
      </c>
      <c r="R29" s="1113"/>
      <c r="S29" s="1113"/>
      <c r="T29" s="1113"/>
      <c r="U29" s="1113"/>
      <c r="V29" s="1113">
        <v>13</v>
      </c>
      <c r="W29" s="1113"/>
      <c r="X29" s="1113"/>
      <c r="Y29" s="1113"/>
      <c r="Z29" s="1113"/>
      <c r="AA29" s="1113" t="s">
        <v>562</v>
      </c>
      <c r="AB29" s="1113"/>
      <c r="AC29" s="1113"/>
      <c r="AD29" s="1113"/>
      <c r="AE29" s="1114"/>
      <c r="AF29" s="1088" t="s">
        <v>181</v>
      </c>
      <c r="AG29" s="1089"/>
      <c r="AH29" s="1089"/>
      <c r="AI29" s="1089"/>
      <c r="AJ29" s="1090"/>
      <c r="AK29" s="1049" t="s">
        <v>562</v>
      </c>
      <c r="AL29" s="1040"/>
      <c r="AM29" s="1040"/>
      <c r="AN29" s="1040"/>
      <c r="AO29" s="1040"/>
      <c r="AP29" s="1040" t="s">
        <v>562</v>
      </c>
      <c r="AQ29" s="1040"/>
      <c r="AR29" s="1040"/>
      <c r="AS29" s="1040"/>
      <c r="AT29" s="1040"/>
      <c r="AU29" s="1040" t="s">
        <v>562</v>
      </c>
      <c r="AV29" s="1040"/>
      <c r="AW29" s="1040"/>
      <c r="AX29" s="1040"/>
      <c r="AY29" s="1040"/>
      <c r="AZ29" s="1111" t="s">
        <v>562</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400</v>
      </c>
      <c r="C30" s="1107"/>
      <c r="D30" s="1107"/>
      <c r="E30" s="1107"/>
      <c r="F30" s="1107"/>
      <c r="G30" s="1107"/>
      <c r="H30" s="1107"/>
      <c r="I30" s="1107"/>
      <c r="J30" s="1107"/>
      <c r="K30" s="1107"/>
      <c r="L30" s="1107"/>
      <c r="M30" s="1107"/>
      <c r="N30" s="1107"/>
      <c r="O30" s="1107"/>
      <c r="P30" s="1108"/>
      <c r="Q30" s="1112">
        <v>3790</v>
      </c>
      <c r="R30" s="1113"/>
      <c r="S30" s="1113"/>
      <c r="T30" s="1113"/>
      <c r="U30" s="1113"/>
      <c r="V30" s="1113">
        <v>3738</v>
      </c>
      <c r="W30" s="1113"/>
      <c r="X30" s="1113"/>
      <c r="Y30" s="1113"/>
      <c r="Z30" s="1113"/>
      <c r="AA30" s="1113">
        <f t="shared" ref="AA30:AA36" si="0">Q30-V30</f>
        <v>52</v>
      </c>
      <c r="AB30" s="1113"/>
      <c r="AC30" s="1113"/>
      <c r="AD30" s="1113"/>
      <c r="AE30" s="1114"/>
      <c r="AF30" s="1088">
        <v>52</v>
      </c>
      <c r="AG30" s="1089"/>
      <c r="AH30" s="1089"/>
      <c r="AI30" s="1089"/>
      <c r="AJ30" s="1090"/>
      <c r="AK30" s="1049">
        <v>544</v>
      </c>
      <c r="AL30" s="1040"/>
      <c r="AM30" s="1040"/>
      <c r="AN30" s="1040"/>
      <c r="AO30" s="1040"/>
      <c r="AP30" s="1040" t="s">
        <v>562</v>
      </c>
      <c r="AQ30" s="1040"/>
      <c r="AR30" s="1040"/>
      <c r="AS30" s="1040"/>
      <c r="AT30" s="1040"/>
      <c r="AU30" s="1040" t="s">
        <v>562</v>
      </c>
      <c r="AV30" s="1040"/>
      <c r="AW30" s="1040"/>
      <c r="AX30" s="1040"/>
      <c r="AY30" s="1040"/>
      <c r="AZ30" s="1111" t="s">
        <v>562</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401</v>
      </c>
      <c r="C31" s="1107"/>
      <c r="D31" s="1107"/>
      <c r="E31" s="1107"/>
      <c r="F31" s="1107"/>
      <c r="G31" s="1107"/>
      <c r="H31" s="1107"/>
      <c r="I31" s="1107"/>
      <c r="J31" s="1107"/>
      <c r="K31" s="1107"/>
      <c r="L31" s="1107"/>
      <c r="M31" s="1107"/>
      <c r="N31" s="1107"/>
      <c r="O31" s="1107"/>
      <c r="P31" s="1108"/>
      <c r="Q31" s="1112">
        <v>476</v>
      </c>
      <c r="R31" s="1113"/>
      <c r="S31" s="1113"/>
      <c r="T31" s="1113"/>
      <c r="U31" s="1113"/>
      <c r="V31" s="1113">
        <v>464</v>
      </c>
      <c r="W31" s="1113"/>
      <c r="X31" s="1113"/>
      <c r="Y31" s="1113"/>
      <c r="Z31" s="1113"/>
      <c r="AA31" s="1113">
        <f t="shared" si="0"/>
        <v>12</v>
      </c>
      <c r="AB31" s="1113"/>
      <c r="AC31" s="1113"/>
      <c r="AD31" s="1113"/>
      <c r="AE31" s="1114"/>
      <c r="AF31" s="1088">
        <v>12</v>
      </c>
      <c r="AG31" s="1089"/>
      <c r="AH31" s="1089"/>
      <c r="AI31" s="1089"/>
      <c r="AJ31" s="1090"/>
      <c r="AK31" s="1049">
        <v>123</v>
      </c>
      <c r="AL31" s="1040"/>
      <c r="AM31" s="1040"/>
      <c r="AN31" s="1040"/>
      <c r="AO31" s="1040"/>
      <c r="AP31" s="1040" t="s">
        <v>562</v>
      </c>
      <c r="AQ31" s="1040"/>
      <c r="AR31" s="1040"/>
      <c r="AS31" s="1040"/>
      <c r="AT31" s="1040"/>
      <c r="AU31" s="1040" t="s">
        <v>562</v>
      </c>
      <c r="AV31" s="1040"/>
      <c r="AW31" s="1040"/>
      <c r="AX31" s="1040"/>
      <c r="AY31" s="1040"/>
      <c r="AZ31" s="1111" t="s">
        <v>562</v>
      </c>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402</v>
      </c>
      <c r="C32" s="1107"/>
      <c r="D32" s="1107"/>
      <c r="E32" s="1107"/>
      <c r="F32" s="1107"/>
      <c r="G32" s="1107"/>
      <c r="H32" s="1107"/>
      <c r="I32" s="1107"/>
      <c r="J32" s="1107"/>
      <c r="K32" s="1107"/>
      <c r="L32" s="1107"/>
      <c r="M32" s="1107"/>
      <c r="N32" s="1107"/>
      <c r="O32" s="1107"/>
      <c r="P32" s="1108"/>
      <c r="Q32" s="1112">
        <v>751</v>
      </c>
      <c r="R32" s="1113"/>
      <c r="S32" s="1113"/>
      <c r="T32" s="1113"/>
      <c r="U32" s="1113"/>
      <c r="V32" s="1113">
        <v>670</v>
      </c>
      <c r="W32" s="1113"/>
      <c r="X32" s="1113"/>
      <c r="Y32" s="1113"/>
      <c r="Z32" s="1113"/>
      <c r="AA32" s="1113">
        <f t="shared" si="0"/>
        <v>81</v>
      </c>
      <c r="AB32" s="1113"/>
      <c r="AC32" s="1113"/>
      <c r="AD32" s="1113"/>
      <c r="AE32" s="1114"/>
      <c r="AF32" s="1088">
        <v>1477</v>
      </c>
      <c r="AG32" s="1089"/>
      <c r="AH32" s="1089"/>
      <c r="AI32" s="1089"/>
      <c r="AJ32" s="1090"/>
      <c r="AK32" s="1049">
        <v>14</v>
      </c>
      <c r="AL32" s="1040"/>
      <c r="AM32" s="1040"/>
      <c r="AN32" s="1040"/>
      <c r="AO32" s="1040"/>
      <c r="AP32" s="1040">
        <v>3567</v>
      </c>
      <c r="AQ32" s="1040"/>
      <c r="AR32" s="1040"/>
      <c r="AS32" s="1040"/>
      <c r="AT32" s="1040"/>
      <c r="AU32" s="1040">
        <v>143</v>
      </c>
      <c r="AV32" s="1040"/>
      <c r="AW32" s="1040"/>
      <c r="AX32" s="1040"/>
      <c r="AY32" s="1040"/>
      <c r="AZ32" s="1111" t="s">
        <v>562</v>
      </c>
      <c r="BA32" s="1111"/>
      <c r="BB32" s="1111"/>
      <c r="BC32" s="1111"/>
      <c r="BD32" s="1111"/>
      <c r="BE32" s="1101" t="s">
        <v>403</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404</v>
      </c>
      <c r="C33" s="1107"/>
      <c r="D33" s="1107"/>
      <c r="E33" s="1107"/>
      <c r="F33" s="1107"/>
      <c r="G33" s="1107"/>
      <c r="H33" s="1107"/>
      <c r="I33" s="1107"/>
      <c r="J33" s="1107"/>
      <c r="K33" s="1107"/>
      <c r="L33" s="1107"/>
      <c r="M33" s="1107"/>
      <c r="N33" s="1107"/>
      <c r="O33" s="1107"/>
      <c r="P33" s="1108"/>
      <c r="Q33" s="1112">
        <v>8</v>
      </c>
      <c r="R33" s="1113"/>
      <c r="S33" s="1113"/>
      <c r="T33" s="1113"/>
      <c r="U33" s="1113"/>
      <c r="V33" s="1113">
        <v>7</v>
      </c>
      <c r="W33" s="1113"/>
      <c r="X33" s="1113"/>
      <c r="Y33" s="1113"/>
      <c r="Z33" s="1113"/>
      <c r="AA33" s="1113">
        <f t="shared" si="0"/>
        <v>1</v>
      </c>
      <c r="AB33" s="1113"/>
      <c r="AC33" s="1113"/>
      <c r="AD33" s="1113"/>
      <c r="AE33" s="1114"/>
      <c r="AF33" s="1088">
        <v>45</v>
      </c>
      <c r="AG33" s="1089"/>
      <c r="AH33" s="1089"/>
      <c r="AI33" s="1089"/>
      <c r="AJ33" s="1090"/>
      <c r="AK33" s="1049">
        <v>0</v>
      </c>
      <c r="AL33" s="1040"/>
      <c r="AM33" s="1040"/>
      <c r="AN33" s="1040"/>
      <c r="AO33" s="1040"/>
      <c r="AP33" s="1040" t="s">
        <v>562</v>
      </c>
      <c r="AQ33" s="1040"/>
      <c r="AR33" s="1040"/>
      <c r="AS33" s="1040"/>
      <c r="AT33" s="1040"/>
      <c r="AU33" s="1040" t="s">
        <v>562</v>
      </c>
      <c r="AV33" s="1040"/>
      <c r="AW33" s="1040"/>
      <c r="AX33" s="1040"/>
      <c r="AY33" s="1040"/>
      <c r="AZ33" s="1111" t="s">
        <v>562</v>
      </c>
      <c r="BA33" s="1111"/>
      <c r="BB33" s="1111"/>
      <c r="BC33" s="1111"/>
      <c r="BD33" s="1111"/>
      <c r="BE33" s="1101" t="s">
        <v>403</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t="s">
        <v>405</v>
      </c>
      <c r="C34" s="1107"/>
      <c r="D34" s="1107"/>
      <c r="E34" s="1107"/>
      <c r="F34" s="1107"/>
      <c r="G34" s="1107"/>
      <c r="H34" s="1107"/>
      <c r="I34" s="1107"/>
      <c r="J34" s="1107"/>
      <c r="K34" s="1107"/>
      <c r="L34" s="1107"/>
      <c r="M34" s="1107"/>
      <c r="N34" s="1107"/>
      <c r="O34" s="1107"/>
      <c r="P34" s="1108"/>
      <c r="Q34" s="1112">
        <v>10</v>
      </c>
      <c r="R34" s="1113"/>
      <c r="S34" s="1113"/>
      <c r="T34" s="1113"/>
      <c r="U34" s="1113"/>
      <c r="V34" s="1113">
        <v>10</v>
      </c>
      <c r="W34" s="1113"/>
      <c r="X34" s="1113"/>
      <c r="Y34" s="1113"/>
      <c r="Z34" s="1113"/>
      <c r="AA34" s="1113">
        <f t="shared" si="0"/>
        <v>0</v>
      </c>
      <c r="AB34" s="1113"/>
      <c r="AC34" s="1113"/>
      <c r="AD34" s="1113"/>
      <c r="AE34" s="1114"/>
      <c r="AF34" s="1088">
        <v>3</v>
      </c>
      <c r="AG34" s="1089"/>
      <c r="AH34" s="1089"/>
      <c r="AI34" s="1089"/>
      <c r="AJ34" s="1090"/>
      <c r="AK34" s="1049">
        <v>3</v>
      </c>
      <c r="AL34" s="1040"/>
      <c r="AM34" s="1040"/>
      <c r="AN34" s="1040"/>
      <c r="AO34" s="1040"/>
      <c r="AP34" s="1040" t="s">
        <v>562</v>
      </c>
      <c r="AQ34" s="1040"/>
      <c r="AR34" s="1040"/>
      <c r="AS34" s="1040"/>
      <c r="AT34" s="1040"/>
      <c r="AU34" s="1040" t="s">
        <v>562</v>
      </c>
      <c r="AV34" s="1040"/>
      <c r="AW34" s="1040"/>
      <c r="AX34" s="1040"/>
      <c r="AY34" s="1040"/>
      <c r="AZ34" s="1111" t="s">
        <v>562</v>
      </c>
      <c r="BA34" s="1111"/>
      <c r="BB34" s="1111"/>
      <c r="BC34" s="1111"/>
      <c r="BD34" s="1111"/>
      <c r="BE34" s="1101" t="s">
        <v>406</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t="s">
        <v>407</v>
      </c>
      <c r="C35" s="1107"/>
      <c r="D35" s="1107"/>
      <c r="E35" s="1107"/>
      <c r="F35" s="1107"/>
      <c r="G35" s="1107"/>
      <c r="H35" s="1107"/>
      <c r="I35" s="1107"/>
      <c r="J35" s="1107"/>
      <c r="K35" s="1107"/>
      <c r="L35" s="1107"/>
      <c r="M35" s="1107"/>
      <c r="N35" s="1107"/>
      <c r="O35" s="1107"/>
      <c r="P35" s="1108"/>
      <c r="Q35" s="1112">
        <v>1415</v>
      </c>
      <c r="R35" s="1113"/>
      <c r="S35" s="1113"/>
      <c r="T35" s="1113"/>
      <c r="U35" s="1113"/>
      <c r="V35" s="1113">
        <v>1404</v>
      </c>
      <c r="W35" s="1113"/>
      <c r="X35" s="1113"/>
      <c r="Y35" s="1113"/>
      <c r="Z35" s="1113"/>
      <c r="AA35" s="1113">
        <f t="shared" si="0"/>
        <v>11</v>
      </c>
      <c r="AB35" s="1113"/>
      <c r="AC35" s="1113"/>
      <c r="AD35" s="1113"/>
      <c r="AE35" s="1114"/>
      <c r="AF35" s="1088">
        <v>11</v>
      </c>
      <c r="AG35" s="1089"/>
      <c r="AH35" s="1089"/>
      <c r="AI35" s="1089"/>
      <c r="AJ35" s="1090"/>
      <c r="AK35" s="1049">
        <v>799</v>
      </c>
      <c r="AL35" s="1040"/>
      <c r="AM35" s="1040"/>
      <c r="AN35" s="1040"/>
      <c r="AO35" s="1040"/>
      <c r="AP35" s="1040">
        <v>6351</v>
      </c>
      <c r="AQ35" s="1040"/>
      <c r="AR35" s="1040"/>
      <c r="AS35" s="1040"/>
      <c r="AT35" s="1040"/>
      <c r="AU35" s="1040">
        <v>6268</v>
      </c>
      <c r="AV35" s="1040"/>
      <c r="AW35" s="1040"/>
      <c r="AX35" s="1040"/>
      <c r="AY35" s="1040"/>
      <c r="AZ35" s="1111" t="s">
        <v>562</v>
      </c>
      <c r="BA35" s="1111"/>
      <c r="BB35" s="1111"/>
      <c r="BC35" s="1111"/>
      <c r="BD35" s="1111"/>
      <c r="BE35" s="1101" t="s">
        <v>406</v>
      </c>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t="s">
        <v>408</v>
      </c>
      <c r="C36" s="1107"/>
      <c r="D36" s="1107"/>
      <c r="E36" s="1107"/>
      <c r="F36" s="1107"/>
      <c r="G36" s="1107"/>
      <c r="H36" s="1107"/>
      <c r="I36" s="1107"/>
      <c r="J36" s="1107"/>
      <c r="K36" s="1107"/>
      <c r="L36" s="1107"/>
      <c r="M36" s="1107"/>
      <c r="N36" s="1107"/>
      <c r="O36" s="1107"/>
      <c r="P36" s="1108"/>
      <c r="Q36" s="1112">
        <v>9</v>
      </c>
      <c r="R36" s="1113"/>
      <c r="S36" s="1113"/>
      <c r="T36" s="1113"/>
      <c r="U36" s="1113"/>
      <c r="V36" s="1113">
        <v>0</v>
      </c>
      <c r="W36" s="1113"/>
      <c r="X36" s="1113"/>
      <c r="Y36" s="1113"/>
      <c r="Z36" s="1113"/>
      <c r="AA36" s="1113">
        <f t="shared" si="0"/>
        <v>9</v>
      </c>
      <c r="AB36" s="1113"/>
      <c r="AC36" s="1113"/>
      <c r="AD36" s="1113"/>
      <c r="AE36" s="1114"/>
      <c r="AF36" s="1088">
        <v>38</v>
      </c>
      <c r="AG36" s="1089"/>
      <c r="AH36" s="1089"/>
      <c r="AI36" s="1089"/>
      <c r="AJ36" s="1090"/>
      <c r="AK36" s="1049" t="s">
        <v>562</v>
      </c>
      <c r="AL36" s="1040"/>
      <c r="AM36" s="1040"/>
      <c r="AN36" s="1040"/>
      <c r="AO36" s="1040"/>
      <c r="AP36" s="1040" t="s">
        <v>562</v>
      </c>
      <c r="AQ36" s="1040"/>
      <c r="AR36" s="1040"/>
      <c r="AS36" s="1040"/>
      <c r="AT36" s="1040"/>
      <c r="AU36" s="1040" t="s">
        <v>562</v>
      </c>
      <c r="AV36" s="1040"/>
      <c r="AW36" s="1040"/>
      <c r="AX36" s="1040"/>
      <c r="AY36" s="1040"/>
      <c r="AZ36" s="1111" t="s">
        <v>562</v>
      </c>
      <c r="BA36" s="1111"/>
      <c r="BB36" s="1111"/>
      <c r="BC36" s="1111"/>
      <c r="BD36" s="1111"/>
      <c r="BE36" s="1101" t="s">
        <v>406</v>
      </c>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409</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385</v>
      </c>
      <c r="B63" s="1013" t="s">
        <v>410</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1820</v>
      </c>
      <c r="AG63" s="1028"/>
      <c r="AH63" s="1028"/>
      <c r="AI63" s="1028"/>
      <c r="AJ63" s="1099"/>
      <c r="AK63" s="1100"/>
      <c r="AL63" s="1032"/>
      <c r="AM63" s="1032"/>
      <c r="AN63" s="1032"/>
      <c r="AO63" s="1032"/>
      <c r="AP63" s="1028">
        <f>SUM(AP28:AT36)</f>
        <v>9918</v>
      </c>
      <c r="AQ63" s="1028"/>
      <c r="AR63" s="1028"/>
      <c r="AS63" s="1028"/>
      <c r="AT63" s="1028"/>
      <c r="AU63" s="1028">
        <f>SUM(AU28:AY36)</f>
        <v>6411</v>
      </c>
      <c r="AV63" s="1028"/>
      <c r="AW63" s="1028"/>
      <c r="AX63" s="1028"/>
      <c r="AY63" s="1028"/>
      <c r="AZ63" s="1094"/>
      <c r="BA63" s="1094"/>
      <c r="BB63" s="1094"/>
      <c r="BC63" s="1094"/>
      <c r="BD63" s="1094"/>
      <c r="BE63" s="1029"/>
      <c r="BF63" s="1029"/>
      <c r="BG63" s="1029"/>
      <c r="BH63" s="1029"/>
      <c r="BI63" s="1030"/>
      <c r="BJ63" s="1095" t="s">
        <v>181</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411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412</v>
      </c>
      <c r="B66" s="1065"/>
      <c r="C66" s="1065"/>
      <c r="D66" s="1065"/>
      <c r="E66" s="1065"/>
      <c r="F66" s="1065"/>
      <c r="G66" s="1065"/>
      <c r="H66" s="1065"/>
      <c r="I66" s="1065"/>
      <c r="J66" s="1065"/>
      <c r="K66" s="1065"/>
      <c r="L66" s="1065"/>
      <c r="M66" s="1065"/>
      <c r="N66" s="1065"/>
      <c r="O66" s="1065"/>
      <c r="P66" s="1066"/>
      <c r="Q66" s="1070" t="s">
        <v>413</v>
      </c>
      <c r="R66" s="1071"/>
      <c r="S66" s="1071"/>
      <c r="T66" s="1071"/>
      <c r="U66" s="1072"/>
      <c r="V66" s="1070" t="s">
        <v>391</v>
      </c>
      <c r="W66" s="1071"/>
      <c r="X66" s="1071"/>
      <c r="Y66" s="1071"/>
      <c r="Z66" s="1072"/>
      <c r="AA66" s="1070" t="s">
        <v>392</v>
      </c>
      <c r="AB66" s="1071"/>
      <c r="AC66" s="1071"/>
      <c r="AD66" s="1071"/>
      <c r="AE66" s="1072"/>
      <c r="AF66" s="1076" t="s">
        <v>393</v>
      </c>
      <c r="AG66" s="1077"/>
      <c r="AH66" s="1077"/>
      <c r="AI66" s="1077"/>
      <c r="AJ66" s="1078"/>
      <c r="AK66" s="1070" t="s">
        <v>394</v>
      </c>
      <c r="AL66" s="1065"/>
      <c r="AM66" s="1065"/>
      <c r="AN66" s="1065"/>
      <c r="AO66" s="1066"/>
      <c r="AP66" s="1070" t="s">
        <v>395</v>
      </c>
      <c r="AQ66" s="1071"/>
      <c r="AR66" s="1071"/>
      <c r="AS66" s="1071"/>
      <c r="AT66" s="1072"/>
      <c r="AU66" s="1070" t="s">
        <v>414</v>
      </c>
      <c r="AV66" s="1071"/>
      <c r="AW66" s="1071"/>
      <c r="AX66" s="1071"/>
      <c r="AY66" s="1072"/>
      <c r="AZ66" s="1070" t="s">
        <v>372</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564</v>
      </c>
      <c r="C68" s="1055"/>
      <c r="D68" s="1055"/>
      <c r="E68" s="1055"/>
      <c r="F68" s="1055"/>
      <c r="G68" s="1055"/>
      <c r="H68" s="1055"/>
      <c r="I68" s="1055"/>
      <c r="J68" s="1055"/>
      <c r="K68" s="1055"/>
      <c r="L68" s="1055"/>
      <c r="M68" s="1055"/>
      <c r="N68" s="1055"/>
      <c r="O68" s="1055"/>
      <c r="P68" s="1056"/>
      <c r="Q68" s="1057">
        <v>2199</v>
      </c>
      <c r="R68" s="1051"/>
      <c r="S68" s="1051"/>
      <c r="T68" s="1051"/>
      <c r="U68" s="1051"/>
      <c r="V68" s="1051">
        <v>2137</v>
      </c>
      <c r="W68" s="1051"/>
      <c r="X68" s="1051"/>
      <c r="Y68" s="1051"/>
      <c r="Z68" s="1051"/>
      <c r="AA68" s="1051">
        <f>Q68-V68</f>
        <v>62</v>
      </c>
      <c r="AB68" s="1051"/>
      <c r="AC68" s="1051"/>
      <c r="AD68" s="1051"/>
      <c r="AE68" s="1051"/>
      <c r="AF68" s="1051">
        <v>50</v>
      </c>
      <c r="AG68" s="1051"/>
      <c r="AH68" s="1051"/>
      <c r="AI68" s="1051"/>
      <c r="AJ68" s="1051"/>
      <c r="AK68" s="1051" t="s">
        <v>572</v>
      </c>
      <c r="AL68" s="1051"/>
      <c r="AM68" s="1051"/>
      <c r="AN68" s="1051"/>
      <c r="AO68" s="1051"/>
      <c r="AP68" s="1051">
        <v>818</v>
      </c>
      <c r="AQ68" s="1051"/>
      <c r="AR68" s="1051"/>
      <c r="AS68" s="1051"/>
      <c r="AT68" s="1051"/>
      <c r="AU68" s="1051">
        <v>443</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565</v>
      </c>
      <c r="C69" s="1044"/>
      <c r="D69" s="1044"/>
      <c r="E69" s="1044"/>
      <c r="F69" s="1044"/>
      <c r="G69" s="1044"/>
      <c r="H69" s="1044"/>
      <c r="I69" s="1044"/>
      <c r="J69" s="1044"/>
      <c r="K69" s="1044"/>
      <c r="L69" s="1044"/>
      <c r="M69" s="1044"/>
      <c r="N69" s="1044"/>
      <c r="O69" s="1044"/>
      <c r="P69" s="1045"/>
      <c r="Q69" s="1046">
        <v>20352</v>
      </c>
      <c r="R69" s="1040"/>
      <c r="S69" s="1040"/>
      <c r="T69" s="1040"/>
      <c r="U69" s="1040"/>
      <c r="V69" s="1040">
        <v>21451</v>
      </c>
      <c r="W69" s="1040"/>
      <c r="X69" s="1040"/>
      <c r="Y69" s="1040"/>
      <c r="Z69" s="1040"/>
      <c r="AA69" s="1040">
        <f t="shared" ref="AA69:AA72" si="1">Q69-V69</f>
        <v>-1099</v>
      </c>
      <c r="AB69" s="1040"/>
      <c r="AC69" s="1040"/>
      <c r="AD69" s="1040"/>
      <c r="AE69" s="1040"/>
      <c r="AF69" s="1040">
        <v>322</v>
      </c>
      <c r="AG69" s="1040"/>
      <c r="AH69" s="1040"/>
      <c r="AI69" s="1040"/>
      <c r="AJ69" s="1040"/>
      <c r="AK69" s="1040" t="s">
        <v>572</v>
      </c>
      <c r="AL69" s="1040"/>
      <c r="AM69" s="1040"/>
      <c r="AN69" s="1040"/>
      <c r="AO69" s="1040"/>
      <c r="AP69" s="1040">
        <v>25091</v>
      </c>
      <c r="AQ69" s="1040"/>
      <c r="AR69" s="1040"/>
      <c r="AS69" s="1040"/>
      <c r="AT69" s="1040"/>
      <c r="AU69" s="1040">
        <v>3036</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566</v>
      </c>
      <c r="C70" s="1044"/>
      <c r="D70" s="1044"/>
      <c r="E70" s="1044"/>
      <c r="F70" s="1044"/>
      <c r="G70" s="1044"/>
      <c r="H70" s="1044"/>
      <c r="I70" s="1044"/>
      <c r="J70" s="1044"/>
      <c r="K70" s="1044"/>
      <c r="L70" s="1044"/>
      <c r="M70" s="1044"/>
      <c r="N70" s="1044"/>
      <c r="O70" s="1044"/>
      <c r="P70" s="1045"/>
      <c r="Q70" s="1046">
        <v>119</v>
      </c>
      <c r="R70" s="1040"/>
      <c r="S70" s="1040"/>
      <c r="T70" s="1040"/>
      <c r="U70" s="1040"/>
      <c r="V70" s="1040">
        <v>117</v>
      </c>
      <c r="W70" s="1040"/>
      <c r="X70" s="1040"/>
      <c r="Y70" s="1040"/>
      <c r="Z70" s="1040"/>
      <c r="AA70" s="1040">
        <f t="shared" si="1"/>
        <v>2</v>
      </c>
      <c r="AB70" s="1040"/>
      <c r="AC70" s="1040"/>
      <c r="AD70" s="1040"/>
      <c r="AE70" s="1040"/>
      <c r="AF70" s="1040">
        <v>2</v>
      </c>
      <c r="AG70" s="1040"/>
      <c r="AH70" s="1040"/>
      <c r="AI70" s="1040"/>
      <c r="AJ70" s="1040"/>
      <c r="AK70" s="1040" t="s">
        <v>572</v>
      </c>
      <c r="AL70" s="1040"/>
      <c r="AM70" s="1040"/>
      <c r="AN70" s="1040"/>
      <c r="AO70" s="1040"/>
      <c r="AP70" s="1040" t="s">
        <v>572</v>
      </c>
      <c r="AQ70" s="1040"/>
      <c r="AR70" s="1040"/>
      <c r="AS70" s="1040"/>
      <c r="AT70" s="1040"/>
      <c r="AU70" s="1040" t="s">
        <v>572</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567</v>
      </c>
      <c r="C71" s="1044"/>
      <c r="D71" s="1044"/>
      <c r="E71" s="1044"/>
      <c r="F71" s="1044"/>
      <c r="G71" s="1044"/>
      <c r="H71" s="1044"/>
      <c r="I71" s="1044"/>
      <c r="J71" s="1044"/>
      <c r="K71" s="1044"/>
      <c r="L71" s="1044"/>
      <c r="M71" s="1044"/>
      <c r="N71" s="1044"/>
      <c r="O71" s="1044"/>
      <c r="P71" s="1045"/>
      <c r="Q71" s="1046">
        <v>13115</v>
      </c>
      <c r="R71" s="1040"/>
      <c r="S71" s="1040"/>
      <c r="T71" s="1040"/>
      <c r="U71" s="1040"/>
      <c r="V71" s="1040">
        <v>12314</v>
      </c>
      <c r="W71" s="1040"/>
      <c r="X71" s="1040"/>
      <c r="Y71" s="1040"/>
      <c r="Z71" s="1040"/>
      <c r="AA71" s="1040">
        <f t="shared" si="1"/>
        <v>801</v>
      </c>
      <c r="AB71" s="1040"/>
      <c r="AC71" s="1040"/>
      <c r="AD71" s="1040"/>
      <c r="AE71" s="1040"/>
      <c r="AF71" s="1040">
        <v>801</v>
      </c>
      <c r="AG71" s="1040"/>
      <c r="AH71" s="1040"/>
      <c r="AI71" s="1040"/>
      <c r="AJ71" s="1040"/>
      <c r="AK71" s="1040" t="s">
        <v>572</v>
      </c>
      <c r="AL71" s="1040"/>
      <c r="AM71" s="1040"/>
      <c r="AN71" s="1040"/>
      <c r="AO71" s="1040"/>
      <c r="AP71" s="1040" t="s">
        <v>572</v>
      </c>
      <c r="AQ71" s="1040"/>
      <c r="AR71" s="1040"/>
      <c r="AS71" s="1040"/>
      <c r="AT71" s="1040"/>
      <c r="AU71" s="1040" t="s">
        <v>572</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568</v>
      </c>
      <c r="C72" s="1044"/>
      <c r="D72" s="1044"/>
      <c r="E72" s="1044"/>
      <c r="F72" s="1044"/>
      <c r="G72" s="1044"/>
      <c r="H72" s="1044"/>
      <c r="I72" s="1044"/>
      <c r="J72" s="1044"/>
      <c r="K72" s="1044"/>
      <c r="L72" s="1044"/>
      <c r="M72" s="1044"/>
      <c r="N72" s="1044"/>
      <c r="O72" s="1044"/>
      <c r="P72" s="1045"/>
      <c r="Q72" s="1046">
        <v>133</v>
      </c>
      <c r="R72" s="1040"/>
      <c r="S72" s="1040"/>
      <c r="T72" s="1040"/>
      <c r="U72" s="1040"/>
      <c r="V72" s="1040">
        <v>132</v>
      </c>
      <c r="W72" s="1040"/>
      <c r="X72" s="1040"/>
      <c r="Y72" s="1040"/>
      <c r="Z72" s="1040"/>
      <c r="AA72" s="1040">
        <f t="shared" si="1"/>
        <v>1</v>
      </c>
      <c r="AB72" s="1040"/>
      <c r="AC72" s="1040"/>
      <c r="AD72" s="1040"/>
      <c r="AE72" s="1040"/>
      <c r="AF72" s="1040">
        <v>1</v>
      </c>
      <c r="AG72" s="1040"/>
      <c r="AH72" s="1040"/>
      <c r="AI72" s="1040"/>
      <c r="AJ72" s="1040"/>
      <c r="AK72" s="1040" t="s">
        <v>572</v>
      </c>
      <c r="AL72" s="1040"/>
      <c r="AM72" s="1040"/>
      <c r="AN72" s="1040"/>
      <c r="AO72" s="1040"/>
      <c r="AP72" s="1040" t="s">
        <v>572</v>
      </c>
      <c r="AQ72" s="1040"/>
      <c r="AR72" s="1040"/>
      <c r="AS72" s="1040"/>
      <c r="AT72" s="1040"/>
      <c r="AU72" s="1040" t="s">
        <v>572</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569</v>
      </c>
      <c r="C73" s="1044"/>
      <c r="D73" s="1044"/>
      <c r="E73" s="1044"/>
      <c r="F73" s="1044"/>
      <c r="G73" s="1044"/>
      <c r="H73" s="1044"/>
      <c r="I73" s="1044"/>
      <c r="J73" s="1044"/>
      <c r="K73" s="1044"/>
      <c r="L73" s="1044"/>
      <c r="M73" s="1044"/>
      <c r="N73" s="1044"/>
      <c r="O73" s="1044"/>
      <c r="P73" s="1045"/>
      <c r="Q73" s="1046">
        <v>11</v>
      </c>
      <c r="R73" s="1040"/>
      <c r="S73" s="1040"/>
      <c r="T73" s="1040"/>
      <c r="U73" s="1040"/>
      <c r="V73" s="1040">
        <v>11</v>
      </c>
      <c r="W73" s="1040"/>
      <c r="X73" s="1040"/>
      <c r="Y73" s="1040"/>
      <c r="Z73" s="1040"/>
      <c r="AA73" s="1040">
        <v>1</v>
      </c>
      <c r="AB73" s="1040"/>
      <c r="AC73" s="1040"/>
      <c r="AD73" s="1040"/>
      <c r="AE73" s="1040"/>
      <c r="AF73" s="1040">
        <v>1</v>
      </c>
      <c r="AG73" s="1040"/>
      <c r="AH73" s="1040"/>
      <c r="AI73" s="1040"/>
      <c r="AJ73" s="1040"/>
      <c r="AK73" s="1040">
        <v>1</v>
      </c>
      <c r="AL73" s="1040"/>
      <c r="AM73" s="1040"/>
      <c r="AN73" s="1040"/>
      <c r="AO73" s="1040"/>
      <c r="AP73" s="1040" t="s">
        <v>572</v>
      </c>
      <c r="AQ73" s="1040"/>
      <c r="AR73" s="1040"/>
      <c r="AS73" s="1040"/>
      <c r="AT73" s="1040"/>
      <c r="AU73" s="1040" t="s">
        <v>572</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570</v>
      </c>
      <c r="C74" s="1044"/>
      <c r="D74" s="1044"/>
      <c r="E74" s="1044"/>
      <c r="F74" s="1044"/>
      <c r="G74" s="1044"/>
      <c r="H74" s="1044"/>
      <c r="I74" s="1044"/>
      <c r="J74" s="1044"/>
      <c r="K74" s="1044"/>
      <c r="L74" s="1044"/>
      <c r="M74" s="1044"/>
      <c r="N74" s="1044"/>
      <c r="O74" s="1044"/>
      <c r="P74" s="1045"/>
      <c r="Q74" s="1046">
        <v>502</v>
      </c>
      <c r="R74" s="1040"/>
      <c r="S74" s="1040"/>
      <c r="T74" s="1040"/>
      <c r="U74" s="1040"/>
      <c r="V74" s="1040">
        <v>369</v>
      </c>
      <c r="W74" s="1040"/>
      <c r="X74" s="1040"/>
      <c r="Y74" s="1040"/>
      <c r="Z74" s="1040"/>
      <c r="AA74" s="1040">
        <v>134</v>
      </c>
      <c r="AB74" s="1040"/>
      <c r="AC74" s="1040"/>
      <c r="AD74" s="1040"/>
      <c r="AE74" s="1040"/>
      <c r="AF74" s="1040">
        <v>134</v>
      </c>
      <c r="AG74" s="1040"/>
      <c r="AH74" s="1040"/>
      <c r="AI74" s="1040"/>
      <c r="AJ74" s="1040"/>
      <c r="AK74" s="1040">
        <v>231</v>
      </c>
      <c r="AL74" s="1040"/>
      <c r="AM74" s="1040"/>
      <c r="AN74" s="1040"/>
      <c r="AO74" s="1040"/>
      <c r="AP74" s="1040" t="s">
        <v>572</v>
      </c>
      <c r="AQ74" s="1040"/>
      <c r="AR74" s="1040"/>
      <c r="AS74" s="1040"/>
      <c r="AT74" s="1040"/>
      <c r="AU74" s="1040" t="s">
        <v>572</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t="s">
        <v>571</v>
      </c>
      <c r="C75" s="1044"/>
      <c r="D75" s="1044"/>
      <c r="E75" s="1044"/>
      <c r="F75" s="1044"/>
      <c r="G75" s="1044"/>
      <c r="H75" s="1044"/>
      <c r="I75" s="1044"/>
      <c r="J75" s="1044"/>
      <c r="K75" s="1044"/>
      <c r="L75" s="1044"/>
      <c r="M75" s="1044"/>
      <c r="N75" s="1044"/>
      <c r="O75" s="1044"/>
      <c r="P75" s="1045"/>
      <c r="Q75" s="1047">
        <v>746051</v>
      </c>
      <c r="R75" s="1048"/>
      <c r="S75" s="1048"/>
      <c r="T75" s="1048"/>
      <c r="U75" s="1049"/>
      <c r="V75" s="1050">
        <v>728184</v>
      </c>
      <c r="W75" s="1048"/>
      <c r="X75" s="1048"/>
      <c r="Y75" s="1048"/>
      <c r="Z75" s="1049"/>
      <c r="AA75" s="1050">
        <v>17868</v>
      </c>
      <c r="AB75" s="1048"/>
      <c r="AC75" s="1048"/>
      <c r="AD75" s="1048"/>
      <c r="AE75" s="1049"/>
      <c r="AF75" s="1050">
        <v>17868</v>
      </c>
      <c r="AG75" s="1048"/>
      <c r="AH75" s="1048"/>
      <c r="AI75" s="1048"/>
      <c r="AJ75" s="1049"/>
      <c r="AK75" s="1050">
        <v>6780</v>
      </c>
      <c r="AL75" s="1048"/>
      <c r="AM75" s="1048"/>
      <c r="AN75" s="1048"/>
      <c r="AO75" s="1049"/>
      <c r="AP75" s="1040" t="s">
        <v>572</v>
      </c>
      <c r="AQ75" s="1040"/>
      <c r="AR75" s="1040"/>
      <c r="AS75" s="1040"/>
      <c r="AT75" s="1040"/>
      <c r="AU75" s="1040" t="s">
        <v>572</v>
      </c>
      <c r="AV75" s="1040"/>
      <c r="AW75" s="1040"/>
      <c r="AX75" s="1040"/>
      <c r="AY75" s="1040"/>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385</v>
      </c>
      <c r="B88" s="1013" t="s">
        <v>415</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f>SUM(AF68:AJ75)</f>
        <v>19179</v>
      </c>
      <c r="AG88" s="1028"/>
      <c r="AH88" s="1028"/>
      <c r="AI88" s="1028"/>
      <c r="AJ88" s="1028"/>
      <c r="AK88" s="1032"/>
      <c r="AL88" s="1032"/>
      <c r="AM88" s="1032"/>
      <c r="AN88" s="1032"/>
      <c r="AO88" s="1032"/>
      <c r="AP88" s="1028">
        <f t="shared" ref="AP88" si="2">SUM(AP68:AT75)</f>
        <v>25909</v>
      </c>
      <c r="AQ88" s="1028"/>
      <c r="AR88" s="1028"/>
      <c r="AS88" s="1028"/>
      <c r="AT88" s="1028"/>
      <c r="AU88" s="1028">
        <f t="shared" ref="AU88" si="3">SUM(AU68:AY75)</f>
        <v>3479</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385</v>
      </c>
      <c r="BR102" s="1013" t="s">
        <v>416</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f>SUM(CR7:CV88)</f>
        <v>40</v>
      </c>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417</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418</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421</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422</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423</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424</v>
      </c>
      <c r="AB109" s="963"/>
      <c r="AC109" s="963"/>
      <c r="AD109" s="963"/>
      <c r="AE109" s="964"/>
      <c r="AF109" s="965" t="s">
        <v>303</v>
      </c>
      <c r="AG109" s="963"/>
      <c r="AH109" s="963"/>
      <c r="AI109" s="963"/>
      <c r="AJ109" s="964"/>
      <c r="AK109" s="965" t="s">
        <v>302</v>
      </c>
      <c r="AL109" s="963"/>
      <c r="AM109" s="963"/>
      <c r="AN109" s="963"/>
      <c r="AO109" s="964"/>
      <c r="AP109" s="965" t="s">
        <v>425</v>
      </c>
      <c r="AQ109" s="963"/>
      <c r="AR109" s="963"/>
      <c r="AS109" s="963"/>
      <c r="AT109" s="994"/>
      <c r="AU109" s="962" t="s">
        <v>423</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424</v>
      </c>
      <c r="BR109" s="963"/>
      <c r="BS109" s="963"/>
      <c r="BT109" s="963"/>
      <c r="BU109" s="964"/>
      <c r="BV109" s="965" t="s">
        <v>303</v>
      </c>
      <c r="BW109" s="963"/>
      <c r="BX109" s="963"/>
      <c r="BY109" s="963"/>
      <c r="BZ109" s="964"/>
      <c r="CA109" s="965" t="s">
        <v>302</v>
      </c>
      <c r="CB109" s="963"/>
      <c r="CC109" s="963"/>
      <c r="CD109" s="963"/>
      <c r="CE109" s="964"/>
      <c r="CF109" s="1001" t="s">
        <v>425</v>
      </c>
      <c r="CG109" s="1001"/>
      <c r="CH109" s="1001"/>
      <c r="CI109" s="1001"/>
      <c r="CJ109" s="1001"/>
      <c r="CK109" s="965" t="s">
        <v>426</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424</v>
      </c>
      <c r="DH109" s="963"/>
      <c r="DI109" s="963"/>
      <c r="DJ109" s="963"/>
      <c r="DK109" s="964"/>
      <c r="DL109" s="965" t="s">
        <v>303</v>
      </c>
      <c r="DM109" s="963"/>
      <c r="DN109" s="963"/>
      <c r="DO109" s="963"/>
      <c r="DP109" s="964"/>
      <c r="DQ109" s="965" t="s">
        <v>302</v>
      </c>
      <c r="DR109" s="963"/>
      <c r="DS109" s="963"/>
      <c r="DT109" s="963"/>
      <c r="DU109" s="964"/>
      <c r="DV109" s="965" t="s">
        <v>425</v>
      </c>
      <c r="DW109" s="963"/>
      <c r="DX109" s="963"/>
      <c r="DY109" s="963"/>
      <c r="DZ109" s="994"/>
    </row>
    <row r="110" spans="1:131" s="226" customFormat="1" ht="26.25" customHeight="1" x14ac:dyDescent="0.15">
      <c r="A110" s="865" t="s">
        <v>427</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2998643</v>
      </c>
      <c r="AB110" s="956"/>
      <c r="AC110" s="956"/>
      <c r="AD110" s="956"/>
      <c r="AE110" s="957"/>
      <c r="AF110" s="958">
        <v>3061630</v>
      </c>
      <c r="AG110" s="956"/>
      <c r="AH110" s="956"/>
      <c r="AI110" s="956"/>
      <c r="AJ110" s="957"/>
      <c r="AK110" s="958">
        <v>3181520</v>
      </c>
      <c r="AL110" s="956"/>
      <c r="AM110" s="956"/>
      <c r="AN110" s="956"/>
      <c r="AO110" s="957"/>
      <c r="AP110" s="959">
        <v>32.6</v>
      </c>
      <c r="AQ110" s="960"/>
      <c r="AR110" s="960"/>
      <c r="AS110" s="960"/>
      <c r="AT110" s="961"/>
      <c r="AU110" s="995" t="s">
        <v>66</v>
      </c>
      <c r="AV110" s="996"/>
      <c r="AW110" s="996"/>
      <c r="AX110" s="996"/>
      <c r="AY110" s="996"/>
      <c r="AZ110" s="921" t="s">
        <v>428</v>
      </c>
      <c r="BA110" s="866"/>
      <c r="BB110" s="866"/>
      <c r="BC110" s="866"/>
      <c r="BD110" s="866"/>
      <c r="BE110" s="866"/>
      <c r="BF110" s="866"/>
      <c r="BG110" s="866"/>
      <c r="BH110" s="866"/>
      <c r="BI110" s="866"/>
      <c r="BJ110" s="866"/>
      <c r="BK110" s="866"/>
      <c r="BL110" s="866"/>
      <c r="BM110" s="866"/>
      <c r="BN110" s="866"/>
      <c r="BO110" s="866"/>
      <c r="BP110" s="867"/>
      <c r="BQ110" s="922">
        <v>29336052</v>
      </c>
      <c r="BR110" s="903"/>
      <c r="BS110" s="903"/>
      <c r="BT110" s="903"/>
      <c r="BU110" s="903"/>
      <c r="BV110" s="903">
        <v>30251562</v>
      </c>
      <c r="BW110" s="903"/>
      <c r="BX110" s="903"/>
      <c r="BY110" s="903"/>
      <c r="BZ110" s="903"/>
      <c r="CA110" s="903">
        <v>28022528</v>
      </c>
      <c r="CB110" s="903"/>
      <c r="CC110" s="903"/>
      <c r="CD110" s="903"/>
      <c r="CE110" s="903"/>
      <c r="CF110" s="927">
        <v>286.8</v>
      </c>
      <c r="CG110" s="928"/>
      <c r="CH110" s="928"/>
      <c r="CI110" s="928"/>
      <c r="CJ110" s="928"/>
      <c r="CK110" s="991" t="s">
        <v>429</v>
      </c>
      <c r="CL110" s="877"/>
      <c r="CM110" s="952" t="s">
        <v>430</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431</v>
      </c>
      <c r="DH110" s="903"/>
      <c r="DI110" s="903"/>
      <c r="DJ110" s="903"/>
      <c r="DK110" s="903"/>
      <c r="DL110" s="903" t="s">
        <v>181</v>
      </c>
      <c r="DM110" s="903"/>
      <c r="DN110" s="903"/>
      <c r="DO110" s="903"/>
      <c r="DP110" s="903"/>
      <c r="DQ110" s="903" t="s">
        <v>431</v>
      </c>
      <c r="DR110" s="903"/>
      <c r="DS110" s="903"/>
      <c r="DT110" s="903"/>
      <c r="DU110" s="903"/>
      <c r="DV110" s="904" t="s">
        <v>181</v>
      </c>
      <c r="DW110" s="904"/>
      <c r="DX110" s="904"/>
      <c r="DY110" s="904"/>
      <c r="DZ110" s="905"/>
    </row>
    <row r="111" spans="1:131" s="226" customFormat="1" ht="26.25" customHeight="1" x14ac:dyDescent="0.15">
      <c r="A111" s="832" t="s">
        <v>432</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181</v>
      </c>
      <c r="AB111" s="984"/>
      <c r="AC111" s="984"/>
      <c r="AD111" s="984"/>
      <c r="AE111" s="985"/>
      <c r="AF111" s="986" t="s">
        <v>181</v>
      </c>
      <c r="AG111" s="984"/>
      <c r="AH111" s="984"/>
      <c r="AI111" s="984"/>
      <c r="AJ111" s="985"/>
      <c r="AK111" s="986" t="s">
        <v>181</v>
      </c>
      <c r="AL111" s="984"/>
      <c r="AM111" s="984"/>
      <c r="AN111" s="984"/>
      <c r="AO111" s="985"/>
      <c r="AP111" s="987" t="s">
        <v>387</v>
      </c>
      <c r="AQ111" s="988"/>
      <c r="AR111" s="988"/>
      <c r="AS111" s="988"/>
      <c r="AT111" s="989"/>
      <c r="AU111" s="997"/>
      <c r="AV111" s="998"/>
      <c r="AW111" s="998"/>
      <c r="AX111" s="998"/>
      <c r="AY111" s="998"/>
      <c r="AZ111" s="873" t="s">
        <v>433</v>
      </c>
      <c r="BA111" s="808"/>
      <c r="BB111" s="808"/>
      <c r="BC111" s="808"/>
      <c r="BD111" s="808"/>
      <c r="BE111" s="808"/>
      <c r="BF111" s="808"/>
      <c r="BG111" s="808"/>
      <c r="BH111" s="808"/>
      <c r="BI111" s="808"/>
      <c r="BJ111" s="808"/>
      <c r="BK111" s="808"/>
      <c r="BL111" s="808"/>
      <c r="BM111" s="808"/>
      <c r="BN111" s="808"/>
      <c r="BO111" s="808"/>
      <c r="BP111" s="809"/>
      <c r="BQ111" s="874">
        <v>9584</v>
      </c>
      <c r="BR111" s="875"/>
      <c r="BS111" s="875"/>
      <c r="BT111" s="875"/>
      <c r="BU111" s="875"/>
      <c r="BV111" s="875">
        <v>8274</v>
      </c>
      <c r="BW111" s="875"/>
      <c r="BX111" s="875"/>
      <c r="BY111" s="875"/>
      <c r="BZ111" s="875"/>
      <c r="CA111" s="875">
        <v>6619</v>
      </c>
      <c r="CB111" s="875"/>
      <c r="CC111" s="875"/>
      <c r="CD111" s="875"/>
      <c r="CE111" s="875"/>
      <c r="CF111" s="936">
        <v>0.1</v>
      </c>
      <c r="CG111" s="937"/>
      <c r="CH111" s="937"/>
      <c r="CI111" s="937"/>
      <c r="CJ111" s="937"/>
      <c r="CK111" s="992"/>
      <c r="CL111" s="879"/>
      <c r="CM111" s="882" t="s">
        <v>434</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431</v>
      </c>
      <c r="DH111" s="875"/>
      <c r="DI111" s="875"/>
      <c r="DJ111" s="875"/>
      <c r="DK111" s="875"/>
      <c r="DL111" s="875" t="s">
        <v>387</v>
      </c>
      <c r="DM111" s="875"/>
      <c r="DN111" s="875"/>
      <c r="DO111" s="875"/>
      <c r="DP111" s="875"/>
      <c r="DQ111" s="875" t="s">
        <v>181</v>
      </c>
      <c r="DR111" s="875"/>
      <c r="DS111" s="875"/>
      <c r="DT111" s="875"/>
      <c r="DU111" s="875"/>
      <c r="DV111" s="852" t="s">
        <v>431</v>
      </c>
      <c r="DW111" s="852"/>
      <c r="DX111" s="852"/>
      <c r="DY111" s="852"/>
      <c r="DZ111" s="853"/>
    </row>
    <row r="112" spans="1:131" s="226" customFormat="1" ht="26.25" customHeight="1" x14ac:dyDescent="0.15">
      <c r="A112" s="977" t="s">
        <v>435</v>
      </c>
      <c r="B112" s="978"/>
      <c r="C112" s="808" t="s">
        <v>436</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v>60000</v>
      </c>
      <c r="AB112" s="838"/>
      <c r="AC112" s="838"/>
      <c r="AD112" s="838"/>
      <c r="AE112" s="839"/>
      <c r="AF112" s="840">
        <v>60000</v>
      </c>
      <c r="AG112" s="838"/>
      <c r="AH112" s="838"/>
      <c r="AI112" s="838"/>
      <c r="AJ112" s="839"/>
      <c r="AK112" s="840">
        <v>60000</v>
      </c>
      <c r="AL112" s="838"/>
      <c r="AM112" s="838"/>
      <c r="AN112" s="838"/>
      <c r="AO112" s="839"/>
      <c r="AP112" s="885">
        <v>0.6</v>
      </c>
      <c r="AQ112" s="886"/>
      <c r="AR112" s="886"/>
      <c r="AS112" s="886"/>
      <c r="AT112" s="887"/>
      <c r="AU112" s="997"/>
      <c r="AV112" s="998"/>
      <c r="AW112" s="998"/>
      <c r="AX112" s="998"/>
      <c r="AY112" s="998"/>
      <c r="AZ112" s="873" t="s">
        <v>437</v>
      </c>
      <c r="BA112" s="808"/>
      <c r="BB112" s="808"/>
      <c r="BC112" s="808"/>
      <c r="BD112" s="808"/>
      <c r="BE112" s="808"/>
      <c r="BF112" s="808"/>
      <c r="BG112" s="808"/>
      <c r="BH112" s="808"/>
      <c r="BI112" s="808"/>
      <c r="BJ112" s="808"/>
      <c r="BK112" s="808"/>
      <c r="BL112" s="808"/>
      <c r="BM112" s="808"/>
      <c r="BN112" s="808"/>
      <c r="BO112" s="808"/>
      <c r="BP112" s="809"/>
      <c r="BQ112" s="874">
        <v>6866920</v>
      </c>
      <c r="BR112" s="875"/>
      <c r="BS112" s="875"/>
      <c r="BT112" s="875"/>
      <c r="BU112" s="875"/>
      <c r="BV112" s="875">
        <v>6641830</v>
      </c>
      <c r="BW112" s="875"/>
      <c r="BX112" s="875"/>
      <c r="BY112" s="875"/>
      <c r="BZ112" s="875"/>
      <c r="CA112" s="875">
        <v>6410778</v>
      </c>
      <c r="CB112" s="875"/>
      <c r="CC112" s="875"/>
      <c r="CD112" s="875"/>
      <c r="CE112" s="875"/>
      <c r="CF112" s="936">
        <v>65.599999999999994</v>
      </c>
      <c r="CG112" s="937"/>
      <c r="CH112" s="937"/>
      <c r="CI112" s="937"/>
      <c r="CJ112" s="937"/>
      <c r="CK112" s="992"/>
      <c r="CL112" s="879"/>
      <c r="CM112" s="882" t="s">
        <v>438</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431</v>
      </c>
      <c r="DH112" s="875"/>
      <c r="DI112" s="875"/>
      <c r="DJ112" s="875"/>
      <c r="DK112" s="875"/>
      <c r="DL112" s="875" t="s">
        <v>181</v>
      </c>
      <c r="DM112" s="875"/>
      <c r="DN112" s="875"/>
      <c r="DO112" s="875"/>
      <c r="DP112" s="875"/>
      <c r="DQ112" s="875" t="s">
        <v>387</v>
      </c>
      <c r="DR112" s="875"/>
      <c r="DS112" s="875"/>
      <c r="DT112" s="875"/>
      <c r="DU112" s="875"/>
      <c r="DV112" s="852" t="s">
        <v>181</v>
      </c>
      <c r="DW112" s="852"/>
      <c r="DX112" s="852"/>
      <c r="DY112" s="852"/>
      <c r="DZ112" s="853"/>
    </row>
    <row r="113" spans="1:130" s="226" customFormat="1" ht="26.25" customHeight="1" x14ac:dyDescent="0.15">
      <c r="A113" s="979"/>
      <c r="B113" s="980"/>
      <c r="C113" s="808" t="s">
        <v>439</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891900</v>
      </c>
      <c r="AB113" s="984"/>
      <c r="AC113" s="984"/>
      <c r="AD113" s="984"/>
      <c r="AE113" s="985"/>
      <c r="AF113" s="986">
        <v>862315</v>
      </c>
      <c r="AG113" s="984"/>
      <c r="AH113" s="984"/>
      <c r="AI113" s="984"/>
      <c r="AJ113" s="985"/>
      <c r="AK113" s="986">
        <v>807197</v>
      </c>
      <c r="AL113" s="984"/>
      <c r="AM113" s="984"/>
      <c r="AN113" s="984"/>
      <c r="AO113" s="985"/>
      <c r="AP113" s="987">
        <v>8.3000000000000007</v>
      </c>
      <c r="AQ113" s="988"/>
      <c r="AR113" s="988"/>
      <c r="AS113" s="988"/>
      <c r="AT113" s="989"/>
      <c r="AU113" s="997"/>
      <c r="AV113" s="998"/>
      <c r="AW113" s="998"/>
      <c r="AX113" s="998"/>
      <c r="AY113" s="998"/>
      <c r="AZ113" s="873" t="s">
        <v>440</v>
      </c>
      <c r="BA113" s="808"/>
      <c r="BB113" s="808"/>
      <c r="BC113" s="808"/>
      <c r="BD113" s="808"/>
      <c r="BE113" s="808"/>
      <c r="BF113" s="808"/>
      <c r="BG113" s="808"/>
      <c r="BH113" s="808"/>
      <c r="BI113" s="808"/>
      <c r="BJ113" s="808"/>
      <c r="BK113" s="808"/>
      <c r="BL113" s="808"/>
      <c r="BM113" s="808"/>
      <c r="BN113" s="808"/>
      <c r="BO113" s="808"/>
      <c r="BP113" s="809"/>
      <c r="BQ113" s="874">
        <v>3442441</v>
      </c>
      <c r="BR113" s="875"/>
      <c r="BS113" s="875"/>
      <c r="BT113" s="875"/>
      <c r="BU113" s="875"/>
      <c r="BV113" s="875">
        <v>3415885</v>
      </c>
      <c r="BW113" s="875"/>
      <c r="BX113" s="875"/>
      <c r="BY113" s="875"/>
      <c r="BZ113" s="875"/>
      <c r="CA113" s="875">
        <v>3478462</v>
      </c>
      <c r="CB113" s="875"/>
      <c r="CC113" s="875"/>
      <c r="CD113" s="875"/>
      <c r="CE113" s="875"/>
      <c r="CF113" s="936">
        <v>35.6</v>
      </c>
      <c r="CG113" s="937"/>
      <c r="CH113" s="937"/>
      <c r="CI113" s="937"/>
      <c r="CJ113" s="937"/>
      <c r="CK113" s="992"/>
      <c r="CL113" s="879"/>
      <c r="CM113" s="882" t="s">
        <v>441</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181</v>
      </c>
      <c r="DH113" s="838"/>
      <c r="DI113" s="838"/>
      <c r="DJ113" s="838"/>
      <c r="DK113" s="839"/>
      <c r="DL113" s="840" t="s">
        <v>387</v>
      </c>
      <c r="DM113" s="838"/>
      <c r="DN113" s="838"/>
      <c r="DO113" s="838"/>
      <c r="DP113" s="839"/>
      <c r="DQ113" s="840" t="s">
        <v>181</v>
      </c>
      <c r="DR113" s="838"/>
      <c r="DS113" s="838"/>
      <c r="DT113" s="838"/>
      <c r="DU113" s="839"/>
      <c r="DV113" s="885" t="s">
        <v>431</v>
      </c>
      <c r="DW113" s="886"/>
      <c r="DX113" s="886"/>
      <c r="DY113" s="886"/>
      <c r="DZ113" s="887"/>
    </row>
    <row r="114" spans="1:130" s="226" customFormat="1" ht="26.25" customHeight="1" x14ac:dyDescent="0.15">
      <c r="A114" s="979"/>
      <c r="B114" s="980"/>
      <c r="C114" s="808" t="s">
        <v>442</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209014</v>
      </c>
      <c r="AB114" s="838"/>
      <c r="AC114" s="838"/>
      <c r="AD114" s="838"/>
      <c r="AE114" s="839"/>
      <c r="AF114" s="840">
        <v>255368</v>
      </c>
      <c r="AG114" s="838"/>
      <c r="AH114" s="838"/>
      <c r="AI114" s="838"/>
      <c r="AJ114" s="839"/>
      <c r="AK114" s="840">
        <v>268079</v>
      </c>
      <c r="AL114" s="838"/>
      <c r="AM114" s="838"/>
      <c r="AN114" s="838"/>
      <c r="AO114" s="839"/>
      <c r="AP114" s="885">
        <v>2.7</v>
      </c>
      <c r="AQ114" s="886"/>
      <c r="AR114" s="886"/>
      <c r="AS114" s="886"/>
      <c r="AT114" s="887"/>
      <c r="AU114" s="997"/>
      <c r="AV114" s="998"/>
      <c r="AW114" s="998"/>
      <c r="AX114" s="998"/>
      <c r="AY114" s="998"/>
      <c r="AZ114" s="873" t="s">
        <v>443</v>
      </c>
      <c r="BA114" s="808"/>
      <c r="BB114" s="808"/>
      <c r="BC114" s="808"/>
      <c r="BD114" s="808"/>
      <c r="BE114" s="808"/>
      <c r="BF114" s="808"/>
      <c r="BG114" s="808"/>
      <c r="BH114" s="808"/>
      <c r="BI114" s="808"/>
      <c r="BJ114" s="808"/>
      <c r="BK114" s="808"/>
      <c r="BL114" s="808"/>
      <c r="BM114" s="808"/>
      <c r="BN114" s="808"/>
      <c r="BO114" s="808"/>
      <c r="BP114" s="809"/>
      <c r="BQ114" s="874">
        <v>3448160</v>
      </c>
      <c r="BR114" s="875"/>
      <c r="BS114" s="875"/>
      <c r="BT114" s="875"/>
      <c r="BU114" s="875"/>
      <c r="BV114" s="875">
        <v>3292940</v>
      </c>
      <c r="BW114" s="875"/>
      <c r="BX114" s="875"/>
      <c r="BY114" s="875"/>
      <c r="BZ114" s="875"/>
      <c r="CA114" s="875">
        <v>3216423</v>
      </c>
      <c r="CB114" s="875"/>
      <c r="CC114" s="875"/>
      <c r="CD114" s="875"/>
      <c r="CE114" s="875"/>
      <c r="CF114" s="936">
        <v>32.9</v>
      </c>
      <c r="CG114" s="937"/>
      <c r="CH114" s="937"/>
      <c r="CI114" s="937"/>
      <c r="CJ114" s="937"/>
      <c r="CK114" s="992"/>
      <c r="CL114" s="879"/>
      <c r="CM114" s="882" t="s">
        <v>444</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181</v>
      </c>
      <c r="DH114" s="838"/>
      <c r="DI114" s="838"/>
      <c r="DJ114" s="838"/>
      <c r="DK114" s="839"/>
      <c r="DL114" s="840" t="s">
        <v>181</v>
      </c>
      <c r="DM114" s="838"/>
      <c r="DN114" s="838"/>
      <c r="DO114" s="838"/>
      <c r="DP114" s="839"/>
      <c r="DQ114" s="840" t="s">
        <v>181</v>
      </c>
      <c r="DR114" s="838"/>
      <c r="DS114" s="838"/>
      <c r="DT114" s="838"/>
      <c r="DU114" s="839"/>
      <c r="DV114" s="885" t="s">
        <v>181</v>
      </c>
      <c r="DW114" s="886"/>
      <c r="DX114" s="886"/>
      <c r="DY114" s="886"/>
      <c r="DZ114" s="887"/>
    </row>
    <row r="115" spans="1:130" s="226" customFormat="1" ht="26.25" customHeight="1" x14ac:dyDescent="0.15">
      <c r="A115" s="979"/>
      <c r="B115" s="980"/>
      <c r="C115" s="808" t="s">
        <v>445</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431</v>
      </c>
      <c r="AB115" s="984"/>
      <c r="AC115" s="984"/>
      <c r="AD115" s="984"/>
      <c r="AE115" s="985"/>
      <c r="AF115" s="986" t="s">
        <v>431</v>
      </c>
      <c r="AG115" s="984"/>
      <c r="AH115" s="984"/>
      <c r="AI115" s="984"/>
      <c r="AJ115" s="985"/>
      <c r="AK115" s="986" t="s">
        <v>181</v>
      </c>
      <c r="AL115" s="984"/>
      <c r="AM115" s="984"/>
      <c r="AN115" s="984"/>
      <c r="AO115" s="985"/>
      <c r="AP115" s="987" t="s">
        <v>431</v>
      </c>
      <c r="AQ115" s="988"/>
      <c r="AR115" s="988"/>
      <c r="AS115" s="988"/>
      <c r="AT115" s="989"/>
      <c r="AU115" s="997"/>
      <c r="AV115" s="998"/>
      <c r="AW115" s="998"/>
      <c r="AX115" s="998"/>
      <c r="AY115" s="998"/>
      <c r="AZ115" s="873" t="s">
        <v>446</v>
      </c>
      <c r="BA115" s="808"/>
      <c r="BB115" s="808"/>
      <c r="BC115" s="808"/>
      <c r="BD115" s="808"/>
      <c r="BE115" s="808"/>
      <c r="BF115" s="808"/>
      <c r="BG115" s="808"/>
      <c r="BH115" s="808"/>
      <c r="BI115" s="808"/>
      <c r="BJ115" s="808"/>
      <c r="BK115" s="808"/>
      <c r="BL115" s="808"/>
      <c r="BM115" s="808"/>
      <c r="BN115" s="808"/>
      <c r="BO115" s="808"/>
      <c r="BP115" s="809"/>
      <c r="BQ115" s="874" t="s">
        <v>181</v>
      </c>
      <c r="BR115" s="875"/>
      <c r="BS115" s="875"/>
      <c r="BT115" s="875"/>
      <c r="BU115" s="875"/>
      <c r="BV115" s="875" t="s">
        <v>181</v>
      </c>
      <c r="BW115" s="875"/>
      <c r="BX115" s="875"/>
      <c r="BY115" s="875"/>
      <c r="BZ115" s="875"/>
      <c r="CA115" s="875" t="s">
        <v>181</v>
      </c>
      <c r="CB115" s="875"/>
      <c r="CC115" s="875"/>
      <c r="CD115" s="875"/>
      <c r="CE115" s="875"/>
      <c r="CF115" s="936" t="s">
        <v>181</v>
      </c>
      <c r="CG115" s="937"/>
      <c r="CH115" s="937"/>
      <c r="CI115" s="937"/>
      <c r="CJ115" s="937"/>
      <c r="CK115" s="992"/>
      <c r="CL115" s="879"/>
      <c r="CM115" s="873" t="s">
        <v>447</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387</v>
      </c>
      <c r="DH115" s="838"/>
      <c r="DI115" s="838"/>
      <c r="DJ115" s="838"/>
      <c r="DK115" s="839"/>
      <c r="DL115" s="840" t="s">
        <v>181</v>
      </c>
      <c r="DM115" s="838"/>
      <c r="DN115" s="838"/>
      <c r="DO115" s="838"/>
      <c r="DP115" s="839"/>
      <c r="DQ115" s="840" t="s">
        <v>431</v>
      </c>
      <c r="DR115" s="838"/>
      <c r="DS115" s="838"/>
      <c r="DT115" s="838"/>
      <c r="DU115" s="839"/>
      <c r="DV115" s="885" t="s">
        <v>181</v>
      </c>
      <c r="DW115" s="886"/>
      <c r="DX115" s="886"/>
      <c r="DY115" s="886"/>
      <c r="DZ115" s="887"/>
    </row>
    <row r="116" spans="1:130" s="226" customFormat="1" ht="26.25" customHeight="1" x14ac:dyDescent="0.15">
      <c r="A116" s="981"/>
      <c r="B116" s="982"/>
      <c r="C116" s="941" t="s">
        <v>448</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126</v>
      </c>
      <c r="AB116" s="838"/>
      <c r="AC116" s="838"/>
      <c r="AD116" s="838"/>
      <c r="AE116" s="839"/>
      <c r="AF116" s="840">
        <v>155</v>
      </c>
      <c r="AG116" s="838"/>
      <c r="AH116" s="838"/>
      <c r="AI116" s="838"/>
      <c r="AJ116" s="839"/>
      <c r="AK116" s="840">
        <v>79</v>
      </c>
      <c r="AL116" s="838"/>
      <c r="AM116" s="838"/>
      <c r="AN116" s="838"/>
      <c r="AO116" s="839"/>
      <c r="AP116" s="885">
        <v>0</v>
      </c>
      <c r="AQ116" s="886"/>
      <c r="AR116" s="886"/>
      <c r="AS116" s="886"/>
      <c r="AT116" s="887"/>
      <c r="AU116" s="997"/>
      <c r="AV116" s="998"/>
      <c r="AW116" s="998"/>
      <c r="AX116" s="998"/>
      <c r="AY116" s="998"/>
      <c r="AZ116" s="924" t="s">
        <v>449</v>
      </c>
      <c r="BA116" s="925"/>
      <c r="BB116" s="925"/>
      <c r="BC116" s="925"/>
      <c r="BD116" s="925"/>
      <c r="BE116" s="925"/>
      <c r="BF116" s="925"/>
      <c r="BG116" s="925"/>
      <c r="BH116" s="925"/>
      <c r="BI116" s="925"/>
      <c r="BJ116" s="925"/>
      <c r="BK116" s="925"/>
      <c r="BL116" s="925"/>
      <c r="BM116" s="925"/>
      <c r="BN116" s="925"/>
      <c r="BO116" s="925"/>
      <c r="BP116" s="926"/>
      <c r="BQ116" s="874" t="s">
        <v>181</v>
      </c>
      <c r="BR116" s="875"/>
      <c r="BS116" s="875"/>
      <c r="BT116" s="875"/>
      <c r="BU116" s="875"/>
      <c r="BV116" s="875" t="s">
        <v>181</v>
      </c>
      <c r="BW116" s="875"/>
      <c r="BX116" s="875"/>
      <c r="BY116" s="875"/>
      <c r="BZ116" s="875"/>
      <c r="CA116" s="875" t="s">
        <v>431</v>
      </c>
      <c r="CB116" s="875"/>
      <c r="CC116" s="875"/>
      <c r="CD116" s="875"/>
      <c r="CE116" s="875"/>
      <c r="CF116" s="936" t="s">
        <v>181</v>
      </c>
      <c r="CG116" s="937"/>
      <c r="CH116" s="937"/>
      <c r="CI116" s="937"/>
      <c r="CJ116" s="937"/>
      <c r="CK116" s="992"/>
      <c r="CL116" s="879"/>
      <c r="CM116" s="882" t="s">
        <v>450</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181</v>
      </c>
      <c r="DH116" s="838"/>
      <c r="DI116" s="838"/>
      <c r="DJ116" s="838"/>
      <c r="DK116" s="839"/>
      <c r="DL116" s="840" t="s">
        <v>431</v>
      </c>
      <c r="DM116" s="838"/>
      <c r="DN116" s="838"/>
      <c r="DO116" s="838"/>
      <c r="DP116" s="839"/>
      <c r="DQ116" s="840" t="s">
        <v>181</v>
      </c>
      <c r="DR116" s="838"/>
      <c r="DS116" s="838"/>
      <c r="DT116" s="838"/>
      <c r="DU116" s="839"/>
      <c r="DV116" s="885" t="s">
        <v>181</v>
      </c>
      <c r="DW116" s="886"/>
      <c r="DX116" s="886"/>
      <c r="DY116" s="886"/>
      <c r="DZ116" s="887"/>
    </row>
    <row r="117" spans="1:130" s="226" customFormat="1" ht="26.25" customHeight="1" x14ac:dyDescent="0.15">
      <c r="A117" s="962" t="s">
        <v>184</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451</v>
      </c>
      <c r="Z117" s="964"/>
      <c r="AA117" s="969">
        <v>4159683</v>
      </c>
      <c r="AB117" s="970"/>
      <c r="AC117" s="970"/>
      <c r="AD117" s="970"/>
      <c r="AE117" s="971"/>
      <c r="AF117" s="972">
        <v>4239468</v>
      </c>
      <c r="AG117" s="970"/>
      <c r="AH117" s="970"/>
      <c r="AI117" s="970"/>
      <c r="AJ117" s="971"/>
      <c r="AK117" s="972">
        <v>4316875</v>
      </c>
      <c r="AL117" s="970"/>
      <c r="AM117" s="970"/>
      <c r="AN117" s="970"/>
      <c r="AO117" s="971"/>
      <c r="AP117" s="973"/>
      <c r="AQ117" s="974"/>
      <c r="AR117" s="974"/>
      <c r="AS117" s="974"/>
      <c r="AT117" s="975"/>
      <c r="AU117" s="997"/>
      <c r="AV117" s="998"/>
      <c r="AW117" s="998"/>
      <c r="AX117" s="998"/>
      <c r="AY117" s="998"/>
      <c r="AZ117" s="924" t="s">
        <v>452</v>
      </c>
      <c r="BA117" s="925"/>
      <c r="BB117" s="925"/>
      <c r="BC117" s="925"/>
      <c r="BD117" s="925"/>
      <c r="BE117" s="925"/>
      <c r="BF117" s="925"/>
      <c r="BG117" s="925"/>
      <c r="BH117" s="925"/>
      <c r="BI117" s="925"/>
      <c r="BJ117" s="925"/>
      <c r="BK117" s="925"/>
      <c r="BL117" s="925"/>
      <c r="BM117" s="925"/>
      <c r="BN117" s="925"/>
      <c r="BO117" s="925"/>
      <c r="BP117" s="926"/>
      <c r="BQ117" s="874" t="s">
        <v>181</v>
      </c>
      <c r="BR117" s="875"/>
      <c r="BS117" s="875"/>
      <c r="BT117" s="875"/>
      <c r="BU117" s="875"/>
      <c r="BV117" s="875" t="s">
        <v>181</v>
      </c>
      <c r="BW117" s="875"/>
      <c r="BX117" s="875"/>
      <c r="BY117" s="875"/>
      <c r="BZ117" s="875"/>
      <c r="CA117" s="875" t="s">
        <v>181</v>
      </c>
      <c r="CB117" s="875"/>
      <c r="CC117" s="875"/>
      <c r="CD117" s="875"/>
      <c r="CE117" s="875"/>
      <c r="CF117" s="936" t="s">
        <v>181</v>
      </c>
      <c r="CG117" s="937"/>
      <c r="CH117" s="937"/>
      <c r="CI117" s="937"/>
      <c r="CJ117" s="937"/>
      <c r="CK117" s="992"/>
      <c r="CL117" s="879"/>
      <c r="CM117" s="882" t="s">
        <v>453</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181</v>
      </c>
      <c r="DH117" s="838"/>
      <c r="DI117" s="838"/>
      <c r="DJ117" s="838"/>
      <c r="DK117" s="839"/>
      <c r="DL117" s="840" t="s">
        <v>181</v>
      </c>
      <c r="DM117" s="838"/>
      <c r="DN117" s="838"/>
      <c r="DO117" s="838"/>
      <c r="DP117" s="839"/>
      <c r="DQ117" s="840" t="s">
        <v>181</v>
      </c>
      <c r="DR117" s="838"/>
      <c r="DS117" s="838"/>
      <c r="DT117" s="838"/>
      <c r="DU117" s="839"/>
      <c r="DV117" s="885" t="s">
        <v>181</v>
      </c>
      <c r="DW117" s="886"/>
      <c r="DX117" s="886"/>
      <c r="DY117" s="886"/>
      <c r="DZ117" s="887"/>
    </row>
    <row r="118" spans="1:130" s="226" customFormat="1" ht="26.25" customHeight="1" x14ac:dyDescent="0.15">
      <c r="A118" s="962" t="s">
        <v>426</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424</v>
      </c>
      <c r="AB118" s="963"/>
      <c r="AC118" s="963"/>
      <c r="AD118" s="963"/>
      <c r="AE118" s="964"/>
      <c r="AF118" s="965" t="s">
        <v>303</v>
      </c>
      <c r="AG118" s="963"/>
      <c r="AH118" s="963"/>
      <c r="AI118" s="963"/>
      <c r="AJ118" s="964"/>
      <c r="AK118" s="965" t="s">
        <v>302</v>
      </c>
      <c r="AL118" s="963"/>
      <c r="AM118" s="963"/>
      <c r="AN118" s="963"/>
      <c r="AO118" s="964"/>
      <c r="AP118" s="966" t="s">
        <v>425</v>
      </c>
      <c r="AQ118" s="967"/>
      <c r="AR118" s="967"/>
      <c r="AS118" s="967"/>
      <c r="AT118" s="968"/>
      <c r="AU118" s="997"/>
      <c r="AV118" s="998"/>
      <c r="AW118" s="998"/>
      <c r="AX118" s="998"/>
      <c r="AY118" s="998"/>
      <c r="AZ118" s="940" t="s">
        <v>454</v>
      </c>
      <c r="BA118" s="941"/>
      <c r="BB118" s="941"/>
      <c r="BC118" s="941"/>
      <c r="BD118" s="941"/>
      <c r="BE118" s="941"/>
      <c r="BF118" s="941"/>
      <c r="BG118" s="941"/>
      <c r="BH118" s="941"/>
      <c r="BI118" s="941"/>
      <c r="BJ118" s="941"/>
      <c r="BK118" s="941"/>
      <c r="BL118" s="941"/>
      <c r="BM118" s="941"/>
      <c r="BN118" s="941"/>
      <c r="BO118" s="941"/>
      <c r="BP118" s="942"/>
      <c r="BQ118" s="943" t="s">
        <v>181</v>
      </c>
      <c r="BR118" s="906"/>
      <c r="BS118" s="906"/>
      <c r="BT118" s="906"/>
      <c r="BU118" s="906"/>
      <c r="BV118" s="906" t="s">
        <v>181</v>
      </c>
      <c r="BW118" s="906"/>
      <c r="BX118" s="906"/>
      <c r="BY118" s="906"/>
      <c r="BZ118" s="906"/>
      <c r="CA118" s="906" t="s">
        <v>181</v>
      </c>
      <c r="CB118" s="906"/>
      <c r="CC118" s="906"/>
      <c r="CD118" s="906"/>
      <c r="CE118" s="906"/>
      <c r="CF118" s="936" t="s">
        <v>181</v>
      </c>
      <c r="CG118" s="937"/>
      <c r="CH118" s="937"/>
      <c r="CI118" s="937"/>
      <c r="CJ118" s="937"/>
      <c r="CK118" s="992"/>
      <c r="CL118" s="879"/>
      <c r="CM118" s="882" t="s">
        <v>455</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181</v>
      </c>
      <c r="DH118" s="838"/>
      <c r="DI118" s="838"/>
      <c r="DJ118" s="838"/>
      <c r="DK118" s="839"/>
      <c r="DL118" s="840" t="s">
        <v>181</v>
      </c>
      <c r="DM118" s="838"/>
      <c r="DN118" s="838"/>
      <c r="DO118" s="838"/>
      <c r="DP118" s="839"/>
      <c r="DQ118" s="840" t="s">
        <v>181</v>
      </c>
      <c r="DR118" s="838"/>
      <c r="DS118" s="838"/>
      <c r="DT118" s="838"/>
      <c r="DU118" s="839"/>
      <c r="DV118" s="885" t="s">
        <v>181</v>
      </c>
      <c r="DW118" s="886"/>
      <c r="DX118" s="886"/>
      <c r="DY118" s="886"/>
      <c r="DZ118" s="887"/>
    </row>
    <row r="119" spans="1:130" s="226" customFormat="1" ht="26.25" customHeight="1" x14ac:dyDescent="0.15">
      <c r="A119" s="876" t="s">
        <v>429</v>
      </c>
      <c r="B119" s="877"/>
      <c r="C119" s="952" t="s">
        <v>430</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181</v>
      </c>
      <c r="AB119" s="956"/>
      <c r="AC119" s="956"/>
      <c r="AD119" s="956"/>
      <c r="AE119" s="957"/>
      <c r="AF119" s="958" t="s">
        <v>181</v>
      </c>
      <c r="AG119" s="956"/>
      <c r="AH119" s="956"/>
      <c r="AI119" s="956"/>
      <c r="AJ119" s="957"/>
      <c r="AK119" s="958" t="s">
        <v>181</v>
      </c>
      <c r="AL119" s="956"/>
      <c r="AM119" s="956"/>
      <c r="AN119" s="956"/>
      <c r="AO119" s="957"/>
      <c r="AP119" s="959" t="s">
        <v>181</v>
      </c>
      <c r="AQ119" s="960"/>
      <c r="AR119" s="960"/>
      <c r="AS119" s="960"/>
      <c r="AT119" s="961"/>
      <c r="AU119" s="999"/>
      <c r="AV119" s="1000"/>
      <c r="AW119" s="1000"/>
      <c r="AX119" s="1000"/>
      <c r="AY119" s="1000"/>
      <c r="AZ119" s="257" t="s">
        <v>184</v>
      </c>
      <c r="BA119" s="257"/>
      <c r="BB119" s="257"/>
      <c r="BC119" s="257"/>
      <c r="BD119" s="257"/>
      <c r="BE119" s="257"/>
      <c r="BF119" s="257"/>
      <c r="BG119" s="257"/>
      <c r="BH119" s="257"/>
      <c r="BI119" s="257"/>
      <c r="BJ119" s="257"/>
      <c r="BK119" s="257"/>
      <c r="BL119" s="257"/>
      <c r="BM119" s="257"/>
      <c r="BN119" s="257"/>
      <c r="BO119" s="938" t="s">
        <v>456</v>
      </c>
      <c r="BP119" s="939"/>
      <c r="BQ119" s="943">
        <v>43103157</v>
      </c>
      <c r="BR119" s="906"/>
      <c r="BS119" s="906"/>
      <c r="BT119" s="906"/>
      <c r="BU119" s="906"/>
      <c r="BV119" s="906">
        <v>43610491</v>
      </c>
      <c r="BW119" s="906"/>
      <c r="BX119" s="906"/>
      <c r="BY119" s="906"/>
      <c r="BZ119" s="906"/>
      <c r="CA119" s="906">
        <v>41134810</v>
      </c>
      <c r="CB119" s="906"/>
      <c r="CC119" s="906"/>
      <c r="CD119" s="906"/>
      <c r="CE119" s="906"/>
      <c r="CF119" s="804"/>
      <c r="CG119" s="805"/>
      <c r="CH119" s="805"/>
      <c r="CI119" s="805"/>
      <c r="CJ119" s="895"/>
      <c r="CK119" s="993"/>
      <c r="CL119" s="881"/>
      <c r="CM119" s="899" t="s">
        <v>457</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9584</v>
      </c>
      <c r="DH119" s="821"/>
      <c r="DI119" s="821"/>
      <c r="DJ119" s="821"/>
      <c r="DK119" s="822"/>
      <c r="DL119" s="823">
        <v>8274</v>
      </c>
      <c r="DM119" s="821"/>
      <c r="DN119" s="821"/>
      <c r="DO119" s="821"/>
      <c r="DP119" s="822"/>
      <c r="DQ119" s="823">
        <v>6619</v>
      </c>
      <c r="DR119" s="821"/>
      <c r="DS119" s="821"/>
      <c r="DT119" s="821"/>
      <c r="DU119" s="822"/>
      <c r="DV119" s="909">
        <v>0.1</v>
      </c>
      <c r="DW119" s="910"/>
      <c r="DX119" s="910"/>
      <c r="DY119" s="910"/>
      <c r="DZ119" s="911"/>
    </row>
    <row r="120" spans="1:130" s="226" customFormat="1" ht="26.25" customHeight="1" x14ac:dyDescent="0.15">
      <c r="A120" s="878"/>
      <c r="B120" s="879"/>
      <c r="C120" s="882" t="s">
        <v>434</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181</v>
      </c>
      <c r="AB120" s="838"/>
      <c r="AC120" s="838"/>
      <c r="AD120" s="838"/>
      <c r="AE120" s="839"/>
      <c r="AF120" s="840" t="s">
        <v>181</v>
      </c>
      <c r="AG120" s="838"/>
      <c r="AH120" s="838"/>
      <c r="AI120" s="838"/>
      <c r="AJ120" s="839"/>
      <c r="AK120" s="840" t="s">
        <v>181</v>
      </c>
      <c r="AL120" s="838"/>
      <c r="AM120" s="838"/>
      <c r="AN120" s="838"/>
      <c r="AO120" s="839"/>
      <c r="AP120" s="885" t="s">
        <v>181</v>
      </c>
      <c r="AQ120" s="886"/>
      <c r="AR120" s="886"/>
      <c r="AS120" s="886"/>
      <c r="AT120" s="887"/>
      <c r="AU120" s="944" t="s">
        <v>458</v>
      </c>
      <c r="AV120" s="945"/>
      <c r="AW120" s="945"/>
      <c r="AX120" s="945"/>
      <c r="AY120" s="946"/>
      <c r="AZ120" s="921" t="s">
        <v>459</v>
      </c>
      <c r="BA120" s="866"/>
      <c r="BB120" s="866"/>
      <c r="BC120" s="866"/>
      <c r="BD120" s="866"/>
      <c r="BE120" s="866"/>
      <c r="BF120" s="866"/>
      <c r="BG120" s="866"/>
      <c r="BH120" s="866"/>
      <c r="BI120" s="866"/>
      <c r="BJ120" s="866"/>
      <c r="BK120" s="866"/>
      <c r="BL120" s="866"/>
      <c r="BM120" s="866"/>
      <c r="BN120" s="866"/>
      <c r="BO120" s="866"/>
      <c r="BP120" s="867"/>
      <c r="BQ120" s="922">
        <v>8066996</v>
      </c>
      <c r="BR120" s="903"/>
      <c r="BS120" s="903"/>
      <c r="BT120" s="903"/>
      <c r="BU120" s="903"/>
      <c r="BV120" s="903">
        <v>8584271</v>
      </c>
      <c r="BW120" s="903"/>
      <c r="BX120" s="903"/>
      <c r="BY120" s="903"/>
      <c r="BZ120" s="903"/>
      <c r="CA120" s="903">
        <v>8905278</v>
      </c>
      <c r="CB120" s="903"/>
      <c r="CC120" s="903"/>
      <c r="CD120" s="903"/>
      <c r="CE120" s="903"/>
      <c r="CF120" s="927">
        <v>91.1</v>
      </c>
      <c r="CG120" s="928"/>
      <c r="CH120" s="928"/>
      <c r="CI120" s="928"/>
      <c r="CJ120" s="928"/>
      <c r="CK120" s="929" t="s">
        <v>460</v>
      </c>
      <c r="CL120" s="913"/>
      <c r="CM120" s="913"/>
      <c r="CN120" s="913"/>
      <c r="CO120" s="914"/>
      <c r="CP120" s="933" t="s">
        <v>407</v>
      </c>
      <c r="CQ120" s="934"/>
      <c r="CR120" s="934"/>
      <c r="CS120" s="934"/>
      <c r="CT120" s="934"/>
      <c r="CU120" s="934"/>
      <c r="CV120" s="934"/>
      <c r="CW120" s="934"/>
      <c r="CX120" s="934"/>
      <c r="CY120" s="934"/>
      <c r="CZ120" s="934"/>
      <c r="DA120" s="934"/>
      <c r="DB120" s="934"/>
      <c r="DC120" s="934"/>
      <c r="DD120" s="934"/>
      <c r="DE120" s="934"/>
      <c r="DF120" s="935"/>
      <c r="DG120" s="922">
        <v>6558471</v>
      </c>
      <c r="DH120" s="903"/>
      <c r="DI120" s="903"/>
      <c r="DJ120" s="903"/>
      <c r="DK120" s="903"/>
      <c r="DL120" s="903">
        <v>6523507</v>
      </c>
      <c r="DM120" s="903"/>
      <c r="DN120" s="903"/>
      <c r="DO120" s="903"/>
      <c r="DP120" s="903"/>
      <c r="DQ120" s="903">
        <v>6268103</v>
      </c>
      <c r="DR120" s="903"/>
      <c r="DS120" s="903"/>
      <c r="DT120" s="903"/>
      <c r="DU120" s="903"/>
      <c r="DV120" s="904">
        <v>64.2</v>
      </c>
      <c r="DW120" s="904"/>
      <c r="DX120" s="904"/>
      <c r="DY120" s="904"/>
      <c r="DZ120" s="905"/>
    </row>
    <row r="121" spans="1:130" s="226" customFormat="1" ht="26.25" customHeight="1" x14ac:dyDescent="0.15">
      <c r="A121" s="878"/>
      <c r="B121" s="879"/>
      <c r="C121" s="924" t="s">
        <v>461</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181</v>
      </c>
      <c r="AB121" s="838"/>
      <c r="AC121" s="838"/>
      <c r="AD121" s="838"/>
      <c r="AE121" s="839"/>
      <c r="AF121" s="840" t="s">
        <v>181</v>
      </c>
      <c r="AG121" s="838"/>
      <c r="AH121" s="838"/>
      <c r="AI121" s="838"/>
      <c r="AJ121" s="839"/>
      <c r="AK121" s="840" t="s">
        <v>181</v>
      </c>
      <c r="AL121" s="838"/>
      <c r="AM121" s="838"/>
      <c r="AN121" s="838"/>
      <c r="AO121" s="839"/>
      <c r="AP121" s="885" t="s">
        <v>181</v>
      </c>
      <c r="AQ121" s="886"/>
      <c r="AR121" s="886"/>
      <c r="AS121" s="886"/>
      <c r="AT121" s="887"/>
      <c r="AU121" s="947"/>
      <c r="AV121" s="948"/>
      <c r="AW121" s="948"/>
      <c r="AX121" s="948"/>
      <c r="AY121" s="949"/>
      <c r="AZ121" s="873" t="s">
        <v>462</v>
      </c>
      <c r="BA121" s="808"/>
      <c r="BB121" s="808"/>
      <c r="BC121" s="808"/>
      <c r="BD121" s="808"/>
      <c r="BE121" s="808"/>
      <c r="BF121" s="808"/>
      <c r="BG121" s="808"/>
      <c r="BH121" s="808"/>
      <c r="BI121" s="808"/>
      <c r="BJ121" s="808"/>
      <c r="BK121" s="808"/>
      <c r="BL121" s="808"/>
      <c r="BM121" s="808"/>
      <c r="BN121" s="808"/>
      <c r="BO121" s="808"/>
      <c r="BP121" s="809"/>
      <c r="BQ121" s="874">
        <v>1073836</v>
      </c>
      <c r="BR121" s="875"/>
      <c r="BS121" s="875"/>
      <c r="BT121" s="875"/>
      <c r="BU121" s="875"/>
      <c r="BV121" s="875">
        <v>892319</v>
      </c>
      <c r="BW121" s="875"/>
      <c r="BX121" s="875"/>
      <c r="BY121" s="875"/>
      <c r="BZ121" s="875"/>
      <c r="CA121" s="875">
        <v>734126</v>
      </c>
      <c r="CB121" s="875"/>
      <c r="CC121" s="875"/>
      <c r="CD121" s="875"/>
      <c r="CE121" s="875"/>
      <c r="CF121" s="936">
        <v>7.5</v>
      </c>
      <c r="CG121" s="937"/>
      <c r="CH121" s="937"/>
      <c r="CI121" s="937"/>
      <c r="CJ121" s="937"/>
      <c r="CK121" s="930"/>
      <c r="CL121" s="916"/>
      <c r="CM121" s="916"/>
      <c r="CN121" s="916"/>
      <c r="CO121" s="917"/>
      <c r="CP121" s="896" t="s">
        <v>402</v>
      </c>
      <c r="CQ121" s="897"/>
      <c r="CR121" s="897"/>
      <c r="CS121" s="897"/>
      <c r="CT121" s="897"/>
      <c r="CU121" s="897"/>
      <c r="CV121" s="897"/>
      <c r="CW121" s="897"/>
      <c r="CX121" s="897"/>
      <c r="CY121" s="897"/>
      <c r="CZ121" s="897"/>
      <c r="DA121" s="897"/>
      <c r="DB121" s="897"/>
      <c r="DC121" s="897"/>
      <c r="DD121" s="897"/>
      <c r="DE121" s="897"/>
      <c r="DF121" s="898"/>
      <c r="DG121" s="874">
        <v>124274</v>
      </c>
      <c r="DH121" s="875"/>
      <c r="DI121" s="875"/>
      <c r="DJ121" s="875"/>
      <c r="DK121" s="875"/>
      <c r="DL121" s="875">
        <v>118323</v>
      </c>
      <c r="DM121" s="875"/>
      <c r="DN121" s="875"/>
      <c r="DO121" s="875"/>
      <c r="DP121" s="875"/>
      <c r="DQ121" s="875">
        <v>142675</v>
      </c>
      <c r="DR121" s="875"/>
      <c r="DS121" s="875"/>
      <c r="DT121" s="875"/>
      <c r="DU121" s="875"/>
      <c r="DV121" s="852">
        <v>1.5</v>
      </c>
      <c r="DW121" s="852"/>
      <c r="DX121" s="852"/>
      <c r="DY121" s="852"/>
      <c r="DZ121" s="853"/>
    </row>
    <row r="122" spans="1:130" s="226" customFormat="1" ht="26.25" customHeight="1" x14ac:dyDescent="0.15">
      <c r="A122" s="878"/>
      <c r="B122" s="879"/>
      <c r="C122" s="882" t="s">
        <v>444</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181</v>
      </c>
      <c r="AB122" s="838"/>
      <c r="AC122" s="838"/>
      <c r="AD122" s="838"/>
      <c r="AE122" s="839"/>
      <c r="AF122" s="840" t="s">
        <v>181</v>
      </c>
      <c r="AG122" s="838"/>
      <c r="AH122" s="838"/>
      <c r="AI122" s="838"/>
      <c r="AJ122" s="839"/>
      <c r="AK122" s="840" t="s">
        <v>181</v>
      </c>
      <c r="AL122" s="838"/>
      <c r="AM122" s="838"/>
      <c r="AN122" s="838"/>
      <c r="AO122" s="839"/>
      <c r="AP122" s="885" t="s">
        <v>181</v>
      </c>
      <c r="AQ122" s="886"/>
      <c r="AR122" s="886"/>
      <c r="AS122" s="886"/>
      <c r="AT122" s="887"/>
      <c r="AU122" s="947"/>
      <c r="AV122" s="948"/>
      <c r="AW122" s="948"/>
      <c r="AX122" s="948"/>
      <c r="AY122" s="949"/>
      <c r="AZ122" s="940" t="s">
        <v>463</v>
      </c>
      <c r="BA122" s="941"/>
      <c r="BB122" s="941"/>
      <c r="BC122" s="941"/>
      <c r="BD122" s="941"/>
      <c r="BE122" s="941"/>
      <c r="BF122" s="941"/>
      <c r="BG122" s="941"/>
      <c r="BH122" s="941"/>
      <c r="BI122" s="941"/>
      <c r="BJ122" s="941"/>
      <c r="BK122" s="941"/>
      <c r="BL122" s="941"/>
      <c r="BM122" s="941"/>
      <c r="BN122" s="941"/>
      <c r="BO122" s="941"/>
      <c r="BP122" s="942"/>
      <c r="BQ122" s="943">
        <v>30231866</v>
      </c>
      <c r="BR122" s="906"/>
      <c r="BS122" s="906"/>
      <c r="BT122" s="906"/>
      <c r="BU122" s="906"/>
      <c r="BV122" s="906">
        <v>30084436</v>
      </c>
      <c r="BW122" s="906"/>
      <c r="BX122" s="906"/>
      <c r="BY122" s="906"/>
      <c r="BZ122" s="906"/>
      <c r="CA122" s="906">
        <v>28191879</v>
      </c>
      <c r="CB122" s="906"/>
      <c r="CC122" s="906"/>
      <c r="CD122" s="906"/>
      <c r="CE122" s="906"/>
      <c r="CF122" s="907">
        <v>288.60000000000002</v>
      </c>
      <c r="CG122" s="908"/>
      <c r="CH122" s="908"/>
      <c r="CI122" s="908"/>
      <c r="CJ122" s="908"/>
      <c r="CK122" s="930"/>
      <c r="CL122" s="916"/>
      <c r="CM122" s="916"/>
      <c r="CN122" s="916"/>
      <c r="CO122" s="917"/>
      <c r="CP122" s="896" t="s">
        <v>405</v>
      </c>
      <c r="CQ122" s="897"/>
      <c r="CR122" s="897"/>
      <c r="CS122" s="897"/>
      <c r="CT122" s="897"/>
      <c r="CU122" s="897"/>
      <c r="CV122" s="897"/>
      <c r="CW122" s="897"/>
      <c r="CX122" s="897"/>
      <c r="CY122" s="897"/>
      <c r="CZ122" s="897"/>
      <c r="DA122" s="897"/>
      <c r="DB122" s="897"/>
      <c r="DC122" s="897"/>
      <c r="DD122" s="897"/>
      <c r="DE122" s="897"/>
      <c r="DF122" s="898"/>
      <c r="DG122" s="874" t="s">
        <v>181</v>
      </c>
      <c r="DH122" s="875"/>
      <c r="DI122" s="875"/>
      <c r="DJ122" s="875"/>
      <c r="DK122" s="875"/>
      <c r="DL122" s="875" t="s">
        <v>181</v>
      </c>
      <c r="DM122" s="875"/>
      <c r="DN122" s="875"/>
      <c r="DO122" s="875"/>
      <c r="DP122" s="875"/>
      <c r="DQ122" s="875" t="s">
        <v>181</v>
      </c>
      <c r="DR122" s="875"/>
      <c r="DS122" s="875"/>
      <c r="DT122" s="875"/>
      <c r="DU122" s="875"/>
      <c r="DV122" s="852" t="s">
        <v>181</v>
      </c>
      <c r="DW122" s="852"/>
      <c r="DX122" s="852"/>
      <c r="DY122" s="852"/>
      <c r="DZ122" s="853"/>
    </row>
    <row r="123" spans="1:130" s="226" customFormat="1" ht="26.25" customHeight="1" x14ac:dyDescent="0.15">
      <c r="A123" s="878"/>
      <c r="B123" s="879"/>
      <c r="C123" s="882" t="s">
        <v>450</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181</v>
      </c>
      <c r="AB123" s="838"/>
      <c r="AC123" s="838"/>
      <c r="AD123" s="838"/>
      <c r="AE123" s="839"/>
      <c r="AF123" s="840" t="s">
        <v>181</v>
      </c>
      <c r="AG123" s="838"/>
      <c r="AH123" s="838"/>
      <c r="AI123" s="838"/>
      <c r="AJ123" s="839"/>
      <c r="AK123" s="840" t="s">
        <v>181</v>
      </c>
      <c r="AL123" s="838"/>
      <c r="AM123" s="838"/>
      <c r="AN123" s="838"/>
      <c r="AO123" s="839"/>
      <c r="AP123" s="885" t="s">
        <v>181</v>
      </c>
      <c r="AQ123" s="886"/>
      <c r="AR123" s="886"/>
      <c r="AS123" s="886"/>
      <c r="AT123" s="887"/>
      <c r="AU123" s="950"/>
      <c r="AV123" s="951"/>
      <c r="AW123" s="951"/>
      <c r="AX123" s="951"/>
      <c r="AY123" s="951"/>
      <c r="AZ123" s="257" t="s">
        <v>184</v>
      </c>
      <c r="BA123" s="257"/>
      <c r="BB123" s="257"/>
      <c r="BC123" s="257"/>
      <c r="BD123" s="257"/>
      <c r="BE123" s="257"/>
      <c r="BF123" s="257"/>
      <c r="BG123" s="257"/>
      <c r="BH123" s="257"/>
      <c r="BI123" s="257"/>
      <c r="BJ123" s="257"/>
      <c r="BK123" s="257"/>
      <c r="BL123" s="257"/>
      <c r="BM123" s="257"/>
      <c r="BN123" s="257"/>
      <c r="BO123" s="938" t="s">
        <v>464</v>
      </c>
      <c r="BP123" s="939"/>
      <c r="BQ123" s="893">
        <v>39372698</v>
      </c>
      <c r="BR123" s="894"/>
      <c r="BS123" s="894"/>
      <c r="BT123" s="894"/>
      <c r="BU123" s="894"/>
      <c r="BV123" s="894">
        <v>39561026</v>
      </c>
      <c r="BW123" s="894"/>
      <c r="BX123" s="894"/>
      <c r="BY123" s="894"/>
      <c r="BZ123" s="894"/>
      <c r="CA123" s="894">
        <v>37831283</v>
      </c>
      <c r="CB123" s="894"/>
      <c r="CC123" s="894"/>
      <c r="CD123" s="894"/>
      <c r="CE123" s="894"/>
      <c r="CF123" s="804"/>
      <c r="CG123" s="805"/>
      <c r="CH123" s="805"/>
      <c r="CI123" s="805"/>
      <c r="CJ123" s="895"/>
      <c r="CK123" s="930"/>
      <c r="CL123" s="916"/>
      <c r="CM123" s="916"/>
      <c r="CN123" s="916"/>
      <c r="CO123" s="917"/>
      <c r="CP123" s="896" t="s">
        <v>400</v>
      </c>
      <c r="CQ123" s="897"/>
      <c r="CR123" s="897"/>
      <c r="CS123" s="897"/>
      <c r="CT123" s="897"/>
      <c r="CU123" s="897"/>
      <c r="CV123" s="897"/>
      <c r="CW123" s="897"/>
      <c r="CX123" s="897"/>
      <c r="CY123" s="897"/>
      <c r="CZ123" s="897"/>
      <c r="DA123" s="897"/>
      <c r="DB123" s="897"/>
      <c r="DC123" s="897"/>
      <c r="DD123" s="897"/>
      <c r="DE123" s="897"/>
      <c r="DF123" s="898"/>
      <c r="DG123" s="837" t="s">
        <v>181</v>
      </c>
      <c r="DH123" s="838"/>
      <c r="DI123" s="838"/>
      <c r="DJ123" s="838"/>
      <c r="DK123" s="839"/>
      <c r="DL123" s="840" t="s">
        <v>181</v>
      </c>
      <c r="DM123" s="838"/>
      <c r="DN123" s="838"/>
      <c r="DO123" s="838"/>
      <c r="DP123" s="839"/>
      <c r="DQ123" s="840" t="s">
        <v>181</v>
      </c>
      <c r="DR123" s="838"/>
      <c r="DS123" s="838"/>
      <c r="DT123" s="838"/>
      <c r="DU123" s="839"/>
      <c r="DV123" s="885" t="s">
        <v>181</v>
      </c>
      <c r="DW123" s="886"/>
      <c r="DX123" s="886"/>
      <c r="DY123" s="886"/>
      <c r="DZ123" s="887"/>
    </row>
    <row r="124" spans="1:130" s="226" customFormat="1" ht="26.25" customHeight="1" thickBot="1" x14ac:dyDescent="0.2">
      <c r="A124" s="878"/>
      <c r="B124" s="879"/>
      <c r="C124" s="882" t="s">
        <v>453</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181</v>
      </c>
      <c r="AB124" s="838"/>
      <c r="AC124" s="838"/>
      <c r="AD124" s="838"/>
      <c r="AE124" s="839"/>
      <c r="AF124" s="840" t="s">
        <v>181</v>
      </c>
      <c r="AG124" s="838"/>
      <c r="AH124" s="838"/>
      <c r="AI124" s="838"/>
      <c r="AJ124" s="839"/>
      <c r="AK124" s="840" t="s">
        <v>181</v>
      </c>
      <c r="AL124" s="838"/>
      <c r="AM124" s="838"/>
      <c r="AN124" s="838"/>
      <c r="AO124" s="839"/>
      <c r="AP124" s="885" t="s">
        <v>181</v>
      </c>
      <c r="AQ124" s="886"/>
      <c r="AR124" s="886"/>
      <c r="AS124" s="886"/>
      <c r="AT124" s="887"/>
      <c r="AU124" s="888" t="s">
        <v>465</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36.5</v>
      </c>
      <c r="BR124" s="892"/>
      <c r="BS124" s="892"/>
      <c r="BT124" s="892"/>
      <c r="BU124" s="892"/>
      <c r="BV124" s="892">
        <v>39.9</v>
      </c>
      <c r="BW124" s="892"/>
      <c r="BX124" s="892"/>
      <c r="BY124" s="892"/>
      <c r="BZ124" s="892"/>
      <c r="CA124" s="892">
        <v>33.799999999999997</v>
      </c>
      <c r="CB124" s="892"/>
      <c r="CC124" s="892"/>
      <c r="CD124" s="892"/>
      <c r="CE124" s="892"/>
      <c r="CF124" s="782"/>
      <c r="CG124" s="783"/>
      <c r="CH124" s="783"/>
      <c r="CI124" s="783"/>
      <c r="CJ124" s="923"/>
      <c r="CK124" s="931"/>
      <c r="CL124" s="931"/>
      <c r="CM124" s="931"/>
      <c r="CN124" s="931"/>
      <c r="CO124" s="932"/>
      <c r="CP124" s="896" t="s">
        <v>466</v>
      </c>
      <c r="CQ124" s="897"/>
      <c r="CR124" s="897"/>
      <c r="CS124" s="897"/>
      <c r="CT124" s="897"/>
      <c r="CU124" s="897"/>
      <c r="CV124" s="897"/>
      <c r="CW124" s="897"/>
      <c r="CX124" s="897"/>
      <c r="CY124" s="897"/>
      <c r="CZ124" s="897"/>
      <c r="DA124" s="897"/>
      <c r="DB124" s="897"/>
      <c r="DC124" s="897"/>
      <c r="DD124" s="897"/>
      <c r="DE124" s="897"/>
      <c r="DF124" s="898"/>
      <c r="DG124" s="820">
        <v>184175</v>
      </c>
      <c r="DH124" s="821"/>
      <c r="DI124" s="821"/>
      <c r="DJ124" s="821"/>
      <c r="DK124" s="822"/>
      <c r="DL124" s="823" t="s">
        <v>181</v>
      </c>
      <c r="DM124" s="821"/>
      <c r="DN124" s="821"/>
      <c r="DO124" s="821"/>
      <c r="DP124" s="822"/>
      <c r="DQ124" s="823" t="s">
        <v>181</v>
      </c>
      <c r="DR124" s="821"/>
      <c r="DS124" s="821"/>
      <c r="DT124" s="821"/>
      <c r="DU124" s="822"/>
      <c r="DV124" s="909" t="s">
        <v>181</v>
      </c>
      <c r="DW124" s="910"/>
      <c r="DX124" s="910"/>
      <c r="DY124" s="910"/>
      <c r="DZ124" s="911"/>
    </row>
    <row r="125" spans="1:130" s="226" customFormat="1" ht="26.25" customHeight="1" x14ac:dyDescent="0.15">
      <c r="A125" s="878"/>
      <c r="B125" s="879"/>
      <c r="C125" s="882" t="s">
        <v>455</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181</v>
      </c>
      <c r="AB125" s="838"/>
      <c r="AC125" s="838"/>
      <c r="AD125" s="838"/>
      <c r="AE125" s="839"/>
      <c r="AF125" s="840" t="s">
        <v>181</v>
      </c>
      <c r="AG125" s="838"/>
      <c r="AH125" s="838"/>
      <c r="AI125" s="838"/>
      <c r="AJ125" s="839"/>
      <c r="AK125" s="840" t="s">
        <v>181</v>
      </c>
      <c r="AL125" s="838"/>
      <c r="AM125" s="838"/>
      <c r="AN125" s="838"/>
      <c r="AO125" s="839"/>
      <c r="AP125" s="885" t="s">
        <v>181</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467</v>
      </c>
      <c r="CL125" s="913"/>
      <c r="CM125" s="913"/>
      <c r="CN125" s="913"/>
      <c r="CO125" s="914"/>
      <c r="CP125" s="921" t="s">
        <v>468</v>
      </c>
      <c r="CQ125" s="866"/>
      <c r="CR125" s="866"/>
      <c r="CS125" s="866"/>
      <c r="CT125" s="866"/>
      <c r="CU125" s="866"/>
      <c r="CV125" s="866"/>
      <c r="CW125" s="866"/>
      <c r="CX125" s="866"/>
      <c r="CY125" s="866"/>
      <c r="CZ125" s="866"/>
      <c r="DA125" s="866"/>
      <c r="DB125" s="866"/>
      <c r="DC125" s="866"/>
      <c r="DD125" s="866"/>
      <c r="DE125" s="866"/>
      <c r="DF125" s="867"/>
      <c r="DG125" s="922" t="s">
        <v>181</v>
      </c>
      <c r="DH125" s="903"/>
      <c r="DI125" s="903"/>
      <c r="DJ125" s="903"/>
      <c r="DK125" s="903"/>
      <c r="DL125" s="903" t="s">
        <v>181</v>
      </c>
      <c r="DM125" s="903"/>
      <c r="DN125" s="903"/>
      <c r="DO125" s="903"/>
      <c r="DP125" s="903"/>
      <c r="DQ125" s="903" t="s">
        <v>181</v>
      </c>
      <c r="DR125" s="903"/>
      <c r="DS125" s="903"/>
      <c r="DT125" s="903"/>
      <c r="DU125" s="903"/>
      <c r="DV125" s="904" t="s">
        <v>181</v>
      </c>
      <c r="DW125" s="904"/>
      <c r="DX125" s="904"/>
      <c r="DY125" s="904"/>
      <c r="DZ125" s="905"/>
    </row>
    <row r="126" spans="1:130" s="226" customFormat="1" ht="26.25" customHeight="1" thickBot="1" x14ac:dyDescent="0.2">
      <c r="A126" s="878"/>
      <c r="B126" s="879"/>
      <c r="C126" s="882" t="s">
        <v>457</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181</v>
      </c>
      <c r="AB126" s="838"/>
      <c r="AC126" s="838"/>
      <c r="AD126" s="838"/>
      <c r="AE126" s="839"/>
      <c r="AF126" s="840" t="s">
        <v>181</v>
      </c>
      <c r="AG126" s="838"/>
      <c r="AH126" s="838"/>
      <c r="AI126" s="838"/>
      <c r="AJ126" s="839"/>
      <c r="AK126" s="840" t="s">
        <v>181</v>
      </c>
      <c r="AL126" s="838"/>
      <c r="AM126" s="838"/>
      <c r="AN126" s="838"/>
      <c r="AO126" s="839"/>
      <c r="AP126" s="885" t="s">
        <v>181</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469</v>
      </c>
      <c r="CQ126" s="808"/>
      <c r="CR126" s="808"/>
      <c r="CS126" s="808"/>
      <c r="CT126" s="808"/>
      <c r="CU126" s="808"/>
      <c r="CV126" s="808"/>
      <c r="CW126" s="808"/>
      <c r="CX126" s="808"/>
      <c r="CY126" s="808"/>
      <c r="CZ126" s="808"/>
      <c r="DA126" s="808"/>
      <c r="DB126" s="808"/>
      <c r="DC126" s="808"/>
      <c r="DD126" s="808"/>
      <c r="DE126" s="808"/>
      <c r="DF126" s="809"/>
      <c r="DG126" s="874" t="s">
        <v>181</v>
      </c>
      <c r="DH126" s="875"/>
      <c r="DI126" s="875"/>
      <c r="DJ126" s="875"/>
      <c r="DK126" s="875"/>
      <c r="DL126" s="875" t="s">
        <v>181</v>
      </c>
      <c r="DM126" s="875"/>
      <c r="DN126" s="875"/>
      <c r="DO126" s="875"/>
      <c r="DP126" s="875"/>
      <c r="DQ126" s="875" t="s">
        <v>181</v>
      </c>
      <c r="DR126" s="875"/>
      <c r="DS126" s="875"/>
      <c r="DT126" s="875"/>
      <c r="DU126" s="875"/>
      <c r="DV126" s="852" t="s">
        <v>181</v>
      </c>
      <c r="DW126" s="852"/>
      <c r="DX126" s="852"/>
      <c r="DY126" s="852"/>
      <c r="DZ126" s="853"/>
    </row>
    <row r="127" spans="1:130" s="226" customFormat="1" ht="26.25" customHeight="1" x14ac:dyDescent="0.15">
      <c r="A127" s="880"/>
      <c r="B127" s="881"/>
      <c r="C127" s="899" t="s">
        <v>470</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181</v>
      </c>
      <c r="AB127" s="838"/>
      <c r="AC127" s="838"/>
      <c r="AD127" s="838"/>
      <c r="AE127" s="839"/>
      <c r="AF127" s="840" t="s">
        <v>181</v>
      </c>
      <c r="AG127" s="838"/>
      <c r="AH127" s="838"/>
      <c r="AI127" s="838"/>
      <c r="AJ127" s="839"/>
      <c r="AK127" s="840" t="s">
        <v>181</v>
      </c>
      <c r="AL127" s="838"/>
      <c r="AM127" s="838"/>
      <c r="AN127" s="838"/>
      <c r="AO127" s="839"/>
      <c r="AP127" s="885" t="s">
        <v>181</v>
      </c>
      <c r="AQ127" s="886"/>
      <c r="AR127" s="886"/>
      <c r="AS127" s="886"/>
      <c r="AT127" s="887"/>
      <c r="AU127" s="262"/>
      <c r="AV127" s="262"/>
      <c r="AW127" s="262"/>
      <c r="AX127" s="902" t="s">
        <v>471</v>
      </c>
      <c r="AY127" s="870"/>
      <c r="AZ127" s="870"/>
      <c r="BA127" s="870"/>
      <c r="BB127" s="870"/>
      <c r="BC127" s="870"/>
      <c r="BD127" s="870"/>
      <c r="BE127" s="871"/>
      <c r="BF127" s="869" t="s">
        <v>472</v>
      </c>
      <c r="BG127" s="870"/>
      <c r="BH127" s="870"/>
      <c r="BI127" s="870"/>
      <c r="BJ127" s="870"/>
      <c r="BK127" s="870"/>
      <c r="BL127" s="871"/>
      <c r="BM127" s="869" t="s">
        <v>473</v>
      </c>
      <c r="BN127" s="870"/>
      <c r="BO127" s="870"/>
      <c r="BP127" s="870"/>
      <c r="BQ127" s="870"/>
      <c r="BR127" s="870"/>
      <c r="BS127" s="871"/>
      <c r="BT127" s="869" t="s">
        <v>474</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475</v>
      </c>
      <c r="CQ127" s="808"/>
      <c r="CR127" s="808"/>
      <c r="CS127" s="808"/>
      <c r="CT127" s="808"/>
      <c r="CU127" s="808"/>
      <c r="CV127" s="808"/>
      <c r="CW127" s="808"/>
      <c r="CX127" s="808"/>
      <c r="CY127" s="808"/>
      <c r="CZ127" s="808"/>
      <c r="DA127" s="808"/>
      <c r="DB127" s="808"/>
      <c r="DC127" s="808"/>
      <c r="DD127" s="808"/>
      <c r="DE127" s="808"/>
      <c r="DF127" s="809"/>
      <c r="DG127" s="874" t="s">
        <v>181</v>
      </c>
      <c r="DH127" s="875"/>
      <c r="DI127" s="875"/>
      <c r="DJ127" s="875"/>
      <c r="DK127" s="875"/>
      <c r="DL127" s="875" t="s">
        <v>181</v>
      </c>
      <c r="DM127" s="875"/>
      <c r="DN127" s="875"/>
      <c r="DO127" s="875"/>
      <c r="DP127" s="875"/>
      <c r="DQ127" s="875" t="s">
        <v>181</v>
      </c>
      <c r="DR127" s="875"/>
      <c r="DS127" s="875"/>
      <c r="DT127" s="875"/>
      <c r="DU127" s="875"/>
      <c r="DV127" s="852" t="s">
        <v>181</v>
      </c>
      <c r="DW127" s="852"/>
      <c r="DX127" s="852"/>
      <c r="DY127" s="852"/>
      <c r="DZ127" s="853"/>
    </row>
    <row r="128" spans="1:130" s="226" customFormat="1" ht="26.25" customHeight="1" thickBot="1" x14ac:dyDescent="0.2">
      <c r="A128" s="854" t="s">
        <v>476</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477</v>
      </c>
      <c r="X128" s="856"/>
      <c r="Y128" s="856"/>
      <c r="Z128" s="857"/>
      <c r="AA128" s="858">
        <v>163299</v>
      </c>
      <c r="AB128" s="859"/>
      <c r="AC128" s="859"/>
      <c r="AD128" s="859"/>
      <c r="AE128" s="860"/>
      <c r="AF128" s="861">
        <v>145380</v>
      </c>
      <c r="AG128" s="859"/>
      <c r="AH128" s="859"/>
      <c r="AI128" s="859"/>
      <c r="AJ128" s="860"/>
      <c r="AK128" s="861">
        <v>155155</v>
      </c>
      <c r="AL128" s="859"/>
      <c r="AM128" s="859"/>
      <c r="AN128" s="859"/>
      <c r="AO128" s="860"/>
      <c r="AP128" s="862"/>
      <c r="AQ128" s="863"/>
      <c r="AR128" s="863"/>
      <c r="AS128" s="863"/>
      <c r="AT128" s="864"/>
      <c r="AU128" s="262"/>
      <c r="AV128" s="262"/>
      <c r="AW128" s="262"/>
      <c r="AX128" s="865" t="s">
        <v>478</v>
      </c>
      <c r="AY128" s="866"/>
      <c r="AZ128" s="866"/>
      <c r="BA128" s="866"/>
      <c r="BB128" s="866"/>
      <c r="BC128" s="866"/>
      <c r="BD128" s="866"/>
      <c r="BE128" s="867"/>
      <c r="BF128" s="844" t="s">
        <v>181</v>
      </c>
      <c r="BG128" s="845"/>
      <c r="BH128" s="845"/>
      <c r="BI128" s="845"/>
      <c r="BJ128" s="845"/>
      <c r="BK128" s="845"/>
      <c r="BL128" s="868"/>
      <c r="BM128" s="844">
        <v>12.96</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479</v>
      </c>
      <c r="CQ128" s="786"/>
      <c r="CR128" s="786"/>
      <c r="CS128" s="786"/>
      <c r="CT128" s="786"/>
      <c r="CU128" s="786"/>
      <c r="CV128" s="786"/>
      <c r="CW128" s="786"/>
      <c r="CX128" s="786"/>
      <c r="CY128" s="786"/>
      <c r="CZ128" s="786"/>
      <c r="DA128" s="786"/>
      <c r="DB128" s="786"/>
      <c r="DC128" s="786"/>
      <c r="DD128" s="786"/>
      <c r="DE128" s="786"/>
      <c r="DF128" s="787"/>
      <c r="DG128" s="848" t="s">
        <v>181</v>
      </c>
      <c r="DH128" s="849"/>
      <c r="DI128" s="849"/>
      <c r="DJ128" s="849"/>
      <c r="DK128" s="849"/>
      <c r="DL128" s="849" t="s">
        <v>181</v>
      </c>
      <c r="DM128" s="849"/>
      <c r="DN128" s="849"/>
      <c r="DO128" s="849"/>
      <c r="DP128" s="849"/>
      <c r="DQ128" s="849" t="s">
        <v>181</v>
      </c>
      <c r="DR128" s="849"/>
      <c r="DS128" s="849"/>
      <c r="DT128" s="849"/>
      <c r="DU128" s="849"/>
      <c r="DV128" s="850" t="s">
        <v>181</v>
      </c>
      <c r="DW128" s="850"/>
      <c r="DX128" s="850"/>
      <c r="DY128" s="850"/>
      <c r="DZ128" s="851"/>
    </row>
    <row r="129" spans="1:131" s="226" customFormat="1" ht="26.25" customHeight="1" x14ac:dyDescent="0.15">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480</v>
      </c>
      <c r="X129" s="835"/>
      <c r="Y129" s="835"/>
      <c r="Z129" s="836"/>
      <c r="AA129" s="837">
        <v>13224361</v>
      </c>
      <c r="AB129" s="838"/>
      <c r="AC129" s="838"/>
      <c r="AD129" s="838"/>
      <c r="AE129" s="839"/>
      <c r="AF129" s="840">
        <v>13229838</v>
      </c>
      <c r="AG129" s="838"/>
      <c r="AH129" s="838"/>
      <c r="AI129" s="838"/>
      <c r="AJ129" s="839"/>
      <c r="AK129" s="840">
        <v>12911964</v>
      </c>
      <c r="AL129" s="838"/>
      <c r="AM129" s="838"/>
      <c r="AN129" s="838"/>
      <c r="AO129" s="839"/>
      <c r="AP129" s="841"/>
      <c r="AQ129" s="842"/>
      <c r="AR129" s="842"/>
      <c r="AS129" s="842"/>
      <c r="AT129" s="843"/>
      <c r="AU129" s="264"/>
      <c r="AV129" s="264"/>
      <c r="AW129" s="264"/>
      <c r="AX129" s="807" t="s">
        <v>481</v>
      </c>
      <c r="AY129" s="808"/>
      <c r="AZ129" s="808"/>
      <c r="BA129" s="808"/>
      <c r="BB129" s="808"/>
      <c r="BC129" s="808"/>
      <c r="BD129" s="808"/>
      <c r="BE129" s="809"/>
      <c r="BF129" s="827" t="s">
        <v>181</v>
      </c>
      <c r="BG129" s="828"/>
      <c r="BH129" s="828"/>
      <c r="BI129" s="828"/>
      <c r="BJ129" s="828"/>
      <c r="BK129" s="828"/>
      <c r="BL129" s="829"/>
      <c r="BM129" s="827">
        <v>17.96</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482</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483</v>
      </c>
      <c r="X130" s="835"/>
      <c r="Y130" s="835"/>
      <c r="Z130" s="836"/>
      <c r="AA130" s="837">
        <v>3007909</v>
      </c>
      <c r="AB130" s="838"/>
      <c r="AC130" s="838"/>
      <c r="AD130" s="838"/>
      <c r="AE130" s="839"/>
      <c r="AF130" s="840">
        <v>3082990</v>
      </c>
      <c r="AG130" s="838"/>
      <c r="AH130" s="838"/>
      <c r="AI130" s="838"/>
      <c r="AJ130" s="839"/>
      <c r="AK130" s="840">
        <v>3142023</v>
      </c>
      <c r="AL130" s="838"/>
      <c r="AM130" s="838"/>
      <c r="AN130" s="838"/>
      <c r="AO130" s="839"/>
      <c r="AP130" s="841"/>
      <c r="AQ130" s="842"/>
      <c r="AR130" s="842"/>
      <c r="AS130" s="842"/>
      <c r="AT130" s="843"/>
      <c r="AU130" s="264"/>
      <c r="AV130" s="264"/>
      <c r="AW130" s="264"/>
      <c r="AX130" s="807" t="s">
        <v>484</v>
      </c>
      <c r="AY130" s="808"/>
      <c r="AZ130" s="808"/>
      <c r="BA130" s="808"/>
      <c r="BB130" s="808"/>
      <c r="BC130" s="808"/>
      <c r="BD130" s="808"/>
      <c r="BE130" s="809"/>
      <c r="BF130" s="810">
        <v>10</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485</v>
      </c>
      <c r="X131" s="818"/>
      <c r="Y131" s="818"/>
      <c r="Z131" s="819"/>
      <c r="AA131" s="820">
        <v>10216452</v>
      </c>
      <c r="AB131" s="821"/>
      <c r="AC131" s="821"/>
      <c r="AD131" s="821"/>
      <c r="AE131" s="822"/>
      <c r="AF131" s="823">
        <v>10146848</v>
      </c>
      <c r="AG131" s="821"/>
      <c r="AH131" s="821"/>
      <c r="AI131" s="821"/>
      <c r="AJ131" s="822"/>
      <c r="AK131" s="823">
        <v>9769941</v>
      </c>
      <c r="AL131" s="821"/>
      <c r="AM131" s="821"/>
      <c r="AN131" s="821"/>
      <c r="AO131" s="822"/>
      <c r="AP131" s="824"/>
      <c r="AQ131" s="825"/>
      <c r="AR131" s="825"/>
      <c r="AS131" s="825"/>
      <c r="AT131" s="826"/>
      <c r="AU131" s="264"/>
      <c r="AV131" s="264"/>
      <c r="AW131" s="264"/>
      <c r="AX131" s="785" t="s">
        <v>486</v>
      </c>
      <c r="AY131" s="786"/>
      <c r="AZ131" s="786"/>
      <c r="BA131" s="786"/>
      <c r="BB131" s="786"/>
      <c r="BC131" s="786"/>
      <c r="BD131" s="786"/>
      <c r="BE131" s="787"/>
      <c r="BF131" s="788">
        <v>33.799999999999997</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487</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488</v>
      </c>
      <c r="W132" s="798"/>
      <c r="X132" s="798"/>
      <c r="Y132" s="798"/>
      <c r="Z132" s="799"/>
      <c r="AA132" s="800">
        <v>9.6753256410000006</v>
      </c>
      <c r="AB132" s="801"/>
      <c r="AC132" s="801"/>
      <c r="AD132" s="801"/>
      <c r="AE132" s="802"/>
      <c r="AF132" s="803">
        <v>9.9646510920000004</v>
      </c>
      <c r="AG132" s="801"/>
      <c r="AH132" s="801"/>
      <c r="AI132" s="801"/>
      <c r="AJ132" s="802"/>
      <c r="AK132" s="803">
        <v>10.437084520000001</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489</v>
      </c>
      <c r="W133" s="777"/>
      <c r="X133" s="777"/>
      <c r="Y133" s="777"/>
      <c r="Z133" s="778"/>
      <c r="AA133" s="779">
        <v>10.9</v>
      </c>
      <c r="AB133" s="780"/>
      <c r="AC133" s="780"/>
      <c r="AD133" s="780"/>
      <c r="AE133" s="781"/>
      <c r="AF133" s="779">
        <v>9.5</v>
      </c>
      <c r="AG133" s="780"/>
      <c r="AH133" s="780"/>
      <c r="AI133" s="780"/>
      <c r="AJ133" s="781"/>
      <c r="AK133" s="779">
        <v>10</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mHUV1eNMx4Vh8J+/Qbtrw2+nc0WE+hiW0Ght/88WnoGZ75em9VY9azv1hlkpsRGjNyPQI41VODoaqqKNBkd3Vg==" saltValue="bx47fwRNgARvVzgcM947V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490</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70Cgfmhqk8MYcNvmLyFvxo96/z4HBgkYddQSM8z4rj6eL3ebzdOuu8j/A3OxbFG5JHxhlCAtItC8H9S2bqMISA==" saltValue="iW98limKoAqIGfyZSyx2n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10" zoomScale="70" zoomScaleNormal="7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JGvpwocvWBzQgL9RDXNknI0HTyo6TmnQN7zM4Oh3Y3N5qAwjl6SbegsdhAO8G6e8RzIdzQDVhcJ5uEuqx6lv7g==" saltValue="KpfiPJguZdFZOpfNzG39Z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492</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1" t="s">
        <v>493</v>
      </c>
      <c r="AP7" s="283"/>
      <c r="AQ7" s="284" t="s">
        <v>494</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2"/>
      <c r="AP8" s="289" t="s">
        <v>495</v>
      </c>
      <c r="AQ8" s="290" t="s">
        <v>496</v>
      </c>
      <c r="AR8" s="291" t="s">
        <v>497</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5" t="s">
        <v>498</v>
      </c>
      <c r="AL9" s="1206"/>
      <c r="AM9" s="1206"/>
      <c r="AN9" s="1207"/>
      <c r="AO9" s="292">
        <v>2839115</v>
      </c>
      <c r="AP9" s="292">
        <v>91428</v>
      </c>
      <c r="AQ9" s="293">
        <v>69000</v>
      </c>
      <c r="AR9" s="294">
        <v>32.5</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5" t="s">
        <v>499</v>
      </c>
      <c r="AL10" s="1206"/>
      <c r="AM10" s="1206"/>
      <c r="AN10" s="1207"/>
      <c r="AO10" s="295">
        <v>566097</v>
      </c>
      <c r="AP10" s="295">
        <v>18230</v>
      </c>
      <c r="AQ10" s="296">
        <v>7980</v>
      </c>
      <c r="AR10" s="297">
        <v>128.4</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5" t="s">
        <v>500</v>
      </c>
      <c r="AL11" s="1206"/>
      <c r="AM11" s="1206"/>
      <c r="AN11" s="1207"/>
      <c r="AO11" s="295">
        <v>430805</v>
      </c>
      <c r="AP11" s="295">
        <v>13873</v>
      </c>
      <c r="AQ11" s="296">
        <v>8263</v>
      </c>
      <c r="AR11" s="297">
        <v>67.900000000000006</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5" t="s">
        <v>501</v>
      </c>
      <c r="AL12" s="1206"/>
      <c r="AM12" s="1206"/>
      <c r="AN12" s="1207"/>
      <c r="AO12" s="295" t="s">
        <v>502</v>
      </c>
      <c r="AP12" s="295" t="s">
        <v>502</v>
      </c>
      <c r="AQ12" s="296">
        <v>1174</v>
      </c>
      <c r="AR12" s="297" t="s">
        <v>502</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5" t="s">
        <v>503</v>
      </c>
      <c r="AL13" s="1206"/>
      <c r="AM13" s="1206"/>
      <c r="AN13" s="1207"/>
      <c r="AO13" s="295" t="s">
        <v>502</v>
      </c>
      <c r="AP13" s="295" t="s">
        <v>502</v>
      </c>
      <c r="AQ13" s="296">
        <v>18</v>
      </c>
      <c r="AR13" s="297" t="s">
        <v>502</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5" t="s">
        <v>504</v>
      </c>
      <c r="AL14" s="1206"/>
      <c r="AM14" s="1206"/>
      <c r="AN14" s="1207"/>
      <c r="AO14" s="295">
        <v>39990</v>
      </c>
      <c r="AP14" s="295">
        <v>1288</v>
      </c>
      <c r="AQ14" s="296">
        <v>2909</v>
      </c>
      <c r="AR14" s="297">
        <v>-55.7</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5" t="s">
        <v>505</v>
      </c>
      <c r="AL15" s="1206"/>
      <c r="AM15" s="1206"/>
      <c r="AN15" s="1207"/>
      <c r="AO15" s="295">
        <v>98516</v>
      </c>
      <c r="AP15" s="295">
        <v>3173</v>
      </c>
      <c r="AQ15" s="296">
        <v>1519</v>
      </c>
      <c r="AR15" s="297">
        <v>108.9</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8" t="s">
        <v>506</v>
      </c>
      <c r="AL16" s="1209"/>
      <c r="AM16" s="1209"/>
      <c r="AN16" s="1210"/>
      <c r="AO16" s="295">
        <v>-336362</v>
      </c>
      <c r="AP16" s="295">
        <v>-10832</v>
      </c>
      <c r="AQ16" s="296">
        <v>-6242</v>
      </c>
      <c r="AR16" s="297">
        <v>73.5</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8" t="s">
        <v>184</v>
      </c>
      <c r="AL17" s="1209"/>
      <c r="AM17" s="1209"/>
      <c r="AN17" s="1210"/>
      <c r="AO17" s="295">
        <v>3638161</v>
      </c>
      <c r="AP17" s="295">
        <v>117160</v>
      </c>
      <c r="AQ17" s="296">
        <v>84621</v>
      </c>
      <c r="AR17" s="297">
        <v>38.5</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507</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508</v>
      </c>
      <c r="AP20" s="303" t="s">
        <v>509</v>
      </c>
      <c r="AQ20" s="304" t="s">
        <v>510</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2" t="s">
        <v>511</v>
      </c>
      <c r="AL21" s="1203"/>
      <c r="AM21" s="1203"/>
      <c r="AN21" s="1204"/>
      <c r="AO21" s="307">
        <v>9.66</v>
      </c>
      <c r="AP21" s="308">
        <v>8.0399999999999991</v>
      </c>
      <c r="AQ21" s="309">
        <v>1.62</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2" t="s">
        <v>512</v>
      </c>
      <c r="AL22" s="1203"/>
      <c r="AM22" s="1203"/>
      <c r="AN22" s="1204"/>
      <c r="AO22" s="312">
        <v>97.5</v>
      </c>
      <c r="AP22" s="313">
        <v>97.7</v>
      </c>
      <c r="AQ22" s="314">
        <v>-0.2</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514</v>
      </c>
      <c r="AO27" s="273"/>
      <c r="AP27" s="273"/>
      <c r="AQ27" s="273"/>
      <c r="AR27" s="273"/>
      <c r="AS27" s="273"/>
      <c r="AT27" s="273"/>
    </row>
    <row r="28" spans="1:46" ht="17.25" x14ac:dyDescent="0.15">
      <c r="A28" s="274" t="s">
        <v>515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516</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1" t="s">
        <v>493</v>
      </c>
      <c r="AP30" s="283"/>
      <c r="AQ30" s="284" t="s">
        <v>494</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2"/>
      <c r="AP31" s="289" t="s">
        <v>495</v>
      </c>
      <c r="AQ31" s="290" t="s">
        <v>496</v>
      </c>
      <c r="AR31" s="291" t="s">
        <v>497</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3" t="s">
        <v>517</v>
      </c>
      <c r="AL32" s="1194"/>
      <c r="AM32" s="1194"/>
      <c r="AN32" s="1195"/>
      <c r="AO32" s="322">
        <v>3181520</v>
      </c>
      <c r="AP32" s="322">
        <v>102455</v>
      </c>
      <c r="AQ32" s="323">
        <v>49627</v>
      </c>
      <c r="AR32" s="324">
        <v>106.5</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3" t="s">
        <v>518</v>
      </c>
      <c r="AL33" s="1194"/>
      <c r="AM33" s="1194"/>
      <c r="AN33" s="1195"/>
      <c r="AO33" s="322" t="s">
        <v>502</v>
      </c>
      <c r="AP33" s="322" t="s">
        <v>502</v>
      </c>
      <c r="AQ33" s="323" t="s">
        <v>502</v>
      </c>
      <c r="AR33" s="324" t="s">
        <v>502</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3" t="s">
        <v>519</v>
      </c>
      <c r="AL34" s="1194"/>
      <c r="AM34" s="1194"/>
      <c r="AN34" s="1195"/>
      <c r="AO34" s="322">
        <v>60000</v>
      </c>
      <c r="AP34" s="322">
        <v>1932</v>
      </c>
      <c r="AQ34" s="323">
        <v>64</v>
      </c>
      <c r="AR34" s="324">
        <v>2918.8</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3" t="s">
        <v>520</v>
      </c>
      <c r="AL35" s="1194"/>
      <c r="AM35" s="1194"/>
      <c r="AN35" s="1195"/>
      <c r="AO35" s="322">
        <v>807197</v>
      </c>
      <c r="AP35" s="322">
        <v>25994</v>
      </c>
      <c r="AQ35" s="323">
        <v>20466</v>
      </c>
      <c r="AR35" s="324">
        <v>27</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3" t="s">
        <v>521</v>
      </c>
      <c r="AL36" s="1194"/>
      <c r="AM36" s="1194"/>
      <c r="AN36" s="1195"/>
      <c r="AO36" s="322">
        <v>268079</v>
      </c>
      <c r="AP36" s="322">
        <v>8633</v>
      </c>
      <c r="AQ36" s="323">
        <v>2860</v>
      </c>
      <c r="AR36" s="324">
        <v>201.9</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3" t="s">
        <v>522</v>
      </c>
      <c r="AL37" s="1194"/>
      <c r="AM37" s="1194"/>
      <c r="AN37" s="1195"/>
      <c r="AO37" s="322" t="s">
        <v>502</v>
      </c>
      <c r="AP37" s="322" t="s">
        <v>502</v>
      </c>
      <c r="AQ37" s="323">
        <v>677</v>
      </c>
      <c r="AR37" s="324" t="s">
        <v>502</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6" t="s">
        <v>523</v>
      </c>
      <c r="AL38" s="1197"/>
      <c r="AM38" s="1197"/>
      <c r="AN38" s="1198"/>
      <c r="AO38" s="325">
        <v>79</v>
      </c>
      <c r="AP38" s="325">
        <v>3</v>
      </c>
      <c r="AQ38" s="326">
        <v>4</v>
      </c>
      <c r="AR38" s="314">
        <v>-25</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6" t="s">
        <v>524</v>
      </c>
      <c r="AL39" s="1197"/>
      <c r="AM39" s="1197"/>
      <c r="AN39" s="1198"/>
      <c r="AO39" s="322">
        <v>-155155</v>
      </c>
      <c r="AP39" s="322">
        <v>-4996</v>
      </c>
      <c r="AQ39" s="323">
        <v>-4704</v>
      </c>
      <c r="AR39" s="324">
        <v>6.2</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3" t="s">
        <v>525</v>
      </c>
      <c r="AL40" s="1194"/>
      <c r="AM40" s="1194"/>
      <c r="AN40" s="1195"/>
      <c r="AO40" s="322">
        <v>-3142023</v>
      </c>
      <c r="AP40" s="322">
        <v>-101183</v>
      </c>
      <c r="AQ40" s="323">
        <v>-47177</v>
      </c>
      <c r="AR40" s="324">
        <v>114.5</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99" t="s">
        <v>297</v>
      </c>
      <c r="AL41" s="1200"/>
      <c r="AM41" s="1200"/>
      <c r="AN41" s="1201"/>
      <c r="AO41" s="322">
        <v>1019697</v>
      </c>
      <c r="AP41" s="322">
        <v>32837</v>
      </c>
      <c r="AQ41" s="323">
        <v>21817</v>
      </c>
      <c r="AR41" s="324">
        <v>50.5</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526</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528</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6" t="s">
        <v>493</v>
      </c>
      <c r="AN49" s="1188" t="s">
        <v>529</v>
      </c>
      <c r="AO49" s="1189"/>
      <c r="AP49" s="1189"/>
      <c r="AQ49" s="1189"/>
      <c r="AR49" s="1190"/>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7"/>
      <c r="AN50" s="338" t="s">
        <v>530</v>
      </c>
      <c r="AO50" s="339" t="s">
        <v>531</v>
      </c>
      <c r="AP50" s="340" t="s">
        <v>532</v>
      </c>
      <c r="AQ50" s="341" t="s">
        <v>533</v>
      </c>
      <c r="AR50" s="342" t="s">
        <v>534</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535</v>
      </c>
      <c r="AL51" s="335"/>
      <c r="AM51" s="343">
        <v>4767910</v>
      </c>
      <c r="AN51" s="344">
        <v>145532</v>
      </c>
      <c r="AO51" s="345">
        <v>51.2</v>
      </c>
      <c r="AP51" s="346">
        <v>90961</v>
      </c>
      <c r="AQ51" s="347">
        <v>20.100000000000001</v>
      </c>
      <c r="AR51" s="348">
        <v>31.1</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536</v>
      </c>
      <c r="AM52" s="351">
        <v>3035196</v>
      </c>
      <c r="AN52" s="352">
        <v>92644</v>
      </c>
      <c r="AO52" s="353">
        <v>48.6</v>
      </c>
      <c r="AP52" s="354">
        <v>37720</v>
      </c>
      <c r="AQ52" s="355">
        <v>7.1</v>
      </c>
      <c r="AR52" s="356">
        <v>41.5</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537</v>
      </c>
      <c r="AL53" s="335"/>
      <c r="AM53" s="343">
        <v>4473040</v>
      </c>
      <c r="AN53" s="344">
        <v>138596</v>
      </c>
      <c r="AO53" s="345">
        <v>-4.8</v>
      </c>
      <c r="AP53" s="346">
        <v>106614</v>
      </c>
      <c r="AQ53" s="347">
        <v>17.2</v>
      </c>
      <c r="AR53" s="348">
        <v>-22</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536</v>
      </c>
      <c r="AM54" s="351">
        <v>2878039</v>
      </c>
      <c r="AN54" s="352">
        <v>89175</v>
      </c>
      <c r="AO54" s="353">
        <v>-3.7</v>
      </c>
      <c r="AP54" s="354">
        <v>45545</v>
      </c>
      <c r="AQ54" s="355">
        <v>20.7</v>
      </c>
      <c r="AR54" s="356">
        <v>-24.4</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538</v>
      </c>
      <c r="AL55" s="335"/>
      <c r="AM55" s="343">
        <v>6265353</v>
      </c>
      <c r="AN55" s="344">
        <v>196690</v>
      </c>
      <c r="AO55" s="345">
        <v>41.9</v>
      </c>
      <c r="AP55" s="346">
        <v>81768</v>
      </c>
      <c r="AQ55" s="347">
        <v>-23.3</v>
      </c>
      <c r="AR55" s="348">
        <v>65.2</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536</v>
      </c>
      <c r="AM56" s="351">
        <v>4978916</v>
      </c>
      <c r="AN56" s="352">
        <v>156304</v>
      </c>
      <c r="AO56" s="353">
        <v>75.3</v>
      </c>
      <c r="AP56" s="354">
        <v>37917</v>
      </c>
      <c r="AQ56" s="355">
        <v>-16.7</v>
      </c>
      <c r="AR56" s="356">
        <v>92</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539</v>
      </c>
      <c r="AL57" s="335"/>
      <c r="AM57" s="343">
        <v>5114293</v>
      </c>
      <c r="AN57" s="344">
        <v>162456</v>
      </c>
      <c r="AO57" s="345">
        <v>-17.399999999999999</v>
      </c>
      <c r="AP57" s="346">
        <v>65876</v>
      </c>
      <c r="AQ57" s="347">
        <v>-19.399999999999999</v>
      </c>
      <c r="AR57" s="348">
        <v>2</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536</v>
      </c>
      <c r="AM58" s="351">
        <v>3784018</v>
      </c>
      <c r="AN58" s="352">
        <v>120200</v>
      </c>
      <c r="AO58" s="353">
        <v>-23.1</v>
      </c>
      <c r="AP58" s="354">
        <v>36484</v>
      </c>
      <c r="AQ58" s="355">
        <v>-3.8</v>
      </c>
      <c r="AR58" s="356">
        <v>-19.3</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540</v>
      </c>
      <c r="AL59" s="335"/>
      <c r="AM59" s="343">
        <v>2979313</v>
      </c>
      <c r="AN59" s="344">
        <v>95943</v>
      </c>
      <c r="AO59" s="345">
        <v>-40.9</v>
      </c>
      <c r="AP59" s="346">
        <v>68468</v>
      </c>
      <c r="AQ59" s="347">
        <v>3.9</v>
      </c>
      <c r="AR59" s="348">
        <v>-44.8</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536</v>
      </c>
      <c r="AM60" s="351">
        <v>1331343</v>
      </c>
      <c r="AN60" s="352">
        <v>42873</v>
      </c>
      <c r="AO60" s="353">
        <v>-64.3</v>
      </c>
      <c r="AP60" s="354">
        <v>34140</v>
      </c>
      <c r="AQ60" s="355">
        <v>-6.4</v>
      </c>
      <c r="AR60" s="356">
        <v>-57.9</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541</v>
      </c>
      <c r="AL61" s="357"/>
      <c r="AM61" s="358">
        <v>4719982</v>
      </c>
      <c r="AN61" s="359">
        <v>147843</v>
      </c>
      <c r="AO61" s="360">
        <v>6</v>
      </c>
      <c r="AP61" s="361">
        <v>82737</v>
      </c>
      <c r="AQ61" s="362">
        <v>-0.3</v>
      </c>
      <c r="AR61" s="348">
        <v>6.3</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536</v>
      </c>
      <c r="AM62" s="351">
        <v>3201502</v>
      </c>
      <c r="AN62" s="352">
        <v>100239</v>
      </c>
      <c r="AO62" s="353">
        <v>6.6</v>
      </c>
      <c r="AP62" s="354">
        <v>38361</v>
      </c>
      <c r="AQ62" s="355">
        <v>0.2</v>
      </c>
      <c r="AR62" s="356">
        <v>6.4</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45RQQ7quHtPHi8/0LQBq9ZeOHlPJlvby4i3n+nl0LXC4+6XSqFvWDN5RJCsrg9ruES9UhArd0Z0s0EfbSdUlxA==" saltValue="lXvuGRB7Ywct2n6eZ0E+S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70" zoomScale="70" zoomScaleNormal="7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zdvog17+0htZ5VsLew00jDAA7qn+nKg1A6OPWgEXZSN3VLbJ6nAQ2FSngaIK6sn9PlLMjfTmQWG3WwtzZ58uUg==" saltValue="R1cTT9y53RzoMpPEVpvMR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tbn7Z+JMdP0tRcFJEc1DDynWpFDZh66Ra1P1dLGa0KVvmzH1bdCacwmznQpV0zBRjFZhWYeSPO4i23jABwZuKw==" saltValue="qqDjxdutOynQGQCRh5LIo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545</v>
      </c>
      <c r="G46" s="8" t="s">
        <v>546</v>
      </c>
      <c r="H46" s="8" t="s">
        <v>547</v>
      </c>
      <c r="I46" s="8" t="s">
        <v>548</v>
      </c>
      <c r="J46" s="9" t="s">
        <v>549</v>
      </c>
    </row>
    <row r="47" spans="2:10" ht="57.75" customHeight="1" x14ac:dyDescent="0.15">
      <c r="B47" s="10"/>
      <c r="C47" s="1211" t="s">
        <v>3</v>
      </c>
      <c r="D47" s="1211"/>
      <c r="E47" s="1212"/>
      <c r="F47" s="11">
        <v>31.03</v>
      </c>
      <c r="G47" s="12">
        <v>30.91</v>
      </c>
      <c r="H47" s="12">
        <v>33.26</v>
      </c>
      <c r="I47" s="12">
        <v>33.94</v>
      </c>
      <c r="J47" s="13">
        <v>36.520000000000003</v>
      </c>
    </row>
    <row r="48" spans="2:10" ht="57.75" customHeight="1" x14ac:dyDescent="0.15">
      <c r="B48" s="14"/>
      <c r="C48" s="1213" t="s">
        <v>4</v>
      </c>
      <c r="D48" s="1213"/>
      <c r="E48" s="1214"/>
      <c r="F48" s="15">
        <v>4.0999999999999996</v>
      </c>
      <c r="G48" s="16">
        <v>4.72</v>
      </c>
      <c r="H48" s="16">
        <v>6.61</v>
      </c>
      <c r="I48" s="16">
        <v>3.41</v>
      </c>
      <c r="J48" s="17">
        <v>4.41</v>
      </c>
    </row>
    <row r="49" spans="2:10" ht="57.75" customHeight="1" thickBot="1" x14ac:dyDescent="0.2">
      <c r="B49" s="18"/>
      <c r="C49" s="1215" t="s">
        <v>5</v>
      </c>
      <c r="D49" s="1215"/>
      <c r="E49" s="1216"/>
      <c r="F49" s="19" t="s">
        <v>550</v>
      </c>
      <c r="G49" s="20">
        <v>5.77</v>
      </c>
      <c r="H49" s="20">
        <v>2.75</v>
      </c>
      <c r="I49" s="20" t="s">
        <v>551</v>
      </c>
      <c r="J49" s="21">
        <v>3.37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Yngi/ZvZoufLFoIHUoF71mQmhuPOe7u6BC/Tudb3IGMGM3FJqsPh9jvMKzWk9zxxs8jY8l/WNYcYBC0oYraYJA==" saltValue="Bap/P9Bro4HigrNTuiEiA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兵庫県</cp:lastModifiedBy>
  <cp:lastPrinted>2019-10-28T04:22:15Z</cp:lastPrinted>
  <dcterms:created xsi:type="dcterms:W3CDTF">2019-02-14T03:50:43Z</dcterms:created>
  <dcterms:modified xsi:type="dcterms:W3CDTF">2019-10-28T05:42:19Z</dcterms:modified>
  <cp:category/>
</cp:coreProperties>
</file>