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091_財政状況の公表\~2019\財政状況比較分析表（財政状況資料集）\H30決算\04県回答（公表）\"/>
    </mc:Choice>
  </mc:AlternateContent>
  <xr:revisionPtr revIDLastSave="0" documentId="13_ncr:1_{317E81B0-EDA2-4529-AEAF-F662CA3D6A99}" xr6:coauthVersionLast="36" xr6:coauthVersionMax="36" xr10:uidLastSave="{00000000-0000-0000-0000-000000000000}"/>
  <bookViews>
    <workbookView xWindow="0" yWindow="0" windowWidth="20490" windowHeight="745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W36" i="10"/>
  <c r="BE36" i="10"/>
  <c r="C36" i="10"/>
  <c r="BW35" i="10"/>
  <c r="BE35" i="10"/>
  <c r="BW34" i="10"/>
  <c r="BE34" i="10"/>
  <c r="C34" i="10"/>
  <c r="C35" i="10" s="1"/>
  <c r="U34" i="10" s="1"/>
  <c r="U35" i="10" s="1"/>
  <c r="U36" i="10" s="1"/>
  <c r="U37" i="10" s="1"/>
  <c r="U38"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<sst xmlns="http://schemas.openxmlformats.org/spreadsheetml/2006/main" count="1007" uniqueCount="603">
  <si>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</si>
  <si>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</si>
  <si>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</si>
  <si>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</si>
  <si>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</si>
  <si>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</si>
  <si>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</si>
  <si>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</si>
  <si>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</si>
  <si>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</si>
  <si>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</si>
  <si>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</si>
  <si>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</si>
  <si>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</si>
  <si>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</si>
  <si>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</si>
  <si>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</si>
  <si>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</si>
  <si>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</si>
  <si>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</si>
  <si>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</si>
  <si>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</si>
  <si>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</si>
  <si>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</si>
  <si>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</si>
  <si>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</si>
  <si>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</si>
  <si>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</si>
  <si>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</si>
  <si>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</si>
  <si>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</si>
  <si>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</si>
  <si>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</si>
  <si>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</si>
  <si>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</si>
  <si>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</si>
  <si>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</si>
  <si>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</si>
  <si>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</si>
  <si>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</si>
  <si>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</si>
  <si>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</si>
  <si>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</si>
  <si>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</si>
  <si>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</si>
  <si>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</si>
  <si>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</si>
  <si>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</si>
  <si>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</si>
  <si>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</si>
  <si>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</si>
  <si>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</si>
  <si>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</si>
  <si>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</si>
  <si>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</si>
  <si>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</si>
  <si>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</si>
  <si>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</si>
  <si>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</si>
  <si>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</si>
  <si>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</si>
  <si>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</si>
  <si>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</si>
  <si>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</si>
  <si>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</si>
  <si>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</si>
  <si>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</si>
  <si>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</si>
  <si>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</si>
  <si>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</si>
  <si>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</si>
  <si>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</si>
  <si>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</si>
  <si>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</si>
  <si>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</si>
  <si>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</si>
  <si>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</si>
  <si>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</si>
  <si>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</si>
  <si>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</si>
  <si>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</si>
  <si>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</si>
  <si>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</si>
  <si>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</si>
  <si>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</si>
  <si>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</si>
  <si>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</si>
  <si>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</si>
  <si>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</si>
  <si>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</si>
  <si>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</si>
  <si>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</si>
  <si>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</si>
  <si>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</si>
  <si>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</si>
  <si>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</si>
  <si>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</si>
  <si>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</si>
  <si>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</si>
  <si>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</si>
  <si>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</si>
  <si>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</si>
  <si>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</si>
  <si>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</si>
  <si>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</si>
  <si>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</si>
  <si>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</si>
  <si>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</si>
  <si>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</si>
  <si>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</si>
  <si>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</si>
  <si>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</si>
  <si>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</si>
  <si>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</si>
  <si>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</si>
  <si>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</si>
  <si>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</si>
  <si>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</si>
  <si>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</si>
  <si>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</si>
  <si>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</si>
  <si>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</si>
  <si>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</si>
  <si>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</si>
  <si>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</si>
  <si>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</si>
  <si>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</si>
  <si>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</si>
  <si>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</si>
  <si>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</si>
  <si>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</si>
  <si>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</si>
  <si>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</si>
  <si>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</si>
  <si>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</si>
  <si>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</si>
  <si>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</si>
  <si>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</si>
  <si>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</si>
  <si>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</si>
  <si>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</si>
  <si>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</si>
  <si>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</si>
  <si>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</si>
  <si>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</si>
  <si>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</si>
  <si>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</si>
  <si>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</si>
  <si>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</si>
  <si>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</si>
  <si>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</si>
  <si>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</si>
  <si>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病院事業会計</t>
    <phoneticPr fontId="5"/>
  </si>
  <si>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</si>
  <si>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</si>
  <si>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</si>
  <si>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</si>
  <si>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</si>
  <si>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</si>
  <si>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</si>
  <si>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</si>
  <si>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</si>
  <si>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</si>
  <si>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</si>
  <si>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</si>
  <si>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</si>
  <si>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</si>
  <si>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</si>
  <si>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</si>
  <si>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</si>
  <si>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</si>
  <si>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</si>
  <si>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</si>
  <si>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</si>
  <si>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</si>
  <si>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</si>
  <si>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</si>
  <si>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</si>
  <si>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</si>
  <si>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</si>
  <si>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</si>
  <si>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</si>
  <si>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</si>
  <si>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</si>
  <si>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</si>
  <si>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</si>
  <si>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</si>
  <si>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</si>
  <si>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</si>
  <si>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</si>
  <si>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</si>
  <si>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</si>
  <si>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</si>
  <si>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</si>
  <si>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</si>
  <si>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</si>
  <si>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</si>
  <si>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</si>
  <si>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</si>
  <si>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</si>
  <si>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</si>
  <si>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</si>
  <si>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</si>
  <si>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</si>
  <si>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</si>
  <si>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</si>
  <si>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</si>
  <si>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</si>
  <si>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</si>
  <si>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</si>
  <si>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</si>
  <si>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</si>
  <si>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</si>
  <si>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</si>
  <si>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兵庫県宝塚市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</si>
  <si>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</si>
  <si>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</si>
  <si>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</si>
  <si>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</si>
  <si>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</si>
  <si>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</si>
  <si>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</si>
  <si>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</si>
  <si>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</si>
  <si>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</si>
  <si>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</si>
  <si>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</si>
  <si>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</si>
  <si>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</si>
  <si>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</si>
  <si>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</si>
  <si>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</si>
  <si>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</si>
  <si>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</si>
  <si>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</si>
  <si>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</si>
  <si>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</si>
  <si>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</si>
  <si>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</si>
  <si>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</si>
  <si>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</si>
  <si>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</si>
  <si>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</si>
  <si>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</si>
  <si>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</si>
  <si>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</si>
  <si>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</si>
  <si>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</si>
  <si>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</si>
  <si>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</si>
  <si>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</si>
  <si>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</si>
  <si>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</si>
  <si>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</si>
  <si>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</si>
  <si>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</si>
  <si>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</si>
  <si>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</si>
  <si>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</si>
  <si>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</si>
  <si>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</si>
  <si>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</si>
  <si>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</si>
  <si>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</si>
  <si>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</si>
  <si>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</si>
  <si>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</si>
  <si>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</si>
  <si>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</si>
  <si>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</si>
  <si>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</si>
  <si>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</si>
  <si>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</si>
  <si>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</si>
  <si>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</si>
  <si>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</si>
  <si>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</si>
  <si>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</si>
  <si>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</si>
  <si>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</si>
  <si>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</si>
  <si>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</si>
  <si>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</si>
  <si>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</si>
  <si>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</si>
  <si>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</si>
  <si>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</si>
  <si>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</si>
  <si>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</si>
  <si>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</si>
  <si>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</si>
  <si>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</si>
  <si>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</si>
  <si>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</si>
  <si>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</si>
  <si>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</si>
  <si>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</si>
  <si>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</si>
  <si>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</si>
  <si>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</si>
  <si>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</si>
  <si>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</si>
  <si>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</si>
  <si>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</si>
  <si>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</si>
  <si>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</si>
  <si>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</si>
  <si>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</si>
  <si>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</si>
  <si>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</si>
  <si>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</si>
  <si>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</si>
  <si>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</si>
  <si>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</si>
  <si>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</si>
  <si>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</si>
  <si>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</si>
  <si>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</si>
  <si>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</si>
  <si>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</si>
  <si>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</si>
  <si>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</si>
  <si>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</si>
  <si>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</si>
  <si>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</si>
  <si>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</si>
  <si>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</si>
  <si>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</si>
  <si>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</si>
  <si>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</si>
  <si>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</si>
  <si>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</si>
  <si>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</si>
  <si>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</si>
  <si>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</si>
  <si>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</si>
  <si>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</si>
  <si>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</si>
  <si>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</si>
  <si>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</si>
  <si>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</si>
  <si>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</si>
  <si>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</si>
  <si>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</si>
  <si>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</si>
  <si>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</si>
  <si>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</si>
  <si>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</si>
  <si>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</si>
  <si>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</si>
  <si>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</si>
  <si>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</si>
  <si>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</si>
  <si>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</si>
  <si>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</si>
  <si>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</si>
  <si>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</si>
  <si>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</si>
  <si>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</si>
  <si>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</si>
  <si>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</si>
  <si>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</si>
  <si>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</si>
  <si>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兵庫県宝塚市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</si>
  <si>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</si>
  <si>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</si>
  <si>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</si>
  <si>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</si>
  <si>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</si>
  <si>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</si>
  <si>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</si>
  <si>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</si>
  <si>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</si>
  <si>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</si>
  <si>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</si>
  <si>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</si>
  <si>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</si>
  <si>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</si>
  <si>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</si>
  <si>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</si>
  <si>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</si>
  <si>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</si>
  <si>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</si>
  <si>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</si>
  <si>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宝塚市営霊園事業費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</si>
  <si>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</si>
  <si>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</si>
  <si>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</si>
  <si>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</si>
  <si>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</si>
  <si>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</si>
  <si>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</si>
  <si>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</si>
  <si>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</si>
  <si>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</si>
  <si>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</si>
  <si>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</si>
  <si>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</si>
  <si>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</si>
  <si>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</si>
  <si>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</si>
  <si>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</si>
  <si>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</si>
  <si>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</si>
  <si>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</si>
  <si>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</si>
  <si>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</si>
  <si>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</si>
  <si>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</si>
  <si>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</si>
  <si>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</si>
  <si>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</si>
  <si>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</si>
  <si>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</si>
  <si>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</si>
  <si>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</si>
  <si>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</si>
  <si>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</si>
  <si>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</si>
  <si>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</si>
  <si>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</si>
  <si>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</si>
  <si>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</si>
  <si>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</si>
  <si>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</si>
  <si>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</si>
  <si>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</si>
  <si>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</si>
  <si>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</si>
  <si>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</si>
  <si>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</si>
  <si>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</si>
  <si>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</si>
  <si>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</si>
  <si>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</si>
  <si>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</si>
  <si>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</si>
  <si>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</si>
  <si>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</si>
  <si>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</si>
  <si>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</si>
  <si>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</si>
  <si>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</si>
  <si>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</si>
  <si>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</si>
  <si>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</si>
  <si>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</si>
  <si>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</si>
  <si>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</si>
  <si>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</si>
  <si>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</si>
  <si>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</si>
  <si>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</si>
  <si>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</si>
  <si>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</si>
  <si>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</si>
  <si>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</si>
  <si>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</si>
  <si>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</si>
  <si>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</si>
  <si>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</si>
  <si>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</si>
  <si>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</si>
  <si>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</si>
  <si>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</si>
  <si>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国民健康保険診療施設費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</si>
  <si>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</si>
  <si>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</si>
  <si>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</si>
  <si>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</si>
  <si>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</si>
  <si>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</si>
  <si>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</si>
  <si>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</si>
  <si>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</si>
  <si>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</si>
  <si>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</si>
  <si>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</si>
  <si>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</si>
  <si>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</si>
  <si>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</si>
  <si>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</si>
  <si>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</si>
  <si>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</si>
  <si>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</si>
  <si>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</si>
  <si>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</si>
  <si>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</si>
  <si>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</si>
  <si>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</si>
  <si>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</si>
  <si>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</si>
  <si>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</si>
  <si>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</si>
  <si>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</si>
  <si>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</si>
  <si>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</si>
  <si>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</si>
  <si>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</si>
  <si>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</si>
  <si>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</si>
  <si>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</si>
  <si>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</si>
  <si>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</si>
  <si>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</si>
  <si>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</si>
  <si>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</si>
  <si>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</si>
  <si>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</si>
  <si>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</si>
  <si>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</si>
  <si>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</si>
  <si>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</si>
  <si>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</si>
  <si>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</si>
  <si>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</si>
  <si>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</si>
  <si>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</si>
  <si>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</si>
  <si>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</si>
  <si>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</si>
  <si>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</si>
  <si>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</si>
  <si>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</si>
  <si>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</si>
  <si>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</si>
  <si>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</si>
  <si>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</si>
  <si>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</si>
  <si>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</si>
  <si>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</si>
  <si>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</si>
  <si>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</si>
  <si>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</si>
  <si>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</si>
  <si>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</si>
  <si>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</si>
  <si>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</si>
  <si>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</si>
  <si>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</si>
  <si>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</si>
  <si>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</si>
  <si>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</si>
  <si>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</si>
  <si>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</si>
  <si>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</si>
  <si>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</si>
  <si>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</si>
  <si>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</si>
  <si>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</si>
  <si>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0.00</t>
  </si>
  <si>
    <t>病院事業会計</t>
  </si>
  <si>
    <t>▲ 0.76</t>
  </si>
  <si>
    <t>▲ 0.63</t>
  </si>
  <si>
    <t>▲ 1.67</t>
  </si>
  <si>
    <t>▲ 2.98</t>
  </si>
  <si>
    <t>▲ 2.75</t>
  </si>
  <si>
    <t>水道事業会計</t>
  </si>
  <si>
    <t>国民健康保険事業費</t>
  </si>
  <si>
    <t>▲ 3.39</t>
  </si>
  <si>
    <t>▲ 2.52</t>
  </si>
  <si>
    <t>一般会計</t>
  </si>
  <si>
    <t>下水道事業会計</t>
  </si>
  <si>
    <t>介護保険事業費</t>
  </si>
  <si>
    <t>後期高齢者医療事業費</t>
  </si>
  <si>
    <t>農業共済事業費</t>
  </si>
  <si>
    <t>その他会計（赤字）</t>
  </si>
  <si>
    <t>その他会計（黒字）</t>
  </si>
  <si>
    <t>H25末</t>
    <phoneticPr fontId="5"/>
  </si>
  <si>
    <t>H26末</t>
    <phoneticPr fontId="5"/>
  </si>
  <si>
    <t>H27末</t>
    <phoneticPr fontId="5"/>
  </si>
  <si>
    <t>H28末</t>
    <phoneticPr fontId="5"/>
  </si>
  <si>
    <t>H29末</t>
    <phoneticPr fontId="5"/>
  </si>
  <si>
    <t>（公財）宝塚市スポーツ振興公社</t>
    <rPh sb="1" eb="3">
      <t>コウザイ</t>
    </rPh>
    <rPh sb="11" eb="13">
      <t>シンコウ</t>
    </rPh>
    <rPh sb="13" eb="15">
      <t>コウシャ</t>
    </rPh>
    <phoneticPr fontId="2"/>
  </si>
  <si>
    <t>ソリオ宝塚都市開発（株）</t>
    <rPh sb="5" eb="9">
      <t>トシカイハツ</t>
    </rPh>
    <rPh sb="10" eb="11">
      <t>カブ</t>
    </rPh>
    <phoneticPr fontId="2"/>
  </si>
  <si>
    <t>（公財）宝塚市文化財団</t>
    <rPh sb="1" eb="3">
      <t>コウザイ</t>
    </rPh>
    <rPh sb="7" eb="9">
      <t>ブンカ</t>
    </rPh>
    <rPh sb="9" eb="11">
      <t>ザイダン</t>
    </rPh>
    <phoneticPr fontId="2"/>
  </si>
  <si>
    <t>（一財）宝塚市保健福祉サービス公社</t>
    <rPh sb="1" eb="2">
      <t>イチ</t>
    </rPh>
    <rPh sb="2" eb="3">
      <t>ザイ</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</si>
  <si>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</si>
  <si>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</si>
  <si>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（株）エフエム宝塚</t>
    <rPh sb="1" eb="2">
      <t>カブ</t>
    </rPh>
    <phoneticPr fontId="2"/>
  </si>
  <si>
    <t>宝塚市土地開発公社</t>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</si>
  <si>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</si>
  <si>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</si>
  <si>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国民健康保険診療施設費</t>
  </si>
  <si>
    <t>法適用企業</t>
  </si>
  <si>
    <t>丹波少年自然の家</t>
    <rPh sb="0" eb="2">
      <t>タンバ</t>
    </rPh>
    <rPh sb="2" eb="4">
      <t>ショウネン</t>
    </rPh>
    <rPh sb="4" eb="6">
      <t>シゼン</t>
    </rPh>
    <rPh sb="7" eb="8">
      <t>イエ</t>
    </rPh>
    <phoneticPr fontId="2"/>
  </si>
  <si>
    <t>新ごみ処理施設建設基金（H30年度末現在）</t>
    <rPh sb="0" eb="1">
      <t>シン</t>
    </rPh>
    <rPh sb="3" eb="5">
      <t>ショリ</t>
    </rPh>
    <rPh sb="5" eb="7">
      <t>シセツ</t>
    </rPh>
    <rPh sb="7" eb="9">
      <t>ケンセツ</t>
    </rPh>
    <rPh sb="9" eb="11">
      <t>キキン</t>
    </rPh>
    <rPh sb="15" eb="17">
      <t>ネンド</t>
    </rPh>
    <rPh sb="17" eb="18">
      <t>マツ</t>
    </rPh>
    <rPh sb="18" eb="20">
      <t>ゲンザイ</t>
    </rPh>
    <phoneticPr fontId="18"/>
  </si>
  <si>
    <t>市営霊園運営基金（H30年度末現在）</t>
  </si>
  <si>
    <t>公共施設等整備保全基金（H30年度末現在）</t>
  </si>
  <si>
    <t>子ども未来基金（H30年度末現在）</t>
    <rPh sb="0" eb="1">
      <t>コ</t>
    </rPh>
    <rPh sb="3" eb="5">
      <t>ミライ</t>
    </rPh>
    <rPh sb="5" eb="7">
      <t>キキン</t>
    </rPh>
    <phoneticPr fontId="18"/>
  </si>
  <si>
    <t>ふるさとまちづくり基金（H30年度末現在）</t>
    <rPh sb="9" eb="11">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</si>
  <si>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</si>
  <si>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</si>
  <si>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</si>
  <si>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類似団体と比べ、有形固定資産減価償却率が高い数値となっている。
将来負担比率は減少を見込み、有形固定資産減価償却率は公共施設の最適化の取り組みにより改善を目指している。</t>
    <rPh sb="0" eb="2">
      <t>ルイジ</t>
    </rPh>
    <rPh sb="2" eb="4">
      <t>ダンタイ</t>
    </rPh>
    <rPh sb="5" eb="6">
      <t>クラ</t>
    </rPh>
    <rPh sb="8" eb="10">
      <t>ユウケイ</t>
    </rPh>
    <rPh sb="10" eb="12">
      <t>コテイ</t>
    </rPh>
    <rPh sb="12" eb="14">
      <t>シサン</t>
    </rPh>
    <rPh sb="14" eb="16">
      <t>ゲンカ</t>
    </rPh>
    <rPh sb="16" eb="18">
      <t>ショウキャク</t>
    </rPh>
    <rPh sb="18" eb="19">
      <t>リツ</t>
    </rPh>
    <rPh sb="20" eb="21">
      <t>タカ</t>
    </rPh>
    <rPh sb="22" eb="24">
      <t>スウチ</t>
    </rPh>
    <rPh sb="32" eb="34">
      <t>ショウライ</t>
    </rPh>
    <rPh sb="34" eb="36">
      <t>フタン</t>
    </rPh>
    <rPh sb="36" eb="38">
      <t>ヒリツ</t>
    </rPh>
    <rPh sb="39" eb="41">
      <t>ゲンショウ</t>
    </rPh>
    <rPh sb="42" eb="44">
      <t>ミコ</t>
    </rPh>
    <rPh sb="46" eb="48">
      <t>ユウケイ</t>
    </rPh>
    <rPh sb="48" eb="50">
      <t>コテイ</t>
    </rPh>
    <rPh sb="50" eb="52">
      <t>シサン</t>
    </rPh>
    <rPh sb="52" eb="54">
      <t>ゲンカ</t>
    </rPh>
    <rPh sb="54" eb="56">
      <t>ショウキャク</t>
    </rPh>
    <rPh sb="56" eb="57">
      <t>リツ</t>
    </rPh>
    <rPh sb="58" eb="60">
      <t>コウキョウ</t>
    </rPh>
    <rPh sb="60" eb="62">
      <t>シセツ</t>
    </rPh>
    <rPh sb="63" eb="66">
      <t>サイテキカ</t>
    </rPh>
    <rPh sb="67" eb="68">
      <t>ト</t>
    </rPh>
    <rPh sb="69" eb="70">
      <t>ク</t>
    </rPh>
    <rPh sb="74" eb="76">
      <t>カイゼン</t>
    </rPh>
    <rPh sb="77" eb="79">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</si>
  <si>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</si>
  <si>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</si>
  <si>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</si>
  <si>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</si>
  <si>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</si>
  <si>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</si>
  <si>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平成29年度決算との比較では将来負担比率では8.1ポイント実質公債費比率では、0.4ポイントの改善となっている。
今後の見通しとしては、将来負担比率については企業債の償還が順調に進んでいることと、団塊世代の退職のピークを終えたことにより比率が減少していくと見込んでおり、
実質公債費率については、市債発行の抑制に取り組んでいるが、今後、大型事業に係る新規発行も控えており、横ばいまたは緩やかに増加していくものと見込んでいる。</t>
    <rPh sb="148" eb="150">
      <t>シサイ</t>
    </rPh>
    <rPh sb="150" eb="152">
      <t>ハッコウ</t>
    </rPh>
    <rPh sb="153" eb="155">
      <t>ヨクセイ</t>
    </rPh>
    <rPh sb="156" eb="157">
      <t>ト</t>
    </rPh>
    <rPh sb="158" eb="159">
      <t>ク</t>
    </rPh>
    <rPh sb="165" eb="167">
      <t>コンゴ</t>
    </rPh>
    <rPh sb="168" eb="170">
      <t>オオガタ</t>
    </rPh>
    <rPh sb="170" eb="172">
      <t>ジギョウ</t>
    </rPh>
    <rPh sb="173" eb="174">
      <t>カカ</t>
    </rPh>
    <rPh sb="175" eb="177">
      <t>シンキ</t>
    </rPh>
    <rPh sb="177" eb="179">
      <t>ハッコウ</t>
    </rPh>
    <rPh sb="180" eb="181">
      <t>ヒカ</t>
    </rPh>
    <rPh sb="196" eb="198">
      <t>ゾウカ</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</si>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</sst>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B0BD0C8-ECFE-45B6-9AD4-E8CCE3636F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FD51-48E0-96E2-74648931CE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26825</c:v>
                </c:pt>
                <c:pt idx="1">
                  <c:v>25872</c:v>
                </c:pt>
                <c:pt idx="2">
                  <c:v>24773</c:v>
                </c:pt>
                <c:pt idx="3">
                  <c:v>30071</c:v>
                </c:pt>
                <c:pt idx="4">
                  <c:v>29131</c:v>
                </c:pt>
              </c:numCache>
            </c:numRef>
          </c:val>
          <c:smooth val="0"/>
          <c:extLst>
            <c:ext xmlns:c16="http://schemas.microsoft.com/office/drawing/2014/chart" uri="{C3380CC4-5D6E-409C-BE32-E72D297353CC}">
              <c16:uniqueId val="{00000001-FD51-48E0-96E2-74648931CE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1.21</c:v>
                </c:pt>
                <c:pt idx="1">
                  <c:v>1.87</c:v>
                </c:pt>
                <c:pt idx="2">
                  <c:v>0.85</c:v>
                </c:pt>
                <c:pt idx="3">
                  <c:v>1.29</c:v>
                </c:pt>
                <c:pt idx="4">
                  <c:v>0.86</c:v>
                </c:pt>
              </c:numCache>
            </c:numRef>
          </c:val>
          <c:extLst>
            <c:ext xmlns:c16="http://schemas.microsoft.com/office/drawing/2014/chart" uri="{C3380CC4-5D6E-409C-BE32-E72D297353CC}">
              <c16:uniqueId val="{00000000-4BA4-4954-AE2D-2930BC8AD4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c:v>
                </c:pt>
                <c:pt idx="1">
                  <c:v>12.03</c:v>
                </c:pt>
                <c:pt idx="2">
                  <c:v>11.93</c:v>
                </c:pt>
                <c:pt idx="3">
                  <c:v>12.2</c:v>
                </c:pt>
                <c:pt idx="4">
                  <c:v>12.77</c:v>
                </c:pt>
              </c:numCache>
            </c:numRef>
          </c:val>
          <c:extLst>
            <c:ext xmlns:c16="http://schemas.microsoft.com/office/drawing/2014/chart" uri="{C3380CC4-5D6E-409C-BE32-E72D297353CC}">
              <c16:uniqueId val="{00000001-4BA4-4954-AE2D-2930BC8AD4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0.57999999999999996</c:v>
                </c:pt>
                <c:pt idx="1">
                  <c:v>0.09</c:v>
                </c:pt>
                <c:pt idx="2">
                  <c:v>0</c:v>
                </c:pt>
                <c:pt idx="3">
                  <c:v>0.8</c:v>
                </c:pt>
                <c:pt idx="4">
                  <c:v>0.22</c:v>
                </c:pt>
              </c:numCache>
            </c:numRef>
          </c:val>
          <c:smooth val="0"/>
          <c:extLst>
            <c:ext xmlns:c16="http://schemas.microsoft.com/office/drawing/2014/chart" uri="{C3380CC4-5D6E-409C-BE32-E72D297353CC}">
              <c16:uniqueId val="{00000002-4BA4-4954-AE2D-2930BC8AD4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0.52</c:v>
                </c:pt>
                <c:pt idx="2">
                  <c:v>#N/A</c:v>
                </c:pt>
                <c:pt idx="3">
                  <c:v>0.5</c:v>
                </c:pt>
                <c:pt idx="4">
                  <c:v>#N/A</c:v>
                </c:pt>
                <c:pt idx="5">
                  <c:v>0.34</c:v>
                </c:pt>
                <c:pt idx="6">
                  <c:v>#N/A</c:v>
                </c:pt>
                <c:pt idx="7">
                  <c:v>0</c:v>
                </c:pt>
                <c:pt idx="8">
                  <c:v>#N/A</c:v>
                </c:pt>
                <c:pt idx="9">
                  <c:v>0</c:v>
                </c:pt>
              </c:numCache>
            </c:numRef>
          </c:val>
          <c:extLst>
            <c:ext xmlns:c16="http://schemas.microsoft.com/office/drawing/2014/chart" uri="{C3380CC4-5D6E-409C-BE32-E72D297353CC}">
              <c16:uniqueId val="{00000000-5F3D-44E1-95AD-11D65AC7CC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3D-44E1-95AD-11D65AC7CC79}"/>
            </c:ext>
          </c:extLst>
        </c:ser>
        <c:ser>
          <c:idx val="2"/>
          <c:order val="2"/>
          <c:tx>
            <c:strRef>
              <c:f>データシート!$A$29</c:f>
              <c:strCache>
                <c:ptCount val="1"/>
                <c:pt idx="0">
                  <c:v>農業共済事業費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0.26</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F3D-44E1-95AD-11D65AC7CC79}"/>
            </c:ext>
          </c:extLst>
        </c:ser>
        <c:ser>
          <c:idx val="3"/>
          <c:order val="3"/>
          <c:tx>
            <c:strRef>
              <c:f>データシート!$A$30</c:f>
              <c:strCache>
                <c:ptCount val="1"/>
                <c:pt idx="0">
                  <c:v>後期高齢者医療事業費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0.27</c:v>
                </c:pt>
                <c:pt idx="4">
                  <c:v>#N/A</c:v>
                </c:pt>
                <c:pt idx="5">
                  <c:v>0.3</c:v>
                </c:pt>
                <c:pt idx="6">
                  <c:v>#N/A</c:v>
                </c:pt>
                <c:pt idx="7">
                  <c:v>0.3</c:v>
                </c:pt>
                <c:pt idx="8">
                  <c:v>#N/A</c:v>
                </c:pt>
                <c:pt idx="9">
                  <c:v>0.32</c:v>
                </c:pt>
              </c:numCache>
            </c:numRef>
          </c:val>
          <c:extLst>
            <c:ext xmlns:c16="http://schemas.microsoft.com/office/drawing/2014/chart" uri="{C3380CC4-5D6E-409C-BE32-E72D297353CC}">
              <c16:uniqueId val="{00000003-5F3D-44E1-95AD-11D65AC7CC79}"/>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0.42</c:v>
                </c:pt>
                <c:pt idx="2">
                  <c:v>#N/A</c:v>
                </c:pt>
                <c:pt idx="3">
                  <c:v>0.99</c:v>
                </c:pt>
                <c:pt idx="4">
                  <c:v>#N/A</c:v>
                </c:pt>
                <c:pt idx="5">
                  <c:v>0.92</c:v>
                </c:pt>
                <c:pt idx="6">
                  <c:v>#N/A</c:v>
                </c:pt>
                <c:pt idx="7">
                  <c:v>1.24</c:v>
                </c:pt>
                <c:pt idx="8">
                  <c:v>#N/A</c:v>
                </c:pt>
                <c:pt idx="9">
                  <c:v>0.44</c:v>
                </c:pt>
              </c:numCache>
            </c:numRef>
          </c:val>
          <c:extLst>
            <c:ext xmlns:c16="http://schemas.microsoft.com/office/drawing/2014/chart" uri="{C3380CC4-5D6E-409C-BE32-E72D297353CC}">
              <c16:uniqueId val="{00000004-5F3D-44E1-95AD-11D65AC7CC7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0.98</c:v>
                </c:pt>
                <c:pt idx="2">
                  <c:v>#N/A</c:v>
                </c:pt>
                <c:pt idx="3">
                  <c:v>1.35</c:v>
                </c:pt>
                <c:pt idx="4">
                  <c:v>#N/A</c:v>
                </c:pt>
                <c:pt idx="5">
                  <c:v>1.51</c:v>
                </c:pt>
                <c:pt idx="6">
                  <c:v>#N/A</c:v>
                </c:pt>
                <c:pt idx="7">
                  <c:v>0.65</c:v>
                </c:pt>
                <c:pt idx="8">
                  <c:v>#N/A</c:v>
                </c:pt>
                <c:pt idx="9">
                  <c:v>0.46</c:v>
                </c:pt>
              </c:numCache>
            </c:numRef>
          </c:val>
          <c:extLst>
            <c:ext xmlns:c16="http://schemas.microsoft.com/office/drawing/2014/chart" uri="{C3380CC4-5D6E-409C-BE32-E72D297353CC}">
              <c16:uniqueId val="{00000005-5F3D-44E1-95AD-11D65AC7CC7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0.68</c:v>
                </c:pt>
                <c:pt idx="2">
                  <c:v>#N/A</c:v>
                </c:pt>
                <c:pt idx="3">
                  <c:v>1.36</c:v>
                </c:pt>
                <c:pt idx="4">
                  <c:v>#N/A</c:v>
                </c:pt>
                <c:pt idx="5">
                  <c:v>0.5</c:v>
                </c:pt>
                <c:pt idx="6">
                  <c:v>#N/A</c:v>
                </c:pt>
                <c:pt idx="7">
                  <c:v>1.28</c:v>
                </c:pt>
                <c:pt idx="8">
                  <c:v>#N/A</c:v>
                </c:pt>
                <c:pt idx="9">
                  <c:v>0.85</c:v>
                </c:pt>
              </c:numCache>
            </c:numRef>
          </c:val>
          <c:extLst>
            <c:ext xmlns:c16="http://schemas.microsoft.com/office/drawing/2014/chart" uri="{C3380CC4-5D6E-409C-BE32-E72D297353CC}">
              <c16:uniqueId val="{00000006-5F3D-44E1-95AD-11D65AC7CC79}"/>
            </c:ext>
          </c:extLst>
        </c:ser>
        <c:ser>
          <c:idx val="7"/>
          <c:order val="7"/>
          <c:tx>
            <c:strRef>
              <c:f>データシート!$A$34</c:f>
              <c:strCache>
                <c:ptCount val="1"/>
                <c:pt idx="0">
                  <c:v>国民健康保険事業費</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3.39</c:v>
                </c:pt>
                <c:pt idx="1">
                  <c:v>#N/A</c:v>
                </c:pt>
                <c:pt idx="2">
                  <c:v>2.52</c:v>
                </c:pt>
                <c:pt idx="3">
                  <c:v>#N/A</c:v>
                </c:pt>
                <c:pt idx="4">
                  <c:v>#N/A</c:v>
                </c:pt>
                <c:pt idx="5">
                  <c:v>0.09</c:v>
                </c:pt>
                <c:pt idx="6">
                  <c:v>#N/A</c:v>
                </c:pt>
                <c:pt idx="7">
                  <c:v>2.97</c:v>
                </c:pt>
                <c:pt idx="8">
                  <c:v>#N/A</c:v>
                </c:pt>
                <c:pt idx="9">
                  <c:v>0.98</c:v>
                </c:pt>
              </c:numCache>
            </c:numRef>
          </c:val>
          <c:extLst>
            <c:ext xmlns:c16="http://schemas.microsoft.com/office/drawing/2014/chart" uri="{C3380CC4-5D6E-409C-BE32-E72D297353CC}">
              <c16:uniqueId val="{00000007-5F3D-44E1-95AD-11D65AC7CC7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10.9</c:v>
                </c:pt>
                <c:pt idx="2">
                  <c:v>#N/A</c:v>
                </c:pt>
                <c:pt idx="3">
                  <c:v>8.81</c:v>
                </c:pt>
                <c:pt idx="4">
                  <c:v>#N/A</c:v>
                </c:pt>
                <c:pt idx="5">
                  <c:v>7.39</c:v>
                </c:pt>
                <c:pt idx="6">
                  <c:v>#N/A</c:v>
                </c:pt>
                <c:pt idx="7">
                  <c:v>6.99</c:v>
                </c:pt>
                <c:pt idx="8">
                  <c:v>#N/A</c:v>
                </c:pt>
                <c:pt idx="9">
                  <c:v>8.15</c:v>
                </c:pt>
              </c:numCache>
            </c:numRef>
          </c:val>
          <c:extLst>
            <c:ext xmlns:c16="http://schemas.microsoft.com/office/drawing/2014/chart" uri="{C3380CC4-5D6E-409C-BE32-E72D297353CC}">
              <c16:uniqueId val="{00000008-5F3D-44E1-95AD-11D65AC7CC7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0.76</c:v>
                </c:pt>
                <c:pt idx="1">
                  <c:v>#N/A</c:v>
                </c:pt>
                <c:pt idx="2">
                  <c:v>0.63</c:v>
                </c:pt>
                <c:pt idx="3">
                  <c:v>#N/A</c:v>
                </c:pt>
                <c:pt idx="4">
                  <c:v>1.67</c:v>
                </c:pt>
                <c:pt idx="5">
                  <c:v>#N/A</c:v>
                </c:pt>
                <c:pt idx="6">
                  <c:v>2.98</c:v>
                </c:pt>
                <c:pt idx="7">
                  <c:v>#N/A</c:v>
                </c:pt>
                <c:pt idx="8">
                  <c:v>2.75</c:v>
                </c:pt>
                <c:pt idx="9">
                  <c:v>#N/A</c:v>
                </c:pt>
              </c:numCache>
            </c:numRef>
          </c:val>
          <c:extLst>
            <c:ext xmlns:c16="http://schemas.microsoft.com/office/drawing/2014/chart" uri="{C3380CC4-5D6E-409C-BE32-E72D297353CC}">
              <c16:uniqueId val="{00000009-5F3D-44E1-95AD-11D65AC7CC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7859</c:v>
                </c:pt>
                <c:pt idx="5">
                  <c:v>7499</c:v>
                </c:pt>
                <c:pt idx="8">
                  <c:v>7304</c:v>
                </c:pt>
                <c:pt idx="11">
                  <c:v>7149</c:v>
                </c:pt>
                <c:pt idx="14">
                  <c:v>7110</c:v>
                </c:pt>
              </c:numCache>
            </c:numRef>
          </c:val>
          <c:extLst>
            <c:ext xmlns:c16="http://schemas.microsoft.com/office/drawing/2014/chart" uri="{C3380CC4-5D6E-409C-BE32-E72D297353CC}">
              <c16:uniqueId val="{00000000-14C3-44C3-B538-7B75F20777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2</c:v>
                </c:pt>
                <c:pt idx="12">
                  <c:v>1</c:v>
                </c:pt>
              </c:numCache>
            </c:numRef>
          </c:val>
          <c:extLst>
            <c:ext xmlns:c16="http://schemas.microsoft.com/office/drawing/2014/chart" uri="{C3380CC4-5D6E-409C-BE32-E72D297353CC}">
              <c16:uniqueId val="{00000001-14C3-44C3-B538-7B75F20777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493</c:v>
                </c:pt>
                <c:pt idx="3">
                  <c:v>593</c:v>
                </c:pt>
                <c:pt idx="6">
                  <c:v>436</c:v>
                </c:pt>
                <c:pt idx="9">
                  <c:v>436</c:v>
                </c:pt>
                <c:pt idx="12">
                  <c:v>436</c:v>
                </c:pt>
              </c:numCache>
            </c:numRef>
          </c:val>
          <c:extLst>
            <c:ext xmlns:c16="http://schemas.microsoft.com/office/drawing/2014/chart" uri="{C3380CC4-5D6E-409C-BE32-E72D297353CC}">
              <c16:uniqueId val="{00000002-14C3-44C3-B538-7B75F20777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3</c:v>
                </c:pt>
                <c:pt idx="9">
                  <c:v>13</c:v>
                </c:pt>
                <c:pt idx="12">
                  <c:v>14</c:v>
                </c:pt>
              </c:numCache>
            </c:numRef>
          </c:val>
          <c:extLst>
            <c:ext xmlns:c16="http://schemas.microsoft.com/office/drawing/2014/chart" uri="{C3380CC4-5D6E-409C-BE32-E72D297353CC}">
              <c16:uniqueId val="{00000003-14C3-44C3-B538-7B75F20777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1662</c:v>
                </c:pt>
                <c:pt idx="3">
                  <c:v>1862</c:v>
                </c:pt>
                <c:pt idx="6">
                  <c:v>1728</c:v>
                </c:pt>
                <c:pt idx="9">
                  <c:v>1591</c:v>
                </c:pt>
                <c:pt idx="12">
                  <c:v>1406</c:v>
                </c:pt>
              </c:numCache>
            </c:numRef>
          </c:val>
          <c:extLst>
            <c:ext xmlns:c16="http://schemas.microsoft.com/office/drawing/2014/chart" uri="{C3380CC4-5D6E-409C-BE32-E72D297353CC}">
              <c16:uniqueId val="{00000004-14C3-44C3-B538-7B75F20777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13</c:v>
                </c:pt>
                <c:pt idx="3">
                  <c:v>7</c:v>
                </c:pt>
                <c:pt idx="6">
                  <c:v>0</c:v>
                </c:pt>
                <c:pt idx="9">
                  <c:v>0</c:v>
                </c:pt>
                <c:pt idx="12">
                  <c:v>0</c:v>
                </c:pt>
              </c:numCache>
            </c:numRef>
          </c:val>
          <c:extLst>
            <c:ext xmlns:c16="http://schemas.microsoft.com/office/drawing/2014/chart" uri="{C3380CC4-5D6E-409C-BE32-E72D297353CC}">
              <c16:uniqueId val="{00000005-14C3-44C3-B538-7B75F20777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C3-44C3-B538-7B75F20777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7431</c:v>
                </c:pt>
                <c:pt idx="3">
                  <c:v>6820</c:v>
                </c:pt>
                <c:pt idx="6">
                  <c:v>6660</c:v>
                </c:pt>
                <c:pt idx="9">
                  <c:v>6590</c:v>
                </c:pt>
                <c:pt idx="12">
                  <c:v>6598</c:v>
                </c:pt>
              </c:numCache>
            </c:numRef>
          </c:val>
          <c:extLst>
            <c:ext xmlns:c16="http://schemas.microsoft.com/office/drawing/2014/chart" uri="{C3380CC4-5D6E-409C-BE32-E72D297353CC}">
              <c16:uniqueId val="{00000007-14C3-44C3-B538-7B75F20777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1744</c:v>
                </c:pt>
                <c:pt idx="2">
                  <c:v>#N/A</c:v>
                </c:pt>
                <c:pt idx="3">
                  <c:v>#N/A</c:v>
                </c:pt>
                <c:pt idx="4">
                  <c:v>1786</c:v>
                </c:pt>
                <c:pt idx="5">
                  <c:v>#N/A</c:v>
                </c:pt>
                <c:pt idx="6">
                  <c:v>#N/A</c:v>
                </c:pt>
                <c:pt idx="7">
                  <c:v>1523</c:v>
                </c:pt>
                <c:pt idx="8">
                  <c:v>#N/A</c:v>
                </c:pt>
                <c:pt idx="9">
                  <c:v>#N/A</c:v>
                </c:pt>
                <c:pt idx="10">
                  <c:v>1483</c:v>
                </c:pt>
                <c:pt idx="11">
                  <c:v>#N/A</c:v>
                </c:pt>
                <c:pt idx="12">
                  <c:v>#N/A</c:v>
                </c:pt>
                <c:pt idx="13">
                  <c:v>1345</c:v>
                </c:pt>
                <c:pt idx="14">
                  <c:v>#N/A</c:v>
                </c:pt>
              </c:numCache>
            </c:numRef>
          </c:val>
          <c:smooth val="0"/>
          <c:extLst>
            <c:ext xmlns:c16="http://schemas.microsoft.com/office/drawing/2014/chart" uri="{C3380CC4-5D6E-409C-BE32-E72D297353CC}">
              <c16:uniqueId val="{00000008-14C3-44C3-B538-7B75F20777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58751</c:v>
                </c:pt>
                <c:pt idx="5">
                  <c:v>58403</c:v>
                </c:pt>
                <c:pt idx="8">
                  <c:v>60313</c:v>
                </c:pt>
                <c:pt idx="11">
                  <c:v>57916</c:v>
                </c:pt>
                <c:pt idx="14">
                  <c:v>58309</c:v>
                </c:pt>
              </c:numCache>
            </c:numRef>
          </c:val>
          <c:extLst>
            <c:ext xmlns:c16="http://schemas.microsoft.com/office/drawing/2014/chart" uri="{C3380CC4-5D6E-409C-BE32-E72D297353CC}">
              <c16:uniqueId val="{00000000-F30C-4F46-A359-C6F1A230A9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25291</c:v>
                </c:pt>
                <c:pt idx="5">
                  <c:v>25024</c:v>
                </c:pt>
                <c:pt idx="8">
                  <c:v>21815</c:v>
                </c:pt>
                <c:pt idx="11">
                  <c:v>20935</c:v>
                </c:pt>
                <c:pt idx="14">
                  <c:v>18769</c:v>
                </c:pt>
              </c:numCache>
            </c:numRef>
          </c:val>
          <c:extLst>
            <c:ext xmlns:c16="http://schemas.microsoft.com/office/drawing/2014/chart" uri="{C3380CC4-5D6E-409C-BE32-E72D297353CC}">
              <c16:uniqueId val="{00000001-F30C-4F46-A359-C6F1A230A9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11641</c:v>
                </c:pt>
                <c:pt idx="5">
                  <c:v>10820</c:v>
                </c:pt>
                <c:pt idx="8">
                  <c:v>10514</c:v>
                </c:pt>
                <c:pt idx="11">
                  <c:v>11117</c:v>
                </c:pt>
                <c:pt idx="14">
                  <c:v>13064</c:v>
                </c:pt>
              </c:numCache>
            </c:numRef>
          </c:val>
          <c:extLst>
            <c:ext xmlns:c16="http://schemas.microsoft.com/office/drawing/2014/chart" uri="{C3380CC4-5D6E-409C-BE32-E72D297353CC}">
              <c16:uniqueId val="{00000002-F30C-4F46-A359-C6F1A230A9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0C-4F46-A359-C6F1A230A9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0C-4F46-A359-C6F1A230A9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1048</c:v>
                </c:pt>
                <c:pt idx="3">
                  <c:v>2615</c:v>
                </c:pt>
                <c:pt idx="6">
                  <c:v>2207</c:v>
                </c:pt>
                <c:pt idx="9">
                  <c:v>2159</c:v>
                </c:pt>
                <c:pt idx="12">
                  <c:v>2092</c:v>
                </c:pt>
              </c:numCache>
            </c:numRef>
          </c:val>
          <c:extLst>
            <c:ext xmlns:c16="http://schemas.microsoft.com/office/drawing/2014/chart" uri="{C3380CC4-5D6E-409C-BE32-E72D297353CC}">
              <c16:uniqueId val="{00000005-F30C-4F46-A359-C6F1A230A9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10251</c:v>
                </c:pt>
                <c:pt idx="3">
                  <c:v>8980</c:v>
                </c:pt>
                <c:pt idx="6">
                  <c:v>8074</c:v>
                </c:pt>
                <c:pt idx="9">
                  <c:v>6885</c:v>
                </c:pt>
                <c:pt idx="12">
                  <c:v>6287</c:v>
                </c:pt>
              </c:numCache>
            </c:numRef>
          </c:val>
          <c:extLst>
            <c:ext xmlns:c16="http://schemas.microsoft.com/office/drawing/2014/chart" uri="{C3380CC4-5D6E-409C-BE32-E72D297353CC}">
              <c16:uniqueId val="{00000006-F30C-4F46-A359-C6F1A230A9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c:v>
                </c:pt>
                <c:pt idx="3">
                  <c:v>20</c:v>
                </c:pt>
                <c:pt idx="6">
                  <c:v>53</c:v>
                </c:pt>
                <c:pt idx="9">
                  <c:v>49</c:v>
                </c:pt>
                <c:pt idx="12">
                  <c:v>36</c:v>
                </c:pt>
              </c:numCache>
            </c:numRef>
          </c:val>
          <c:extLst>
            <c:ext xmlns:c16="http://schemas.microsoft.com/office/drawing/2014/chart" uri="{C3380CC4-5D6E-409C-BE32-E72D297353CC}">
              <c16:uniqueId val="{00000007-F30C-4F46-A359-C6F1A230A9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17798</c:v>
                </c:pt>
                <c:pt idx="3">
                  <c:v>17682</c:v>
                </c:pt>
                <c:pt idx="6">
                  <c:v>16336</c:v>
                </c:pt>
                <c:pt idx="9">
                  <c:v>16003</c:v>
                </c:pt>
                <c:pt idx="12">
                  <c:v>14278</c:v>
                </c:pt>
              </c:numCache>
            </c:numRef>
          </c:val>
          <c:extLst>
            <c:ext xmlns:c16="http://schemas.microsoft.com/office/drawing/2014/chart" uri="{C3380CC4-5D6E-409C-BE32-E72D297353CC}">
              <c16:uniqueId val="{00000008-F30C-4F46-A359-C6F1A230A9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8967</c:v>
                </c:pt>
                <c:pt idx="3">
                  <c:v>6578</c:v>
                </c:pt>
                <c:pt idx="6">
                  <c:v>4700</c:v>
                </c:pt>
                <c:pt idx="9">
                  <c:v>3578</c:v>
                </c:pt>
                <c:pt idx="12">
                  <c:v>3232</c:v>
                </c:pt>
              </c:numCache>
            </c:numRef>
          </c:val>
          <c:extLst>
            <c:ext xmlns:c16="http://schemas.microsoft.com/office/drawing/2014/chart" uri="{C3380CC4-5D6E-409C-BE32-E72D297353CC}">
              <c16:uniqueId val="{00000009-F30C-4F46-A359-C6F1A230A9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75761</c:v>
                </c:pt>
                <c:pt idx="3">
                  <c:v>74758</c:v>
                </c:pt>
                <c:pt idx="6">
                  <c:v>73128</c:v>
                </c:pt>
                <c:pt idx="9">
                  <c:v>73016</c:v>
                </c:pt>
                <c:pt idx="12">
                  <c:v>72866</c:v>
                </c:pt>
              </c:numCache>
            </c:numRef>
          </c:val>
          <c:extLst>
            <c:ext xmlns:c16="http://schemas.microsoft.com/office/drawing/2014/chart" uri="{C3380CC4-5D6E-409C-BE32-E72D297353CC}">
              <c16:uniqueId val="{0000000A-F30C-4F46-A359-C6F1A230A9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18165</c:v>
                </c:pt>
                <c:pt idx="2">
                  <c:v>#N/A</c:v>
                </c:pt>
                <c:pt idx="3">
                  <c:v>#N/A</c:v>
                </c:pt>
                <c:pt idx="4">
                  <c:v>16385</c:v>
                </c:pt>
                <c:pt idx="5">
                  <c:v>#N/A</c:v>
                </c:pt>
                <c:pt idx="6">
                  <c:v>#N/A</c:v>
                </c:pt>
                <c:pt idx="7">
                  <c:v>11855</c:v>
                </c:pt>
                <c:pt idx="8">
                  <c:v>#N/A</c:v>
                </c:pt>
                <c:pt idx="9">
                  <c:v>#N/A</c:v>
                </c:pt>
                <c:pt idx="10">
                  <c:v>11722</c:v>
                </c:pt>
                <c:pt idx="11">
                  <c:v>#N/A</c:v>
                </c:pt>
                <c:pt idx="12">
                  <c:v>#N/A</c:v>
                </c:pt>
                <c:pt idx="13">
                  <c:v>8649</c:v>
                </c:pt>
                <c:pt idx="14">
                  <c:v>#N/A</c:v>
                </c:pt>
              </c:numCache>
            </c:numRef>
          </c:val>
          <c:smooth val="0"/>
          <c:extLst>
            <c:ext xmlns:c16="http://schemas.microsoft.com/office/drawing/2014/chart" uri="{C3380CC4-5D6E-409C-BE32-E72D297353CC}">
              <c16:uniqueId val="{0000000B-F30C-4F46-A359-C6F1A230A9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5177</c:v>
                </c:pt>
                <c:pt idx="1">
                  <c:v>5333</c:v>
                </c:pt>
                <c:pt idx="2">
                  <c:v>5617</c:v>
                </c:pt>
              </c:numCache>
            </c:numRef>
          </c:val>
          <c:extLst>
            <c:ext xmlns:c16="http://schemas.microsoft.com/office/drawing/2014/chart" uri="{C3380CC4-5D6E-409C-BE32-E72D297353CC}">
              <c16:uniqueId val="{00000000-6BB4-4B3C-A34C-9E97A64346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6BB4-4B3C-A34C-9E97A64346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3895</c:v>
                </c:pt>
                <c:pt idx="1">
                  <c:v>3924</c:v>
                </c:pt>
                <c:pt idx="2">
                  <c:v>4157</c:v>
                </c:pt>
              </c:numCache>
            </c:numRef>
          </c:val>
          <c:extLst>
            <c:ext xmlns:c16="http://schemas.microsoft.com/office/drawing/2014/chart" uri="{C3380CC4-5D6E-409C-BE32-E72D297353CC}">
              <c16:uniqueId val="{00000002-6BB4-4B3C-A34C-9E97A64346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{E75FE11F-80FB-4250-A114-5AD0787A6C91}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A92-4442-A28C-2B6504975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{CDEF320C-2453-42B1-ADD8-D090FFB277E2}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92-4442-A28C-2B6504975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{3AD00820-C761-4929-A3C9-24CA41EF71CA}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92-4442-A28C-2B6504975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{F0F033E2-FE1C-4F86-BF54-05D2C7D27C09}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92-4442-A28C-2B6504975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{5E98495C-F7B3-447E-AED3-29D7A1715C76}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92-4442-A28C-2B65049752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{50603542-9A5E-4EED-8133-1E00C771009F}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A92-4442-A28C-2B65049752F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{2D05ADB1-75D6-4F23-AF6C-C3103CCF95A1}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A92-4442-A28C-2B65049752F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{D4D8F373-A828-413A-A47A-755C92A18BDC}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A92-4442-A28C-2B65049752F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{9ADED7CD-9A97-46C7-991D-6C1DD2C34194}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A92-4442-A28C-2B6504975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c:v>
                </c:pt>
                <c:pt idx="24">
                  <c:v>72.7</c:v>
                </c:pt>
                <c:pt idx="32">
                  <c:v>73.400000000000006</c:v>
                </c:pt>
              </c:numCache>
            </c:numRef>
          </c:xVal>
          <c:yVal>
            <c:numRef>
              <c:f>公会計指標分析・財政指標組合せ分析表!$BP$51:$DC$51</c:f>
              <c:numCache>
                <c:formatCode>#,##0.0;"▲ "#,##0.0</c:formatCode>
                <c:ptCount val="40"/>
                <c:pt idx="16">
                  <c:v>30.8</c:v>
                </c:pt>
                <c:pt idx="24">
                  <c:v>30.2</c:v>
                </c:pt>
                <c:pt idx="32">
                  <c:v>22.1</c:v>
                </c:pt>
              </c:numCache>
            </c:numRef>
          </c:yVal>
          <c:smooth val="0"/>
          <c:extLst>
            <c:ext xmlns:c16="http://schemas.microsoft.com/office/drawing/2014/chart" uri="{C3380CC4-5D6E-409C-BE32-E72D297353CC}">
              <c16:uniqueId val="{00000009-0A92-4442-A28C-2B65049752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{1318394E-61D1-4E03-AABD-72E95E158845}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A92-4442-A28C-2B65049752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{207F2B3E-2B05-451E-9F36-9C08344B6596}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92-4442-A28C-2B6504975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{71CE0457-07DA-4715-AAE3-FA18A0D68C31}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92-4442-A28C-2B6504975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{7FF9DC84-5AFA-440E-A5F3-23752F15FC5E}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92-4442-A28C-2B6504975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{7E50C122-4E35-47A7-85CB-89591534FCA8}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92-4442-A28C-2B65049752F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{6BD41E86-0FB7-4444-B8B7-E4BFF9085374}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A92-4442-A28C-2B65049752F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{FE73D79E-EEBE-4A4B-BC9F-8292F3D551D3}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A92-4442-A28C-2B65049752F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{AC83DAB3-286C-44E7-AA5E-869E0C298F95}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A92-4442-A28C-2B65049752F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{523AFFA5-2871-4F66-8D0C-D90B527AD767}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A92-4442-A28C-2B6504975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0A92-4442-A28C-2B65049752F9}"/>
            </c:ext>
          </c:extLst>
        </c:ser>
        <c:dLbls>
          <c:showLegendKey val="0"/>
          <c:showVal val="1"/>
          <c:showCatName val="0"/>
          <c:showSerName val="0"/>
          <c:showPercent val="0"/>
          <c:showBubbleSize val="0"/>
        </c:dLbls>
        <c:axId val="46179840"/>
        <c:axId val="46181760"/>
      </c:scatterChart>
      <c:valAx>
        <c:axId val="46179840"/>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{8131C310-FB6B-4BC0-912F-8FF1AAD9400C}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011-4070-BB95-5B98DBDE29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{95D7BEF4-E1E8-4CCD-898C-093C48B3F9C5}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11-4070-BB95-5B98DBDE29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{A1FA1815-BAC3-4A58-A257-7AE278F47A7E}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11-4070-BB95-5B98DBDE29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{577A013B-A294-4B56-9056-864EDC717E39}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11-4070-BB95-5B98DBDE29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{824A250C-F288-4475-8D44-7B3484C4A85E}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11-4070-BB95-5B98DBDE29C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{97E8B691-3EA0-4290-84D0-898FCDDF1244}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011-4070-BB95-5B98DBDE29C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{2E9A64D8-54E5-492F-95B8-1AFF688C6FD3}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011-4070-BB95-5B98DBDE29C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{3F6C4C8C-AB75-430F-84D2-F6CB8102A06B}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011-4070-BB95-5B98DBDE29C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{9535EBA4-DA08-4C80-90B2-B4861DDB4562}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011-4070-BB95-5B98DBDE29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5.3</c:v>
                </c:pt>
                <c:pt idx="16">
                  <c:v>4.4000000000000004</c:v>
                </c:pt>
                <c:pt idx="24">
                  <c:v>4.0999999999999996</c:v>
                </c:pt>
                <c:pt idx="32">
                  <c:v>3.7</c:v>
                </c:pt>
              </c:numCache>
            </c:numRef>
          </c:xVal>
          <c:yVal>
            <c:numRef>
              <c:f>公会計指標分析・財政指標組合せ分析表!$BP$73:$DC$73</c:f>
              <c:numCache>
                <c:formatCode>#,##0.0;"▲ "#,##0.0</c:formatCode>
                <c:ptCount val="40"/>
                <c:pt idx="0">
                  <c:v>48.8</c:v>
                </c:pt>
                <c:pt idx="8">
                  <c:v>43</c:v>
                </c:pt>
                <c:pt idx="16">
                  <c:v>30.8</c:v>
                </c:pt>
                <c:pt idx="24">
                  <c:v>30.2</c:v>
                </c:pt>
                <c:pt idx="32">
                  <c:v>22.1</c:v>
                </c:pt>
              </c:numCache>
            </c:numRef>
          </c:yVal>
          <c:smooth val="0"/>
          <c:extLst>
            <c:ext xmlns:c16="http://schemas.microsoft.com/office/drawing/2014/chart" uri="{C3380CC4-5D6E-409C-BE32-E72D297353CC}">
              <c16:uniqueId val="{00000009-0011-4070-BB95-5B98DBDE29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{73F2A715-104F-47A1-8A1D-2D0244674BC3}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011-4070-BB95-5B98DBDE29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{C141C769-1903-437F-A639-7C42F1EDE434}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11-4070-BB95-5B98DBDE29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{512CD0BA-B34B-4CF1-B991-C12F2C7D4CAB}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11-4070-BB95-5B98DBDE29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{96C37F23-E984-45E2-B1FF-92A19A524079}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11-4070-BB95-5B98DBDE29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{FD297D21-EE75-466D-B249-0CCBB525D664}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11-4070-BB95-5B98DBDE29C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{5D666885-E9D0-4D01-A349-7AF987EEEF1A}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011-4070-BB95-5B98DBDE29C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{CED7B838-8820-4ACC-979F-B6C2315F0ACD}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011-4070-BB95-5B98DBDE29C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{B2314FD5-8661-4063-9058-0626B85F3BAF}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011-4070-BB95-5B98DBDE29C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{C74A1DEC-2E1D-42D0-B3BF-CBBB78B679AA}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011-4070-BB95-5B98DBDE29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0011-4070-BB95-5B98DBDE29C9}"/>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0"/>
          <a:r>
            <a:rPr lang="ja-JP" altLang="ja-JP" sz="1100">
              <a:solidFill>
                <a:schemeClr val="dk1"/>
              </a:solidFill>
              <a:effectLst/>
              <a:latin typeface="+mn-lt"/>
              <a:ea typeface="+mn-ea"/>
              <a:cs typeface="+mn-cs"/>
            </a:rPr>
            <a:t>　実質公債費比率の分子については、昨年度より約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億円の減となった。</a:t>
          </a:r>
          <a:endParaRPr lang="ja-JP" altLang="ja-JP" sz="1400">
            <a:effectLst/>
          </a:endParaRPr>
        </a:p>
        <a:p>
          <a:pPr latinLnBrk="0"/>
          <a:r>
            <a:rPr lang="ja-JP" altLang="ja-JP" sz="1100">
              <a:solidFill>
                <a:schemeClr val="dk1"/>
              </a:solidFill>
              <a:effectLst/>
              <a:latin typeface="+mn-lt"/>
              <a:ea typeface="+mn-ea"/>
              <a:cs typeface="+mn-cs"/>
            </a:rPr>
            <a:t>　主な要因は公営企業債の元利償還金に対する繰入金が約</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億円の減となったことによるものである。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満期一括償還地方債の償還の財源である減債基金残高については、平成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年度に全額取り崩して以降、満期一括償還での地方債の借り入れを行っていないため、残高が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将来負担額は前年度に比べて約</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　主な要因は、退職手当負担見込額が約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億円、債務負担行為に基づく支出予定額が約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億円、公営企業債等繰入見込額が約</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億円の減となったことによる。</a:t>
          </a:r>
          <a:endParaRPr lang="ja-JP" altLang="ja-JP" sz="1400">
            <a:effectLst/>
          </a:endParaRPr>
        </a:p>
        <a:p>
          <a:r>
            <a:rPr kumimoji="1" lang="ja-JP" altLang="ja-JP" sz="1100">
              <a:solidFill>
                <a:schemeClr val="dk1"/>
              </a:solidFill>
              <a:effectLst/>
              <a:latin typeface="+mn-lt"/>
              <a:ea typeface="+mn-ea"/>
              <a:cs typeface="+mn-cs"/>
            </a:rPr>
            <a:t>　分子から差し引く充当可能財源等は、充当可能特定歳入が減となったものの充当可能基金などの増に伴い、約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億円の増となっている。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財政調整基金が約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億円、その他特定目的基金が約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億円の増となり、基金全体で約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クリーンセンターの更新に向け、新ごみ処理施設建設基金に前年度実質収支の一部等を積み立てていく。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新ごみ処理施設建設基金：新ごみ処理施設の建設</a:t>
          </a:r>
          <a:endParaRPr lang="ja-JP" altLang="ja-JP" sz="1400">
            <a:effectLst/>
          </a:endParaRPr>
        </a:p>
        <a:p>
          <a:r>
            <a:rPr kumimoji="1" lang="ja-JP" altLang="ja-JP" sz="1100">
              <a:solidFill>
                <a:schemeClr val="dk1"/>
              </a:solidFill>
              <a:effectLst/>
              <a:latin typeface="+mn-lt"/>
              <a:ea typeface="+mn-ea"/>
              <a:cs typeface="+mn-cs"/>
            </a:rPr>
            <a:t>　公共施設等整備保全基金：公共施設、義務教育施設及び公益施設の整備及び保全</a:t>
          </a:r>
          <a:endParaRPr lang="ja-JP" altLang="ja-JP" sz="1400">
            <a:effectLst/>
          </a:endParaRPr>
        </a:p>
        <a:p>
          <a:r>
            <a:rPr kumimoji="1" lang="ja-JP" altLang="ja-JP" sz="1100">
              <a:solidFill>
                <a:schemeClr val="dk1"/>
              </a:solidFill>
              <a:effectLst/>
              <a:latin typeface="+mn-lt"/>
              <a:ea typeface="+mn-ea"/>
              <a:cs typeface="+mn-cs"/>
            </a:rPr>
            <a:t>　市営霊園運営基金：市営霊園の運営</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新ごみ処理施設建設基金：新ごみ処理施設の建設の積み立て約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市営霊園運営基金：前年度余剰金等の積み立て約</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公共施設等整備保全基金：約</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億円積み立てによる増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子ども未来基金：約</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億円取り崩しによる減　</a:t>
          </a:r>
          <a:endParaRPr lang="ja-JP" altLang="ja-JP" sz="1400">
            <a:effectLst/>
          </a:endParaRPr>
        </a:p>
        <a:p>
          <a:r>
            <a:rPr kumimoji="1" lang="ja-JP" altLang="ja-JP" sz="1100">
              <a:solidFill>
                <a:schemeClr val="dk1"/>
              </a:solidFill>
              <a:effectLst/>
              <a:latin typeface="+mn-lt"/>
              <a:ea typeface="+mn-ea"/>
              <a:cs typeface="+mn-cs"/>
            </a:rPr>
            <a:t>　ふるさとまちづくり基金：ふるさと納税の積み立て約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子ども未来基金：子どもが健やかに育つ社会の実現に向け、新規施策に対して取り崩す。</a:t>
          </a:r>
          <a:endParaRPr lang="ja-JP" altLang="ja-JP" sz="1400">
            <a:effectLst/>
          </a:endParaRPr>
        </a:p>
        <a:p>
          <a:r>
            <a:rPr kumimoji="1" lang="ja-JP" altLang="ja-JP" sz="1100">
              <a:solidFill>
                <a:schemeClr val="dk1"/>
              </a:solidFill>
              <a:effectLst/>
              <a:latin typeface="+mn-lt"/>
              <a:ea typeface="+mn-ea"/>
              <a:cs typeface="+mn-cs"/>
            </a:rPr>
            <a:t>　ふるさとまちづくり基金：前年度に積み立てたふるさと納税を取り崩し、寄附者の希望した事業へと充当する。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各種委託、工事費等の契約確定に伴う入札差金の執行留保の徹底や、歳入の確保に努めた結果、約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災害復旧などに対応し安定した財政運営を行うため、一定の金額の確保に努める。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市債の適正な管理に必要な財源を確保し、将来にわたる財政の健全運営に備える。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2FD95BA-4355-47E2-B0FB-84AE6978A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FF1DB8-5DA0-43EC-97B2-2FF470C0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00A5747-9F3C-4802-B73D-2C9CDC30F7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4A18EDC-07CB-41D8-BF23-F8B8F0288B9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A1A00F2-AF44-443F-BCB1-6710DA9F1F8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988FFA-0B51-42DC-B40C-6F3D417F89F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E3A763F-0ACA-40CB-A8C6-8CFAFCF9B83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E1D42B8-C3A2-4F1B-BDCD-F08D2D3760E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64F2847-A264-48C1-BB95-3DE11E1767B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9AE2F85-4CC4-45DD-815F-D61D5984A8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946567-3D28-4F59-93EF-3A33BAE87F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BA5E77C-5867-4CBB-A63A-DD00F5B0EEE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688EB90-F770-43C9-9031-03AA352DEE6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1295EA1-2172-4A9E-94EA-115C6905AC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FADF640-DC77-479C-8A1E-AEA4459F088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A4D3BD7-B1AF-4365-AC72-34465659C0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7EF8384-DF2F-4ADE-AA57-B9812A539B7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091452A-4BC9-4B1A-86A3-64DC1F6A3E1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A6D1DC9-6192-47D0-A6DE-96F4D25250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C8534C-3E8D-4B0D-A20C-F54571C081C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CABDD2D-837C-4D11-8F6E-43D813FC33A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2D240DA-FB66-424E-8DF6-45CC8C4CC73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E039C3C-5CA0-4E71-BC21-BDB0992B37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0A3712E-1C79-4590-BA8C-74B3ABED3F8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0C93D15-A8F0-4708-963C-650F0CCBEA1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D1A25E4-6DFE-462D-AFC6-B2DAA34F16E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626581A-3674-4022-9FF5-D8910ED2B95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98EB-D9D5-4B11-9343-1D2AC0A136A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6D3D1D6-62CC-421B-8C42-7F473347DF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D08EA0FF-FF74-4487-BC72-E55203B1AAB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956A6B8-2456-4897-A946-26FA82B4E47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F3EEAA8F-6CE9-4CB6-A971-8DB391B785FF}"/>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E62255A8-B5F0-419C-93DD-03FEC1114D69}"/>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3469632-DF47-4C62-B5FB-4D89B9D763C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AA922C8-E0E4-4129-8CE0-8F5F21B347A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3E672CE-E0AC-4DB2-97C4-F0C9CA023A5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AF326F1-6629-4343-B50B-46B7574433E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E0B354A-B443-47A3-BFDB-7B7D9072818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606B0C9-F9FF-4658-ABD5-26A9D200DA9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938D92A-B8AA-4A18-A54E-DBB44DC836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29E9697C-E3C8-4AD0-BDB1-3870E658AF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E572E45-F393-45BA-BE68-7A4EFD4DBE6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E7877601-0701-4C9C-9671-75173D5658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7267ADE-C0F9-4761-8593-A6EF18CF49E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559E0B0-D97D-4C5E-AE6F-8AB60CADC9B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A7E61F8-1C63-4E78-84F2-A440FFE2782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開始時において、特に道路工作物のインフラ資産を供用開始時に取得したものとして評価していることなどから高い状況となっている。今後更新を行っていけば下がるものと考える。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年度策定の宝塚市公共施設等総合管理計画、令和元年度策定の宝塚市公共施設（建物施設）保有量最適化方針により、令和</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年度までに総延床面積を</a:t>
          </a:r>
          <a:r>
            <a:rPr kumimoji="1" lang="en-US" altLang="ja-JP" sz="1000">
              <a:solidFill>
                <a:schemeClr val="dk1"/>
              </a:solidFill>
              <a:effectLst/>
              <a:latin typeface="+mn-lt"/>
              <a:ea typeface="+mn-ea"/>
              <a:cs typeface="+mn-cs"/>
            </a:rPr>
            <a:t>6.2%</a:t>
          </a:r>
          <a:r>
            <a:rPr kumimoji="1" lang="ja-JP" altLang="ja-JP" sz="1000">
              <a:solidFill>
                <a:schemeClr val="dk1"/>
              </a:solidFill>
              <a:effectLst/>
              <a:latin typeface="+mn-lt"/>
              <a:ea typeface="+mn-ea"/>
              <a:cs typeface="+mn-cs"/>
            </a:rPr>
            <a:t>削減するという目標を掲げ、最適化を進めている。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0861AE3-4B85-4925-9A80-81EB0A487A9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EE80811-714B-4C3A-951E-2680CCD04DB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E5D8341-3FE7-462C-9051-71848C65E1F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864ECE77-9107-4CE0-9E28-EDB4B21E71DC}"/>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E0381DD-04E2-45F6-9B00-62690286C0C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7C6358D5-FDED-412E-88E4-492409599C5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3AEEF79D-3E87-4B9F-90E7-3EFAC79CAA05}"/>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176ED1C3-1B0A-4173-BEA2-A6DB7E94EC1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DE0B408D-7B84-4279-A4D2-75484BE3B51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B25A8D66-929C-4931-AC92-47570A67A5C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E6A7CC84-C63F-446E-AF21-4FB8BFFBC84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191E9E4C-FE36-44BA-8AEE-AE117D2ED3EE}"/>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BB1D0C18-9ED7-4132-AF41-67E01859487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30155190-26FE-473E-8AD8-CD9583302DD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7E99363B-F077-480F-ABEB-0CA3264611D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13D8B7B-A186-4BDF-8DA2-DB5070672F8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4E9B4617-1BE7-42C2-8995-EE3DEBFC9668}"/>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6AE7CDC7-24EF-48D7-AECA-8FA858DF4D31}"/>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68B417B3-8DC9-483E-BC62-D5D05FA12B2E}"/>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05D6058C-225A-4FBB-AC97-3AFD674EED33}"/>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4E8F1FF5-A825-47DD-8793-D8D62D904372}"/>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a:extLst>
            <a:ext uri="{FF2B5EF4-FFF2-40B4-BE49-F238E27FC236}">
              <a16:creationId xmlns:a16="http://schemas.microsoft.com/office/drawing/2014/main" id="{56CBAB43-943B-4463-88F0-08CC7EBFD686}"/>
            </a:ext>
          </a:extLst>
        </xdr:cNvPr>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C7B164A6-FAD6-4A52-88A5-6922397D40F9}"/>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C912CCF1-66AF-44CA-890C-2B430E00EF21}"/>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B3D230F5-A79B-4515-A3BF-BB6FF100EAF8}"/>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5D7170BE-35E7-44E3-9757-0E96A9BB6249}"/>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E38D483-E2FE-4508-AC35-8F533F1445F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523097C-DCE9-4BAB-A4FB-B15D8F0CF1A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FB20741-0A16-41DD-90B9-BE7FC594195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97F5817-ACEE-4A67-9B9D-F55F2F38DA5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D8D166F-0F82-4D10-B57D-DECC606682B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98848</xdr:rowOff>
    </xdr:from>
    <xdr:to>
      <xdr:col>23</xdr:col>
      <xdr:colOff>136525</xdr:colOff>
      <xdr:row>28</xdr:row>
      <xdr:rowOff>28998</xdr:rowOff>
    </xdr:to>
    <xdr:sp macro="" textlink="">
      <xdr:nvSpPr>
        <xdr:cNvPr id="79" name="楕円 78">
          <a:extLst>
            <a:ext uri="{FF2B5EF4-FFF2-40B4-BE49-F238E27FC236}">
              <a16:creationId xmlns:a16="http://schemas.microsoft.com/office/drawing/2014/main" id="{E3B123B5-7B30-4C57-923E-00264C7F485A}"/>
            </a:ext>
          </a:extLst>
        </xdr:cNvPr>
        <xdr:cNvSpPr/>
      </xdr:nvSpPr>
      <xdr:spPr>
        <a:xfrm>
          <a:off x="47117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51875</xdr:rowOff>
    </xdr:from>
    <xdr:ext cx="405111" cy="259045"/>
    <xdr:sp macro="" textlink="">
      <xdr:nvSpPr>
        <xdr:cNvPr id="80" name="有形固定資産減価償却率該当値テキスト">
          <a:extLst>
            <a:ext uri="{FF2B5EF4-FFF2-40B4-BE49-F238E27FC236}">
              <a16:creationId xmlns:a16="http://schemas.microsoft.com/office/drawing/2014/main" id="{99EEF206-D510-411C-A422-6FA4686B20CF}"/>
            </a:ext>
          </a:extLst>
        </xdr:cNvPr>
        <xdr:cNvSpPr txBox="1"/>
      </xdr:nvSpPr>
      <xdr:spPr>
        <a:xfrm>
          <a:off x="4813300" y="545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124037</xdr:rowOff>
    </xdr:from>
    <xdr:to>
      <xdr:col>19</xdr:col>
      <xdr:colOff>187325</xdr:colOff>
      <xdr:row>28</xdr:row>
      <xdr:rowOff>54187</xdr:rowOff>
    </xdr:to>
    <xdr:sp macro="" textlink="">
      <xdr:nvSpPr>
        <xdr:cNvPr id="81" name="楕円 80">
          <a:extLst>
            <a:ext uri="{FF2B5EF4-FFF2-40B4-BE49-F238E27FC236}">
              <a16:creationId xmlns:a16="http://schemas.microsoft.com/office/drawing/2014/main" id="{1FF47529-9FD8-4CCD-BA62-B621D87303F1}"/>
            </a:ext>
          </a:extLst>
        </xdr:cNvPr>
        <xdr:cNvSpPr/>
      </xdr:nvSpPr>
      <xdr:spPr>
        <a:xfrm>
          <a:off x="4000500" y="5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149648</xdr:rowOff>
    </xdr:from>
    <xdr:to>
      <xdr:col>23</xdr:col>
      <xdr:colOff>85725</xdr:colOff>
      <xdr:row>28</xdr:row>
      <xdr:rowOff>3387</xdr:rowOff>
    </xdr:to>
    <xdr:cxnSp macro="">
      <xdr:nvCxnSpPr>
        <xdr:cNvPr id="82" name="直線コネクタ 81">
          <a:extLst>
            <a:ext uri="{FF2B5EF4-FFF2-40B4-BE49-F238E27FC236}">
              <a16:creationId xmlns:a16="http://schemas.microsoft.com/office/drawing/2014/main" id="{2FA20E0D-B937-4E96-B43E-8B011FDBB231}"/>
            </a:ext>
          </a:extLst>
        </xdr:cNvPr>
        <xdr:cNvCxnSpPr/>
      </xdr:nvCxnSpPr>
      <xdr:spPr>
        <a:xfrm flipV="1">
          <a:off x="4051300" y="555032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3" name="楕円 82">
          <a:extLst>
            <a:ext uri="{FF2B5EF4-FFF2-40B4-BE49-F238E27FC236}">
              <a16:creationId xmlns:a16="http://schemas.microsoft.com/office/drawing/2014/main" id="{71ADAEC9-532E-4B30-B017-39632657AB60}"/>
            </a:ext>
          </a:extLst>
        </xdr:cNvPr>
        <xdr:cNvSpPr/>
      </xdr:nvSpPr>
      <xdr:spPr>
        <a:xfrm>
          <a:off x="323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3387</xdr:rowOff>
    </xdr:from>
    <xdr:to>
      <xdr:col>19</xdr:col>
      <xdr:colOff>136525</xdr:colOff>
      <xdr:row>28</xdr:row>
      <xdr:rowOff>28575</xdr:rowOff>
    </xdr:to>
    <xdr:cxnSp macro="">
      <xdr:nvCxnSpPr>
        <xdr:cNvPr id="84" name="直線コネクタ 83">
          <a:extLst>
            <a:ext uri="{FF2B5EF4-FFF2-40B4-BE49-F238E27FC236}">
              <a16:creationId xmlns:a16="http://schemas.microsoft.com/office/drawing/2014/main" id="{B4F285F9-2241-44F5-9573-753FD035129E}"/>
            </a:ext>
          </a:extLst>
        </xdr:cNvPr>
        <xdr:cNvCxnSpPr/>
      </xdr:nvCxnSpPr>
      <xdr:spPr>
        <a:xfrm flipV="1">
          <a:off x="3289300" y="5575512"/>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85" name="n_1aveValue有形固定資産減価償却率">
          <a:extLst>
            <a:ext uri="{FF2B5EF4-FFF2-40B4-BE49-F238E27FC236}">
              <a16:creationId xmlns:a16="http://schemas.microsoft.com/office/drawing/2014/main" id="{367910F0-9060-4089-9EC3-223F5565FE46}"/>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86" name="n_2aveValue有形固定資産減価償却率">
          <a:extLst>
            <a:ext uri="{FF2B5EF4-FFF2-40B4-BE49-F238E27FC236}">
              <a16:creationId xmlns:a16="http://schemas.microsoft.com/office/drawing/2014/main" id="{2167FAC9-E31A-48EC-B888-35D0D1851680}"/>
            </a:ext>
          </a:extLst>
        </xdr:cNvPr>
        <xdr:cNvSpPr txBox="1"/>
      </xdr:nvSpPr>
      <xdr:spPr>
        <a:xfrm>
          <a:off x="3086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a:extLst>
            <a:ext uri="{FF2B5EF4-FFF2-40B4-BE49-F238E27FC236}">
              <a16:creationId xmlns:a16="http://schemas.microsoft.com/office/drawing/2014/main" id="{9E8212D8-BD47-4AE1-BA4D-12A30F2A680F}"/>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70714</xdr:rowOff>
    </xdr:from>
    <xdr:ext cx="405111" cy="259045"/>
    <xdr:sp macro="" textlink="">
      <xdr:nvSpPr>
        <xdr:cNvPr id="88" name="n_1mainValue有形固定資産減価償却率">
          <a:extLst>
            <a:ext uri="{FF2B5EF4-FFF2-40B4-BE49-F238E27FC236}">
              <a16:creationId xmlns:a16="http://schemas.microsoft.com/office/drawing/2014/main" id="{8830FEB4-DE87-476F-BEE8-238D9E8D639E}"/>
            </a:ext>
          </a:extLst>
        </xdr:cNvPr>
        <xdr:cNvSpPr txBox="1"/>
      </xdr:nvSpPr>
      <xdr:spPr>
        <a:xfrm>
          <a:off x="3836044" y="5299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89" name="n_2mainValue有形固定資産減価償却率">
          <a:extLst>
            <a:ext uri="{FF2B5EF4-FFF2-40B4-BE49-F238E27FC236}">
              <a16:creationId xmlns:a16="http://schemas.microsoft.com/office/drawing/2014/main" id="{F3905ECE-646E-4454-9A47-DA8FE2FF2DBF}"/>
            </a:ext>
          </a:extLst>
        </xdr:cNvPr>
        <xdr:cNvSpPr txBox="1"/>
      </xdr:nvSpPr>
      <xdr:spPr>
        <a:xfrm>
          <a:off x="3086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EE5184AB-FBFF-45AD-BEE6-9FD771075C5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30A8E52F-746A-4A34-ACEA-39220616581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1C414111-D43C-41F7-B6FD-98DB585D363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BA067D6E-D172-4813-BB0A-54EAE904255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2F66957-E2D8-4D0D-AB89-997030ABB94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A40CE108-6701-4512-9ECF-404C65C345E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E821AF18-AB25-43C2-B47E-EA530D0D05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24DED708-DDEE-47AC-9F1D-812ED86E86F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8A1359F1-1416-4781-A495-218BDD6F8AC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35B97020-E4EB-4203-8A3E-8E9FD479C9B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68EE9323-D674-40A1-94F2-48C23E37FA4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E5FA7229-15FE-46B2-96BB-6BBCB467EC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1271FBA9-840C-4D3A-8E8A-45B8FE6A0C6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全国平均を上回るものの、兵庫県平均を下回り、類似団体内でもおおむね平均的な数値となっている。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5907EC36-6865-43F5-BD18-596A434FA2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62F11213-07A4-4E06-B85F-212C4109568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a:extLst>
            <a:ext uri="{FF2B5EF4-FFF2-40B4-BE49-F238E27FC236}">
              <a16:creationId xmlns:a16="http://schemas.microsoft.com/office/drawing/2014/main" id="{82E84AD8-31AC-47D7-A743-15B405C778CB}"/>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289887A8-F09A-40FE-9AA1-35CD77D13CA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a:extLst>
            <a:ext uri="{FF2B5EF4-FFF2-40B4-BE49-F238E27FC236}">
              <a16:creationId xmlns:a16="http://schemas.microsoft.com/office/drawing/2014/main" id="{BA8A2D25-2308-4489-9DE1-A82BAA1EBCB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ACB37001-A091-4E74-B857-DFE82F973F3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a:extLst>
            <a:ext uri="{FF2B5EF4-FFF2-40B4-BE49-F238E27FC236}">
              <a16:creationId xmlns:a16="http://schemas.microsoft.com/office/drawing/2014/main" id="{9AE8BB0C-9B4F-46FC-9482-1EF1DEE34ED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B427D34E-8F0E-4389-8042-6F6C0C7E26F3}"/>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a:extLst>
            <a:ext uri="{FF2B5EF4-FFF2-40B4-BE49-F238E27FC236}">
              <a16:creationId xmlns:a16="http://schemas.microsoft.com/office/drawing/2014/main" id="{1ED36377-81B7-470E-B988-ED33ADBC4EB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4A3074B4-B62C-48CA-AF47-9A3BFB84D92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a:extLst>
            <a:ext uri="{FF2B5EF4-FFF2-40B4-BE49-F238E27FC236}">
              <a16:creationId xmlns:a16="http://schemas.microsoft.com/office/drawing/2014/main" id="{86790BBD-5FC7-4F13-BF83-D2037574F45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7BA748AB-9742-47F0-ACA8-606D56EC69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a:extLst>
            <a:ext uri="{FF2B5EF4-FFF2-40B4-BE49-F238E27FC236}">
              <a16:creationId xmlns:a16="http://schemas.microsoft.com/office/drawing/2014/main" id="{EE759930-6EAD-464F-B5AD-EC2C6068D0EC}"/>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F8C5AFE1-41EC-47C6-B4A7-2635A68E846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a:extLst>
            <a:ext uri="{FF2B5EF4-FFF2-40B4-BE49-F238E27FC236}">
              <a16:creationId xmlns:a16="http://schemas.microsoft.com/office/drawing/2014/main" id="{7F360D81-0FAF-48E4-9059-458F8869BB41}"/>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a:extLst>
            <a:ext uri="{FF2B5EF4-FFF2-40B4-BE49-F238E27FC236}">
              <a16:creationId xmlns:a16="http://schemas.microsoft.com/office/drawing/2014/main" id="{4AE8003D-091E-41DC-B92E-6F37A696BC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a:extLst>
            <a:ext uri="{FF2B5EF4-FFF2-40B4-BE49-F238E27FC236}">
              <a16:creationId xmlns:a16="http://schemas.microsoft.com/office/drawing/2014/main" id="{FD616D23-D53E-4360-8CEF-63557272A138}"/>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a:extLst>
            <a:ext uri="{FF2B5EF4-FFF2-40B4-BE49-F238E27FC236}">
              <a16:creationId xmlns:a16="http://schemas.microsoft.com/office/drawing/2014/main" id="{4A9EA083-9FC9-4E96-9F54-6973F65F9666}"/>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a:extLst>
            <a:ext uri="{FF2B5EF4-FFF2-40B4-BE49-F238E27FC236}">
              <a16:creationId xmlns:a16="http://schemas.microsoft.com/office/drawing/2014/main" id="{15136A99-0B53-48AE-9EA5-65C0DD7EC69A}"/>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a:extLst>
            <a:ext uri="{FF2B5EF4-FFF2-40B4-BE49-F238E27FC236}">
              <a16:creationId xmlns:a16="http://schemas.microsoft.com/office/drawing/2014/main" id="{A4A673C3-2190-4567-8A79-76233B39DF3C}"/>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a:extLst>
            <a:ext uri="{FF2B5EF4-FFF2-40B4-BE49-F238E27FC236}">
              <a16:creationId xmlns:a16="http://schemas.microsoft.com/office/drawing/2014/main" id="{39B331AC-AC82-4F1A-972F-E3630DF3E10B}"/>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4" name="債務償還比率平均値テキスト">
          <a:extLst>
            <a:ext uri="{FF2B5EF4-FFF2-40B4-BE49-F238E27FC236}">
              <a16:creationId xmlns:a16="http://schemas.microsoft.com/office/drawing/2014/main" id="{09354421-094D-49D5-B11C-E6177CC35272}"/>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a:extLst>
            <a:ext uri="{FF2B5EF4-FFF2-40B4-BE49-F238E27FC236}">
              <a16:creationId xmlns:a16="http://schemas.microsoft.com/office/drawing/2014/main" id="{23D60E82-9BFF-4D5C-BBB2-A6945EEEF128}"/>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a:extLst>
            <a:ext uri="{FF2B5EF4-FFF2-40B4-BE49-F238E27FC236}">
              <a16:creationId xmlns:a16="http://schemas.microsoft.com/office/drawing/2014/main" id="{C3893374-FB71-4205-9166-CBE7CF74E140}"/>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4C19B38F-FD99-4184-8D13-2E1DF2590CD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12EDB94A-1DC1-4CA7-BAB3-8903F2A2BE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D309C7D-690D-4745-8430-DC1F3BB4595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90C965F5-ED06-46DD-9C55-9B58607C65B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CB912F8-647A-4628-9501-7F827FB7C9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48853</xdr:rowOff>
    </xdr:from>
    <xdr:to>
      <xdr:col>76</xdr:col>
      <xdr:colOff>73025</xdr:colOff>
      <xdr:row>29</xdr:row>
      <xdr:rowOff>150453</xdr:rowOff>
    </xdr:to>
    <xdr:sp macro="" textlink="">
      <xdr:nvSpPr>
        <xdr:cNvPr id="132" name="楕円 131">
          <a:extLst>
            <a:ext uri="{FF2B5EF4-FFF2-40B4-BE49-F238E27FC236}">
              <a16:creationId xmlns:a16="http://schemas.microsoft.com/office/drawing/2014/main" id="{DDBB6C44-E64E-4AA0-AF76-2C52CFBE1820}"/>
            </a:ext>
          </a:extLst>
        </xdr:cNvPr>
        <xdr:cNvSpPr/>
      </xdr:nvSpPr>
      <xdr:spPr>
        <a:xfrm>
          <a:off x="14744700" y="579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71730</xdr:rowOff>
    </xdr:from>
    <xdr:ext cx="469744" cy="259045"/>
    <xdr:sp macro="" textlink="">
      <xdr:nvSpPr>
        <xdr:cNvPr id="133" name="債務償還比率該当値テキスト">
          <a:extLst>
            <a:ext uri="{FF2B5EF4-FFF2-40B4-BE49-F238E27FC236}">
              <a16:creationId xmlns:a16="http://schemas.microsoft.com/office/drawing/2014/main" id="{85387C7B-D916-4E61-B342-14C9900BC4E8}"/>
            </a:ext>
          </a:extLst>
        </xdr:cNvPr>
        <xdr:cNvSpPr txBox="1"/>
      </xdr:nvSpPr>
      <xdr:spPr>
        <a:xfrm>
          <a:off x="14846300" y="564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22765</xdr:rowOff>
    </xdr:from>
    <xdr:to>
      <xdr:col>72</xdr:col>
      <xdr:colOff>123825</xdr:colOff>
      <xdr:row>29</xdr:row>
      <xdr:rowOff>124365</xdr:rowOff>
    </xdr:to>
    <xdr:sp macro="" textlink="">
      <xdr:nvSpPr>
        <xdr:cNvPr id="134" name="楕円 133">
          <a:extLst>
            <a:ext uri="{FF2B5EF4-FFF2-40B4-BE49-F238E27FC236}">
              <a16:creationId xmlns:a16="http://schemas.microsoft.com/office/drawing/2014/main" id="{EEDCACAC-C87B-48B6-9D7E-9D5CCE9D472D}"/>
            </a:ext>
          </a:extLst>
        </xdr:cNvPr>
        <xdr:cNvSpPr/>
      </xdr:nvSpPr>
      <xdr:spPr>
        <a:xfrm>
          <a:off x="14033500" y="576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73565</xdr:rowOff>
    </xdr:from>
    <xdr:to>
      <xdr:col>76</xdr:col>
      <xdr:colOff>22225</xdr:colOff>
      <xdr:row>29</xdr:row>
      <xdr:rowOff>99653</xdr:rowOff>
    </xdr:to>
    <xdr:cxnSp macro="">
      <xdr:nvCxnSpPr>
        <xdr:cNvPr id="135" name="直線コネクタ 134">
          <a:extLst>
            <a:ext uri="{FF2B5EF4-FFF2-40B4-BE49-F238E27FC236}">
              <a16:creationId xmlns:a16="http://schemas.microsoft.com/office/drawing/2014/main" id="{57320A16-623D-4DB7-94E4-1C97BB97B954}"/>
            </a:ext>
          </a:extLst>
        </xdr:cNvPr>
        <xdr:cNvCxnSpPr/>
      </xdr:nvCxnSpPr>
      <xdr:spPr>
        <a:xfrm>
          <a:off x="14084300" y="5817140"/>
          <a:ext cx="7112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6" name="n_1aveValue債務償還比率">
          <a:extLst>
            <a:ext uri="{FF2B5EF4-FFF2-40B4-BE49-F238E27FC236}">
              <a16:creationId xmlns:a16="http://schemas.microsoft.com/office/drawing/2014/main" id="{D4299CB0-4911-4B91-95D3-77368B7BE481}"/>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140892</xdr:rowOff>
    </xdr:from>
    <xdr:ext cx="469744" cy="259045"/>
    <xdr:sp macro="" textlink="">
      <xdr:nvSpPr>
        <xdr:cNvPr id="137" name="n_1mainValue債務償還比率">
          <a:extLst>
            <a:ext uri="{FF2B5EF4-FFF2-40B4-BE49-F238E27FC236}">
              <a16:creationId xmlns:a16="http://schemas.microsoft.com/office/drawing/2014/main" id="{3476C8C4-553A-493B-A113-97E5158718C0}"/>
            </a:ext>
          </a:extLst>
        </xdr:cNvPr>
        <xdr:cNvSpPr txBox="1"/>
      </xdr:nvSpPr>
      <xdr:spPr>
        <a:xfrm>
          <a:off x="13836727" y="554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a:extLst>
            <a:ext uri="{FF2B5EF4-FFF2-40B4-BE49-F238E27FC236}">
              <a16:creationId xmlns:a16="http://schemas.microsoft.com/office/drawing/2014/main" id="{9015286F-4D64-4CF0-B1D9-18E3AD81ABC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a:extLst>
            <a:ext uri="{FF2B5EF4-FFF2-40B4-BE49-F238E27FC236}">
              <a16:creationId xmlns:a16="http://schemas.microsoft.com/office/drawing/2014/main" id="{6A801177-5A41-42FF-BFE5-8D664608743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a:extLst>
            <a:ext uri="{FF2B5EF4-FFF2-40B4-BE49-F238E27FC236}">
              <a16:creationId xmlns:a16="http://schemas.microsoft.com/office/drawing/2014/main" id="{D88F5209-5172-4EB7-99F6-95E6A05CB3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a:extLst>
            <a:ext uri="{FF2B5EF4-FFF2-40B4-BE49-F238E27FC236}">
              <a16:creationId xmlns:a16="http://schemas.microsoft.com/office/drawing/2014/main" id="{B0DEDFD1-3B0A-476D-BEF8-BB171E4DE65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a:extLst>
            <a:ext uri="{FF2B5EF4-FFF2-40B4-BE49-F238E27FC236}">
              <a16:creationId xmlns:a16="http://schemas.microsoft.com/office/drawing/2014/main" id="{FD88CCB8-F65E-4C82-B275-7B59A2BB9C4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a:extLst>
            <a:ext uri="{FF2B5EF4-FFF2-40B4-BE49-F238E27FC236}">
              <a16:creationId xmlns:a16="http://schemas.microsoft.com/office/drawing/2014/main" id="{8439ADB1-CCCF-4973-9995-62C7A8DAFC4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433C39E-9BFF-498C-B7A9-AD000118D9E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27BA53-9A4C-4E98-B42B-6A445A3DF5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40B177-E9CF-4051-8571-67EABD3A4A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DB352F-F012-4994-86B7-5B06F0C39C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9ACA25-C30A-47D7-A5F2-75DB199049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DFA449-C0D2-4E95-BB60-54EF3294F9F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10DB59-E8D1-46B8-BEBC-6A3BD5A1C6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BD68FF-C051-4960-9D0A-A459508C9D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BCC9CD-AB53-4260-B3E4-3FA52E4C95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5EE7CC-06CF-4A66-8029-5622F9C945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7A6229-AADF-4E3E-B1C2-4CA7C7A481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5F70CB-72CF-4ADC-8202-E367D0D4C6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159B0B-E771-4659-8FC0-3DEAF5288A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AD65EC-5B08-4628-B9A3-43D4C894AE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3A1799-A138-48A2-80A9-A4D1752246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2A6EC0A-24CD-4D07-B3D4-2D09FD6897F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86423E-88F7-4653-A6B6-6503FBE84B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9B8703-570E-4E86-88DD-9232395704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F13E48-8CDC-4D0C-ABE8-0856AC2EA5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CB18C1-26DD-4B82-B608-06AEEDC98A6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01B33F3-28E8-4A81-A981-69B2BDA051D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86C77E2-E75B-4C42-A9BB-7F6BFF9D206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EAACCA7-E707-4128-9318-A1DBE1C765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7692CC-1A29-415B-8F13-4878FCE1D7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7BE5AE-ADC7-48D9-9E4E-129FE5757E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33EDC0-F72C-4E24-8461-E41005F502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4626511-1CA1-41DE-83E2-5284396F590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BA4EB6-43F1-48CB-B5B0-C0F9468B7C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54C480B-9A04-47DA-90B5-3EC612E6C1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E0440D-2BCE-4CE6-9C3F-76A23AC48A1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B1BD956-CB72-437B-A982-2B2572A6D55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B2D6D50-3CDA-4E68-A74D-DF90DCB211F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25A3D0-013C-4026-95D1-7D3F28A916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97E9417-B46A-4FBD-92C0-2783CB9CD11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34BAFFF-8D89-4A0E-B4A7-F0F7FB09988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BD67904-ACE0-487E-A3D3-FD07D2AF9CA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77B2192-1F8A-4628-BFD8-5909A387F5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BA1E1FA-5BF9-4A2F-8310-84B5F0FA8A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6BB2A0F-8B3A-4847-9CAA-D5C7052541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0C97333-A9A8-40BD-8591-7643E22BBCE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EA16555-F697-4B76-A12C-16EA4091097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9D3773D-AE57-4069-976B-438EBC07C23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C9FD40A8-2534-4F6A-B6CF-260951504DA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BBDC5F1-8ECB-4935-B540-D567DD953F7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A5F59FB-D0EA-41BF-9D27-C2BA4D2BE47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E600B3D-F6C8-4304-BF3E-1978BF5F5E1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A660CE0-00ED-4218-9541-25F4B64BB5A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4F9A88A-51BA-4052-B8C0-32F8E21CCE4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D82A349A-9EA9-4CF9-A99E-776AEA511D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DB4D31B-2448-4259-9BF8-057BD653D94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0AA2FA8-FCEF-4EA4-A8B5-9FA52C2E5DF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324BD41-CCD9-49EE-AFDA-CAA7D046AB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F3113CF-C23E-4D10-AE3E-408FBEEC874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09250EA-2171-4CDB-8D6A-E19F24E77A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BB719D4C-CD92-460F-B2DD-D1267B20727D}"/>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53675802-7B22-4AE1-8A06-75FF3E333E5A}"/>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799E01B5-4205-4167-96CB-1DD2CFD043AB}"/>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2265DA29-EAA1-42DA-B96E-3F0915DEDA01}"/>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174BF963-A287-492D-8ACA-7FAFD3CD4939}"/>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B0CC1AB5-CA84-4D8E-9C80-4985CB751C20}"/>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37C41F47-86D2-43B3-B331-16AD14D2B3D4}"/>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17133996-A42C-4625-90EB-E4D245F58A0B}"/>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9B363D0A-6577-43D2-AAA7-52293357A27F}"/>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53CFD08F-433D-49BE-92C4-8C182B35A162}"/>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8CAB212-BAE4-4FC8-A1BA-1CE0C1E99B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6DF67C3-2A8D-42E4-904D-8F6C891800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DA0EA31-B5EC-4128-B090-B12EA3944B7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19B65E-E59E-47D2-ABBA-F2EE95B76A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75D369-93FB-4D6B-BCC4-CFEE765849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95885</xdr:rowOff>
    </xdr:from>
    <xdr:to>
      <xdr:col>24</xdr:col>
      <xdr:colOff>114300</xdr:colOff>
      <xdr:row>34</xdr:row>
      <xdr:rowOff>26035</xdr:rowOff>
    </xdr:to>
    <xdr:sp macro="" textlink="">
      <xdr:nvSpPr>
        <xdr:cNvPr id="71" name="楕円 70">
          <a:extLst>
            <a:ext uri="{FF2B5EF4-FFF2-40B4-BE49-F238E27FC236}">
              <a16:creationId xmlns:a16="http://schemas.microsoft.com/office/drawing/2014/main" id="{296CA1CD-5182-47C1-ADB8-1752E0DBB4A5}"/>
            </a:ext>
          </a:extLst>
        </xdr:cNvPr>
        <xdr:cNvSpPr/>
      </xdr:nvSpPr>
      <xdr:spPr>
        <a:xfrm>
          <a:off x="45847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48912</xdr:rowOff>
    </xdr:from>
    <xdr:ext cx="405111" cy="259045"/>
    <xdr:sp macro="" textlink="">
      <xdr:nvSpPr>
        <xdr:cNvPr id="72" name="【道路】&#10;有形固定資産減価償却率該当値テキスト">
          <a:extLst>
            <a:ext uri="{FF2B5EF4-FFF2-40B4-BE49-F238E27FC236}">
              <a16:creationId xmlns:a16="http://schemas.microsoft.com/office/drawing/2014/main" id="{1837DB84-0B04-4A49-8D43-AD740877C66F}"/>
            </a:ext>
          </a:extLst>
        </xdr:cNvPr>
        <xdr:cNvSpPr txBox="1"/>
      </xdr:nvSpPr>
      <xdr:spPr>
        <a:xfrm>
          <a:off x="4673600" y="5706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95885</xdr:rowOff>
    </xdr:from>
    <xdr:to>
      <xdr:col>20</xdr:col>
      <xdr:colOff>38100</xdr:colOff>
      <xdr:row>34</xdr:row>
      <xdr:rowOff>26035</xdr:rowOff>
    </xdr:to>
    <xdr:sp macro="" textlink="">
      <xdr:nvSpPr>
        <xdr:cNvPr id="73" name="楕円 72">
          <a:extLst>
            <a:ext uri="{FF2B5EF4-FFF2-40B4-BE49-F238E27FC236}">
              <a16:creationId xmlns:a16="http://schemas.microsoft.com/office/drawing/2014/main" id="{ABCFB93D-B3F8-4017-8626-F114AB5D1463}"/>
            </a:ext>
          </a:extLst>
        </xdr:cNvPr>
        <xdr:cNvSpPr/>
      </xdr:nvSpPr>
      <xdr:spPr>
        <a:xfrm>
          <a:off x="3746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146685</xdr:rowOff>
    </xdr:from>
    <xdr:to>
      <xdr:col>24</xdr:col>
      <xdr:colOff>63500</xdr:colOff>
      <xdr:row>33</xdr:row>
      <xdr:rowOff>146685</xdr:rowOff>
    </xdr:to>
    <xdr:cxnSp macro="">
      <xdr:nvCxnSpPr>
        <xdr:cNvPr id="74" name="直線コネクタ 73">
          <a:extLst>
            <a:ext uri="{FF2B5EF4-FFF2-40B4-BE49-F238E27FC236}">
              <a16:creationId xmlns:a16="http://schemas.microsoft.com/office/drawing/2014/main" id="{5AAB8A9F-B5DF-47E0-A8B1-4675F9914A6F}"/>
            </a:ext>
          </a:extLst>
        </xdr:cNvPr>
        <xdr:cNvCxnSpPr/>
      </xdr:nvCxnSpPr>
      <xdr:spPr>
        <a:xfrm>
          <a:off x="3797300" y="5804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86360</xdr:rowOff>
    </xdr:from>
    <xdr:to>
      <xdr:col>15</xdr:col>
      <xdr:colOff>101600</xdr:colOff>
      <xdr:row>34</xdr:row>
      <xdr:rowOff>16510</xdr:rowOff>
    </xdr:to>
    <xdr:sp macro="" textlink="">
      <xdr:nvSpPr>
        <xdr:cNvPr id="75" name="楕円 74">
          <a:extLst>
            <a:ext uri="{FF2B5EF4-FFF2-40B4-BE49-F238E27FC236}">
              <a16:creationId xmlns:a16="http://schemas.microsoft.com/office/drawing/2014/main" id="{2E75C3E6-DC8A-47EE-BD77-DB107B423F17}"/>
            </a:ext>
          </a:extLst>
        </xdr:cNvPr>
        <xdr:cNvSpPr/>
      </xdr:nvSpPr>
      <xdr:spPr>
        <a:xfrm>
          <a:off x="2857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137160</xdr:rowOff>
    </xdr:from>
    <xdr:to>
      <xdr:col>19</xdr:col>
      <xdr:colOff>177800</xdr:colOff>
      <xdr:row>33</xdr:row>
      <xdr:rowOff>146685</xdr:rowOff>
    </xdr:to>
    <xdr:cxnSp macro="">
      <xdr:nvCxnSpPr>
        <xdr:cNvPr id="76" name="直線コネクタ 75">
          <a:extLst>
            <a:ext uri="{FF2B5EF4-FFF2-40B4-BE49-F238E27FC236}">
              <a16:creationId xmlns:a16="http://schemas.microsoft.com/office/drawing/2014/main" id="{C1357B84-0BF4-4525-BF51-041D6BA0D0B1}"/>
            </a:ext>
          </a:extLst>
        </xdr:cNvPr>
        <xdr:cNvCxnSpPr/>
      </xdr:nvCxnSpPr>
      <xdr:spPr>
        <a:xfrm>
          <a:off x="2908300" y="57950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7" name="n_1aveValue【道路】&#10;有形固定資産減価償却率">
          <a:extLst>
            <a:ext uri="{FF2B5EF4-FFF2-40B4-BE49-F238E27FC236}">
              <a16:creationId xmlns:a16="http://schemas.microsoft.com/office/drawing/2014/main" id="{153ACAC6-61F5-4228-BCB4-01AB758A05A4}"/>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78" name="n_2aveValue【道路】&#10;有形固定資産減価償却率">
          <a:extLst>
            <a:ext uri="{FF2B5EF4-FFF2-40B4-BE49-F238E27FC236}">
              <a16:creationId xmlns:a16="http://schemas.microsoft.com/office/drawing/2014/main" id="{911AAC00-6025-4E03-B866-6D10DA88AA09}"/>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655456E4-B4BA-4B9A-A69F-A32A93970546}"/>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42562</xdr:rowOff>
    </xdr:from>
    <xdr:ext cx="405111" cy="259045"/>
    <xdr:sp macro="" textlink="">
      <xdr:nvSpPr>
        <xdr:cNvPr id="80" name="n_1mainValue【道路】&#10;有形固定資産減価償却率">
          <a:extLst>
            <a:ext uri="{FF2B5EF4-FFF2-40B4-BE49-F238E27FC236}">
              <a16:creationId xmlns:a16="http://schemas.microsoft.com/office/drawing/2014/main" id="{5F85A3AE-41C6-4C0A-817F-F1373AC28D35}"/>
            </a:ext>
          </a:extLst>
        </xdr:cNvPr>
        <xdr:cNvSpPr txBox="1"/>
      </xdr:nvSpPr>
      <xdr:spPr>
        <a:xfrm>
          <a:off x="35820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33037</xdr:rowOff>
    </xdr:from>
    <xdr:ext cx="405111" cy="259045"/>
    <xdr:sp macro="" textlink="">
      <xdr:nvSpPr>
        <xdr:cNvPr id="81" name="n_2mainValue【道路】&#10;有形固定資産減価償却率">
          <a:extLst>
            <a:ext uri="{FF2B5EF4-FFF2-40B4-BE49-F238E27FC236}">
              <a16:creationId xmlns:a16="http://schemas.microsoft.com/office/drawing/2014/main" id="{74982492-BE42-4BCB-B64C-9141999E05DC}"/>
            </a:ext>
          </a:extLst>
        </xdr:cNvPr>
        <xdr:cNvSpPr txBox="1"/>
      </xdr:nvSpPr>
      <xdr:spPr>
        <a:xfrm>
          <a:off x="2705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EDC00F7C-8833-4D04-B902-29AB0C225F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E602F724-C70B-4731-B7FF-B97C3B0837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2B77B02B-2B83-49A0-872B-CBCC9A0C5AB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898AD9E8-4DCA-4BA8-91BB-9C9A5D10AB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9A26AD8D-4129-4915-85DB-15D414E5B49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2607BF99-63EA-4C42-B535-605CAB624F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AABF9707-A4CC-4DCD-99AB-E266F032F0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3682140-ABE2-4867-9B87-D9F2AFC5EB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8F28013B-F005-4232-BDDF-3F96D205FB2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5EF41912-826E-472B-ADE1-72A05590B3A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740A1159-3FE1-4110-BA6D-B786D140CF2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F233529A-8CDC-4647-AB35-C22A8C67636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FC44E98D-1D5A-48E4-9BC7-0C86BA46B50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F268ACB7-E310-49D3-9909-CFA6F3BF90F2}"/>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519A2AA-0164-4030-BE57-56B9E13C80D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C44F5D5D-3766-4273-8535-B06A7486F0D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A9C249D4-2895-485A-B4C7-378C99E3AE1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B26D88BF-D0AC-464B-A3A2-07F47EA9D34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9C37CD94-5AE8-4780-AB7C-BA0B2610050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8ACCFAD1-8E72-4366-A134-A06390E61D7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FB420FFC-8D63-4767-B026-9612A44137C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a:extLst>
            <a:ext uri="{FF2B5EF4-FFF2-40B4-BE49-F238E27FC236}">
              <a16:creationId xmlns:a16="http://schemas.microsoft.com/office/drawing/2014/main" id="{8433CF48-DC47-4C68-AB91-81D764BCACC1}"/>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a:extLst>
            <a:ext uri="{FF2B5EF4-FFF2-40B4-BE49-F238E27FC236}">
              <a16:creationId xmlns:a16="http://schemas.microsoft.com/office/drawing/2014/main" id="{7FED6084-63C1-4D32-86BA-54016B0397E5}"/>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a:extLst>
            <a:ext uri="{FF2B5EF4-FFF2-40B4-BE49-F238E27FC236}">
              <a16:creationId xmlns:a16="http://schemas.microsoft.com/office/drawing/2014/main" id="{E276E892-A3BF-48B7-8DB4-F141FE3595FA}"/>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a:extLst>
            <a:ext uri="{FF2B5EF4-FFF2-40B4-BE49-F238E27FC236}">
              <a16:creationId xmlns:a16="http://schemas.microsoft.com/office/drawing/2014/main" id="{6D4E0859-1D5E-4C5F-AFE7-E25161206E41}"/>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a:extLst>
            <a:ext uri="{FF2B5EF4-FFF2-40B4-BE49-F238E27FC236}">
              <a16:creationId xmlns:a16="http://schemas.microsoft.com/office/drawing/2014/main" id="{EE196222-62C2-4476-9295-86A0FE1D3C55}"/>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08" name="【道路】&#10;一人当たり延長平均値テキスト">
          <a:extLst>
            <a:ext uri="{FF2B5EF4-FFF2-40B4-BE49-F238E27FC236}">
              <a16:creationId xmlns:a16="http://schemas.microsoft.com/office/drawing/2014/main" id="{CC07B634-84E7-46ED-AFD3-FFE56C8513D3}"/>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a:extLst>
            <a:ext uri="{FF2B5EF4-FFF2-40B4-BE49-F238E27FC236}">
              <a16:creationId xmlns:a16="http://schemas.microsoft.com/office/drawing/2014/main" id="{013A8899-2AD9-4D27-91FB-D41C703193AE}"/>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a:extLst>
            <a:ext uri="{FF2B5EF4-FFF2-40B4-BE49-F238E27FC236}">
              <a16:creationId xmlns:a16="http://schemas.microsoft.com/office/drawing/2014/main" id="{482FD411-0A8B-45B8-9A49-8BA5EEA75BFD}"/>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a:extLst>
            <a:ext uri="{FF2B5EF4-FFF2-40B4-BE49-F238E27FC236}">
              <a16:creationId xmlns:a16="http://schemas.microsoft.com/office/drawing/2014/main" id="{271943FE-DF0C-4C4D-8D34-69908B04D039}"/>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a:extLst>
            <a:ext uri="{FF2B5EF4-FFF2-40B4-BE49-F238E27FC236}">
              <a16:creationId xmlns:a16="http://schemas.microsoft.com/office/drawing/2014/main" id="{ACA5DBC6-80D7-4BA4-B923-20D4F0227D93}"/>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737CD02-3630-4E75-9FBA-C2D379AEC71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866AB86-476D-450B-A332-29E00FCE0D9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AB71431-B9D3-43DF-A84B-11D07392FC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1D0BD6A-3447-4B5F-B147-9B7202D8F09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F0C4D34-2F71-4E72-9900-199F848F23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90002</xdr:rowOff>
    </xdr:from>
    <xdr:to>
      <xdr:col>55</xdr:col>
      <xdr:colOff>50800</xdr:colOff>
      <xdr:row>41</xdr:row>
      <xdr:rowOff>20152</xdr:rowOff>
    </xdr:to>
    <xdr:sp macro="" textlink="">
      <xdr:nvSpPr>
        <xdr:cNvPr id="118" name="楕円 117">
          <a:extLst>
            <a:ext uri="{FF2B5EF4-FFF2-40B4-BE49-F238E27FC236}">
              <a16:creationId xmlns:a16="http://schemas.microsoft.com/office/drawing/2014/main" id="{6525585D-36AC-46D9-BF29-794023B921BE}"/>
            </a:ext>
          </a:extLst>
        </xdr:cNvPr>
        <xdr:cNvSpPr/>
      </xdr:nvSpPr>
      <xdr:spPr>
        <a:xfrm>
          <a:off x="10426700" y="69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4929</xdr:rowOff>
    </xdr:from>
    <xdr:ext cx="469744" cy="259045"/>
    <xdr:sp macro="" textlink="">
      <xdr:nvSpPr>
        <xdr:cNvPr id="119" name="【道路】&#10;一人当たり延長該当値テキスト">
          <a:extLst>
            <a:ext uri="{FF2B5EF4-FFF2-40B4-BE49-F238E27FC236}">
              <a16:creationId xmlns:a16="http://schemas.microsoft.com/office/drawing/2014/main" id="{D36B13FE-0B56-4A69-B879-BFA0671BAF93}"/>
            </a:ext>
          </a:extLst>
        </xdr:cNvPr>
        <xdr:cNvSpPr txBox="1"/>
      </xdr:nvSpPr>
      <xdr:spPr>
        <a:xfrm>
          <a:off x="10515600" y="68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90505</xdr:rowOff>
    </xdr:from>
    <xdr:to>
      <xdr:col>50</xdr:col>
      <xdr:colOff>165100</xdr:colOff>
      <xdr:row>41</xdr:row>
      <xdr:rowOff>20655</xdr:rowOff>
    </xdr:to>
    <xdr:sp macro="" textlink="">
      <xdr:nvSpPr>
        <xdr:cNvPr id="120" name="楕円 119">
          <a:extLst>
            <a:ext uri="{FF2B5EF4-FFF2-40B4-BE49-F238E27FC236}">
              <a16:creationId xmlns:a16="http://schemas.microsoft.com/office/drawing/2014/main" id="{44693AE5-89E4-4738-8A1B-11A32F3E5FC4}"/>
            </a:ext>
          </a:extLst>
        </xdr:cNvPr>
        <xdr:cNvSpPr/>
      </xdr:nvSpPr>
      <xdr:spPr>
        <a:xfrm>
          <a:off x="9588500" y="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140802</xdr:rowOff>
    </xdr:from>
    <xdr:to>
      <xdr:col>55</xdr:col>
      <xdr:colOff>0</xdr:colOff>
      <xdr:row>40</xdr:row>
      <xdr:rowOff>141305</xdr:rowOff>
    </xdr:to>
    <xdr:cxnSp macro="">
      <xdr:nvCxnSpPr>
        <xdr:cNvPr id="121" name="直線コネクタ 120">
          <a:extLst>
            <a:ext uri="{FF2B5EF4-FFF2-40B4-BE49-F238E27FC236}">
              <a16:creationId xmlns:a16="http://schemas.microsoft.com/office/drawing/2014/main" id="{DBF700D0-0123-4846-8F1F-02BF9F7E1E63}"/>
            </a:ext>
          </a:extLst>
        </xdr:cNvPr>
        <xdr:cNvCxnSpPr/>
      </xdr:nvCxnSpPr>
      <xdr:spPr>
        <a:xfrm flipV="1">
          <a:off x="9639300" y="699880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90963</xdr:rowOff>
    </xdr:from>
    <xdr:to>
      <xdr:col>46</xdr:col>
      <xdr:colOff>38100</xdr:colOff>
      <xdr:row>41</xdr:row>
      <xdr:rowOff>21113</xdr:rowOff>
    </xdr:to>
    <xdr:sp macro="" textlink="">
      <xdr:nvSpPr>
        <xdr:cNvPr id="122" name="楕円 121">
          <a:extLst>
            <a:ext uri="{FF2B5EF4-FFF2-40B4-BE49-F238E27FC236}">
              <a16:creationId xmlns:a16="http://schemas.microsoft.com/office/drawing/2014/main" id="{505D808C-076E-424D-A33C-407E349EEB24}"/>
            </a:ext>
          </a:extLst>
        </xdr:cNvPr>
        <xdr:cNvSpPr/>
      </xdr:nvSpPr>
      <xdr:spPr>
        <a:xfrm>
          <a:off x="8699500" y="69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141305</xdr:rowOff>
    </xdr:from>
    <xdr:to>
      <xdr:col>50</xdr:col>
      <xdr:colOff>114300</xdr:colOff>
      <xdr:row>40</xdr:row>
      <xdr:rowOff>141763</xdr:rowOff>
    </xdr:to>
    <xdr:cxnSp macro="">
      <xdr:nvCxnSpPr>
        <xdr:cNvPr id="123" name="直線コネクタ 122">
          <a:extLst>
            <a:ext uri="{FF2B5EF4-FFF2-40B4-BE49-F238E27FC236}">
              <a16:creationId xmlns:a16="http://schemas.microsoft.com/office/drawing/2014/main" id="{16E84F5B-F679-40FE-B89E-810606D25C38}"/>
            </a:ext>
          </a:extLst>
        </xdr:cNvPr>
        <xdr:cNvCxnSpPr/>
      </xdr:nvCxnSpPr>
      <xdr:spPr>
        <a:xfrm flipV="1">
          <a:off x="8750300" y="69993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4" name="n_1aveValue【道路】&#10;一人当たり延長">
          <a:extLst>
            <a:ext uri="{FF2B5EF4-FFF2-40B4-BE49-F238E27FC236}">
              <a16:creationId xmlns:a16="http://schemas.microsoft.com/office/drawing/2014/main" id="{38480340-F114-4596-8E44-F35CBE0ED574}"/>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25" name="n_2aveValue【道路】&#10;一人当たり延長">
          <a:extLst>
            <a:ext uri="{FF2B5EF4-FFF2-40B4-BE49-F238E27FC236}">
              <a16:creationId xmlns:a16="http://schemas.microsoft.com/office/drawing/2014/main" id="{0E40D761-CE9C-42CE-BC01-99D1FA36B939}"/>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a:extLst>
            <a:ext uri="{FF2B5EF4-FFF2-40B4-BE49-F238E27FC236}">
              <a16:creationId xmlns:a16="http://schemas.microsoft.com/office/drawing/2014/main" id="{8A9FA21B-AAE8-411E-878E-F5B999C0B0CF}"/>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11782</xdr:rowOff>
    </xdr:from>
    <xdr:ext cx="469744" cy="259045"/>
    <xdr:sp macro="" textlink="">
      <xdr:nvSpPr>
        <xdr:cNvPr id="127" name="n_1mainValue【道路】&#10;一人当たり延長">
          <a:extLst>
            <a:ext uri="{FF2B5EF4-FFF2-40B4-BE49-F238E27FC236}">
              <a16:creationId xmlns:a16="http://schemas.microsoft.com/office/drawing/2014/main" id="{BB6991D8-3B88-475E-9A53-D23BE8B9D0CB}"/>
            </a:ext>
          </a:extLst>
        </xdr:cNvPr>
        <xdr:cNvSpPr txBox="1"/>
      </xdr:nvSpPr>
      <xdr:spPr>
        <a:xfrm>
          <a:off x="9391727" y="70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12240</xdr:rowOff>
    </xdr:from>
    <xdr:ext cx="469744" cy="259045"/>
    <xdr:sp macro="" textlink="">
      <xdr:nvSpPr>
        <xdr:cNvPr id="128" name="n_2mainValue【道路】&#10;一人当たり延長">
          <a:extLst>
            <a:ext uri="{FF2B5EF4-FFF2-40B4-BE49-F238E27FC236}">
              <a16:creationId xmlns:a16="http://schemas.microsoft.com/office/drawing/2014/main" id="{6874CF98-6F23-4CD6-A521-5DCBC7CE2F90}"/>
            </a:ext>
          </a:extLst>
        </xdr:cNvPr>
        <xdr:cNvSpPr txBox="1"/>
      </xdr:nvSpPr>
      <xdr:spPr>
        <a:xfrm>
          <a:off x="8515427" y="70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DE747F30-0143-4796-B891-C5F695BB754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46D05003-C52C-49C6-B75A-E800215795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C002D50D-6527-4E28-AEB4-6A6532FD78D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221362EF-9FDF-49B0-AC1D-EEF7B77F404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DE619C74-812C-4DCE-8CE3-D4D8D63C52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7481A2D0-FE09-4BEC-BD59-3D65E1EA796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564C05C9-3EF3-46D7-A716-2298F011B64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C57682A-8A95-405E-9CD4-DDA9EB3C90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33C3ADCD-EB42-4693-8FD0-0279008D59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2A4A2C1A-E71E-488C-836B-5061E644E71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89AED633-C81E-468C-938E-F59E69A65CE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DB428F6B-C7AF-43A9-999F-F5D760124A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a:extLst>
            <a:ext uri="{FF2B5EF4-FFF2-40B4-BE49-F238E27FC236}">
              <a16:creationId xmlns:a16="http://schemas.microsoft.com/office/drawing/2014/main" id="{90ABD6CE-0ECF-46D0-A004-3722E4D950BB}"/>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2193973F-ADFB-496E-9A2A-DCAC524D9B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9EDFABE0-C10D-4812-8A2F-990709FD6E4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682C65F4-658D-42F1-97DD-52D5A566D00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6294B7F3-4CF3-47BD-B72E-8415D1257BE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87B8DC37-0705-4E67-B3A0-75BCE348BF0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4ACD0B2E-77A7-457F-9539-5C18B9D5AAF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3655D6E2-052E-4D3E-B02B-A4666641F87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22A4EAE1-D5CE-45E3-824B-EDFE77646A6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C7D4B7EB-77C5-4A8A-83BC-47B85291E7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a:extLst>
            <a:ext uri="{FF2B5EF4-FFF2-40B4-BE49-F238E27FC236}">
              <a16:creationId xmlns:a16="http://schemas.microsoft.com/office/drawing/2014/main" id="{06B61879-AAD2-46E6-AADC-9FB221DD7AD7}"/>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6751F670-9CAB-4B32-A84B-2DA737D2B0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CC9D508D-7006-402C-9EE1-F66958AB47C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735B72E2-3F3B-4AD9-9DEF-9E6679188C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a:extLst>
            <a:ext uri="{FF2B5EF4-FFF2-40B4-BE49-F238E27FC236}">
              <a16:creationId xmlns:a16="http://schemas.microsoft.com/office/drawing/2014/main" id="{6AAD72C0-96DB-4912-A86C-C23DE64E4DE1}"/>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C6983728-9AB7-4C4C-8920-6707CF2B0F98}"/>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a:extLst>
            <a:ext uri="{FF2B5EF4-FFF2-40B4-BE49-F238E27FC236}">
              <a16:creationId xmlns:a16="http://schemas.microsoft.com/office/drawing/2014/main" id="{511DD2C3-C272-43A1-83C9-CBACED3D7734}"/>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F66144FB-BDBF-4538-9C74-AF9A361DF841}"/>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a:extLst>
            <a:ext uri="{FF2B5EF4-FFF2-40B4-BE49-F238E27FC236}">
              <a16:creationId xmlns:a16="http://schemas.microsoft.com/office/drawing/2014/main" id="{92049DB2-E926-4A22-8A8C-021071DA246F}"/>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FF144D9E-A150-4FE6-AD57-6B0096C35A17}"/>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a:extLst>
            <a:ext uri="{FF2B5EF4-FFF2-40B4-BE49-F238E27FC236}">
              <a16:creationId xmlns:a16="http://schemas.microsoft.com/office/drawing/2014/main" id="{B8187531-7D4D-42D6-9F88-4114F229C1C5}"/>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a:extLst>
            <a:ext uri="{FF2B5EF4-FFF2-40B4-BE49-F238E27FC236}">
              <a16:creationId xmlns:a16="http://schemas.microsoft.com/office/drawing/2014/main" id="{EC403E5C-9C8C-44FA-9E62-64B34BCFD20F}"/>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a:extLst>
            <a:ext uri="{FF2B5EF4-FFF2-40B4-BE49-F238E27FC236}">
              <a16:creationId xmlns:a16="http://schemas.microsoft.com/office/drawing/2014/main" id="{E764A57C-F387-4522-B212-F97E9B4F208F}"/>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a:extLst>
            <a:ext uri="{FF2B5EF4-FFF2-40B4-BE49-F238E27FC236}">
              <a16:creationId xmlns:a16="http://schemas.microsoft.com/office/drawing/2014/main" id="{33390593-67BE-4CAD-BFF6-B8500AC4FF6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9106871-927C-40EB-B03C-C63CCBDA7B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6D40F592-407D-45D4-A7EA-D074DA6A42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4FD3F295-A058-4225-805D-2DDEB570F7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C46CBE26-E0A1-43D3-968E-83643B619A1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EFF892E2-97C7-46F8-B2A1-DACFDCE2C5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70" name="楕円 169">
          <a:extLst>
            <a:ext uri="{FF2B5EF4-FFF2-40B4-BE49-F238E27FC236}">
              <a16:creationId xmlns:a16="http://schemas.microsoft.com/office/drawing/2014/main" id="{851F664F-6D00-4EE0-8706-544D838CD703}"/>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84E75D9-63AB-4634-94C6-52F93BF0B0B1}"/>
            </a:ext>
          </a:extLst>
        </xdr:cNvPr>
        <xdr:cNvSpPr txBox="1"/>
      </xdr:nvSpPr>
      <xdr:spPr>
        <a:xfrm>
          <a:off x="4673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72" name="楕円 171">
          <a:extLst>
            <a:ext uri="{FF2B5EF4-FFF2-40B4-BE49-F238E27FC236}">
              <a16:creationId xmlns:a16="http://schemas.microsoft.com/office/drawing/2014/main" id="{9E2088B1-3D25-4E22-8B17-37D242F772D3}"/>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83276</xdr:rowOff>
    </xdr:to>
    <xdr:cxnSp macro="">
      <xdr:nvCxnSpPr>
        <xdr:cNvPr id="173" name="直線コネクタ 172">
          <a:extLst>
            <a:ext uri="{FF2B5EF4-FFF2-40B4-BE49-F238E27FC236}">
              <a16:creationId xmlns:a16="http://schemas.microsoft.com/office/drawing/2014/main" id="{5A380868-58D8-4792-87DE-D198C95A982F}"/>
            </a:ext>
          </a:extLst>
        </xdr:cNvPr>
        <xdr:cNvCxnSpPr/>
      </xdr:nvCxnSpPr>
      <xdr:spPr>
        <a:xfrm flipV="1">
          <a:off x="3797300" y="104927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174" name="楕円 173">
          <a:extLst>
            <a:ext uri="{FF2B5EF4-FFF2-40B4-BE49-F238E27FC236}">
              <a16:creationId xmlns:a16="http://schemas.microsoft.com/office/drawing/2014/main" id="{6F1D3949-4231-41EA-BA92-4AF1EF77132E}"/>
            </a:ext>
          </a:extLst>
        </xdr:cNvPr>
        <xdr:cNvSpPr/>
      </xdr:nvSpPr>
      <xdr:spPr>
        <a:xfrm>
          <a:off x="2857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83276</xdr:rowOff>
    </xdr:from>
    <xdr:to>
      <xdr:col>19</xdr:col>
      <xdr:colOff>177800</xdr:colOff>
      <xdr:row>61</xdr:row>
      <xdr:rowOff>135527</xdr:rowOff>
    </xdr:to>
    <xdr:cxnSp macro="">
      <xdr:nvCxnSpPr>
        <xdr:cNvPr id="175" name="直線コネクタ 174">
          <a:extLst>
            <a:ext uri="{FF2B5EF4-FFF2-40B4-BE49-F238E27FC236}">
              <a16:creationId xmlns:a16="http://schemas.microsoft.com/office/drawing/2014/main" id="{BEFEE1B2-E2DE-483D-8576-8CC044E9EC5D}"/>
            </a:ext>
          </a:extLst>
        </xdr:cNvPr>
        <xdr:cNvCxnSpPr/>
      </xdr:nvCxnSpPr>
      <xdr:spPr>
        <a:xfrm flipV="1">
          <a:off x="2908300" y="1054172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69D9B8CE-F41E-4ACA-8A52-6EB2CA2D0A3B}"/>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93969C43-E45C-4265-8259-8AA0C60B3AAD}"/>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ECACE5FC-B6F8-4327-B11F-548FCEA8D5E8}"/>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150603</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538C03F4-EBAF-46C1-815E-0AF941E732F6}"/>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31404</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580F9923-CAAE-42C0-9494-8BCDBC132A20}"/>
            </a:ext>
          </a:extLst>
        </xdr:cNvPr>
        <xdr:cNvSpPr txBox="1"/>
      </xdr:nvSpPr>
      <xdr:spPr>
        <a:xfrm>
          <a:off x="2705744" y="103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8DB2ABD3-E7AF-43D2-9CD1-1B2251746F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ED2FFD93-697D-48EA-8008-23D11F608BF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FEC88546-A5A6-48A7-801A-C9554B0065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82C549CF-8563-4A71-984B-356B6532D9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2CB128D8-C921-4853-B5F0-99D68A6800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6D2C040D-1E61-42E5-A64B-4039E3250F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CF02BF44-8CB5-4100-A245-B0351E80165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D9865534-636B-488D-857C-BD96ACA6272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A40D46E9-53EE-468C-8E9D-6860BFC003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8BB1416-4D64-4EA0-8F73-72A31433CB0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6E32AA0B-02FC-4D79-9637-B93A7C95FC2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32DD349D-A49A-4671-808F-8637114FE07B}"/>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5585E15C-82D7-4709-BC43-4206EE423D5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9D64C63E-F74B-40C2-92A3-E6C90975E2B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E1B2D554-7149-44CB-8927-2C26555A736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FF7EDB19-98D7-4161-92A0-759EABB98DE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FFBA5833-FFC2-49BB-B7D8-346D9CC993D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4318CF60-D204-461F-AE88-94825EAD120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8C09B4C1-3F61-406A-A43E-40AA1EE7770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CAA52D5F-A4F7-4490-852A-148598F43435}"/>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953D1B5E-F1D5-4576-BF3C-6DDEEAC973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a:extLst>
            <a:ext uri="{FF2B5EF4-FFF2-40B4-BE49-F238E27FC236}">
              <a16:creationId xmlns:a16="http://schemas.microsoft.com/office/drawing/2014/main" id="{E2B42405-3156-4486-BA04-BD363C7D9C18}"/>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a:extLst>
            <a:ext uri="{FF2B5EF4-FFF2-40B4-BE49-F238E27FC236}">
              <a16:creationId xmlns:a16="http://schemas.microsoft.com/office/drawing/2014/main" id="{8580DACA-7F70-410B-BB8C-8E7B5CE473E9}"/>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a:extLst>
            <a:ext uri="{FF2B5EF4-FFF2-40B4-BE49-F238E27FC236}">
              <a16:creationId xmlns:a16="http://schemas.microsoft.com/office/drawing/2014/main" id="{9691464E-1987-4705-8CFD-2057C1CEA71D}"/>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7D4B59AB-BD8B-489F-BDAE-DB27DC17F36D}"/>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a:extLst>
            <a:ext uri="{FF2B5EF4-FFF2-40B4-BE49-F238E27FC236}">
              <a16:creationId xmlns:a16="http://schemas.microsoft.com/office/drawing/2014/main" id="{4339D210-659F-432F-B8B0-221FAABF1C49}"/>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69990</xdr:rowOff>
    </xdr:from>
    <xdr:ext cx="534377" cy="259045"/>
    <xdr:sp macro="" textlink="">
      <xdr:nvSpPr>
        <xdr:cNvPr id="207" name="【橋りょう・トンネル】&#10;一人当たり有形固定資産（償却資産）額平均値テキスト">
          <a:extLst>
            <a:ext uri="{FF2B5EF4-FFF2-40B4-BE49-F238E27FC236}">
              <a16:creationId xmlns:a16="http://schemas.microsoft.com/office/drawing/2014/main" id="{03EDBD30-40E3-4B50-8100-3173042533A8}"/>
            </a:ext>
          </a:extLst>
        </xdr:cNvPr>
        <xdr:cNvSpPr txBox="1"/>
      </xdr:nvSpPr>
      <xdr:spPr>
        <a:xfrm>
          <a:off x="10515600" y="10528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a:extLst>
            <a:ext uri="{FF2B5EF4-FFF2-40B4-BE49-F238E27FC236}">
              <a16:creationId xmlns:a16="http://schemas.microsoft.com/office/drawing/2014/main" id="{9F19B5F2-DB24-44E6-804E-9BC05CA096C7}"/>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a:extLst>
            <a:ext uri="{FF2B5EF4-FFF2-40B4-BE49-F238E27FC236}">
              <a16:creationId xmlns:a16="http://schemas.microsoft.com/office/drawing/2014/main" id="{6BAA41E5-BECC-409C-BD6D-388789886EC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a:extLst>
            <a:ext uri="{FF2B5EF4-FFF2-40B4-BE49-F238E27FC236}">
              <a16:creationId xmlns:a16="http://schemas.microsoft.com/office/drawing/2014/main" id="{BB21213A-772C-4413-93FB-247AA3A4D9CE}"/>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a:extLst>
            <a:ext uri="{FF2B5EF4-FFF2-40B4-BE49-F238E27FC236}">
              <a16:creationId xmlns:a16="http://schemas.microsoft.com/office/drawing/2014/main" id="{A90042BA-39F8-4FB5-ADD4-5F959218800E}"/>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5DF2A495-4366-4647-AE14-0F777576C0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24F69FC6-33BC-4A88-A92F-A124E4442B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E6C86FD-F2DF-417E-9A02-11D7D2032E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23D5ACE2-8333-45F0-ADB8-54C0ADB206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F3B19BEF-FA0A-43A2-918B-702D9822BE9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58078</xdr:rowOff>
    </xdr:from>
    <xdr:to>
      <xdr:col>55</xdr:col>
      <xdr:colOff>50800</xdr:colOff>
      <xdr:row>61</xdr:row>
      <xdr:rowOff>159678</xdr:rowOff>
    </xdr:to>
    <xdr:sp macro="" textlink="">
      <xdr:nvSpPr>
        <xdr:cNvPr id="217" name="楕円 216">
          <a:extLst>
            <a:ext uri="{FF2B5EF4-FFF2-40B4-BE49-F238E27FC236}">
              <a16:creationId xmlns:a16="http://schemas.microsoft.com/office/drawing/2014/main" id="{13A3E729-A564-4D40-8111-F8CE92FF9FC2}"/>
            </a:ext>
          </a:extLst>
        </xdr:cNvPr>
        <xdr:cNvSpPr/>
      </xdr:nvSpPr>
      <xdr:spPr>
        <a:xfrm>
          <a:off x="10426700" y="105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80955</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4464CF53-64C7-40C6-A65B-E3599923FC9F}"/>
            </a:ext>
          </a:extLst>
        </xdr:cNvPr>
        <xdr:cNvSpPr txBox="1"/>
      </xdr:nvSpPr>
      <xdr:spPr>
        <a:xfrm>
          <a:off x="10515600" y="103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67802</xdr:rowOff>
    </xdr:from>
    <xdr:to>
      <xdr:col>50</xdr:col>
      <xdr:colOff>165100</xdr:colOff>
      <xdr:row>61</xdr:row>
      <xdr:rowOff>169402</xdr:rowOff>
    </xdr:to>
    <xdr:sp macro="" textlink="">
      <xdr:nvSpPr>
        <xdr:cNvPr id="219" name="楕円 218">
          <a:extLst>
            <a:ext uri="{FF2B5EF4-FFF2-40B4-BE49-F238E27FC236}">
              <a16:creationId xmlns:a16="http://schemas.microsoft.com/office/drawing/2014/main" id="{6790EAA1-D78A-4B30-A7B1-1ACDA484A391}"/>
            </a:ext>
          </a:extLst>
        </xdr:cNvPr>
        <xdr:cNvSpPr/>
      </xdr:nvSpPr>
      <xdr:spPr>
        <a:xfrm>
          <a:off x="9588500" y="105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108878</xdr:rowOff>
    </xdr:from>
    <xdr:to>
      <xdr:col>55</xdr:col>
      <xdr:colOff>0</xdr:colOff>
      <xdr:row>61</xdr:row>
      <xdr:rowOff>118602</xdr:rowOff>
    </xdr:to>
    <xdr:cxnSp macro="">
      <xdr:nvCxnSpPr>
        <xdr:cNvPr id="220" name="直線コネクタ 219">
          <a:extLst>
            <a:ext uri="{FF2B5EF4-FFF2-40B4-BE49-F238E27FC236}">
              <a16:creationId xmlns:a16="http://schemas.microsoft.com/office/drawing/2014/main" id="{95584C39-B21D-4A19-B012-EB9EDFFD49E2}"/>
            </a:ext>
          </a:extLst>
        </xdr:cNvPr>
        <xdr:cNvCxnSpPr/>
      </xdr:nvCxnSpPr>
      <xdr:spPr>
        <a:xfrm flipV="1">
          <a:off x="9639300" y="10567328"/>
          <a:ext cx="8382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67272</xdr:rowOff>
    </xdr:from>
    <xdr:to>
      <xdr:col>46</xdr:col>
      <xdr:colOff>38100</xdr:colOff>
      <xdr:row>61</xdr:row>
      <xdr:rowOff>168872</xdr:rowOff>
    </xdr:to>
    <xdr:sp macro="" textlink="">
      <xdr:nvSpPr>
        <xdr:cNvPr id="221" name="楕円 220">
          <a:extLst>
            <a:ext uri="{FF2B5EF4-FFF2-40B4-BE49-F238E27FC236}">
              <a16:creationId xmlns:a16="http://schemas.microsoft.com/office/drawing/2014/main" id="{528337F6-9083-4FE4-B96B-01DF41DB5398}"/>
            </a:ext>
          </a:extLst>
        </xdr:cNvPr>
        <xdr:cNvSpPr/>
      </xdr:nvSpPr>
      <xdr:spPr>
        <a:xfrm>
          <a:off x="8699500" y="105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118072</xdr:rowOff>
    </xdr:from>
    <xdr:to>
      <xdr:col>50</xdr:col>
      <xdr:colOff>114300</xdr:colOff>
      <xdr:row>61</xdr:row>
      <xdr:rowOff>118602</xdr:rowOff>
    </xdr:to>
    <xdr:cxnSp macro="">
      <xdr:nvCxnSpPr>
        <xdr:cNvPr id="222" name="直線コネクタ 221">
          <a:extLst>
            <a:ext uri="{FF2B5EF4-FFF2-40B4-BE49-F238E27FC236}">
              <a16:creationId xmlns:a16="http://schemas.microsoft.com/office/drawing/2014/main" id="{3ACE6404-8982-4A29-B2BC-DECBE0C1378A}"/>
            </a:ext>
          </a:extLst>
        </xdr:cNvPr>
        <xdr:cNvCxnSpPr/>
      </xdr:nvCxnSpPr>
      <xdr:spPr>
        <a:xfrm>
          <a:off x="8750300" y="10576522"/>
          <a:ext cx="889000" cy="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8190</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D313D705-F3F8-495A-9B3C-B9CCEA1B706B}"/>
            </a:ext>
          </a:extLst>
        </xdr:cNvPr>
        <xdr:cNvSpPr txBox="1"/>
      </xdr:nvSpPr>
      <xdr:spPr>
        <a:xfrm>
          <a:off x="93594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19090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3BF63DA7-0702-4510-9016-7FC4D121DE58}"/>
            </a:ext>
          </a:extLst>
        </xdr:cNvPr>
        <xdr:cNvSpPr txBox="1"/>
      </xdr:nvSpPr>
      <xdr:spPr>
        <a:xfrm>
          <a:off x="8483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a:extLst>
            <a:ext uri="{FF2B5EF4-FFF2-40B4-BE49-F238E27FC236}">
              <a16:creationId xmlns:a16="http://schemas.microsoft.com/office/drawing/2014/main" id="{3D3210D0-A63A-4610-8445-E27E6361E394}"/>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14479</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D3877A4C-8FBA-46C8-86EF-DEA6E2AFFD00}"/>
            </a:ext>
          </a:extLst>
        </xdr:cNvPr>
        <xdr:cNvSpPr txBox="1"/>
      </xdr:nvSpPr>
      <xdr:spPr>
        <a:xfrm>
          <a:off x="9359411" y="1030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13949</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71FA0989-24BA-456D-90AE-0EA0DEA2A634}"/>
            </a:ext>
          </a:extLst>
        </xdr:cNvPr>
        <xdr:cNvSpPr txBox="1"/>
      </xdr:nvSpPr>
      <xdr:spPr>
        <a:xfrm>
          <a:off x="8483111" y="103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3CF4C787-BE8B-45E8-BB8D-AFC8EABBE05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8DADFC73-5366-4B78-AFE2-F6393418F3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D803EEC8-032E-47E9-8843-A61B5E5EF2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A7E0AFDC-F58C-49F2-A297-27373D51A2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8FCC4E8D-2BDF-40B6-BFE5-A54FEC9C88D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AA2EF143-CD8B-4444-91A5-70D2047915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CCC2DD60-10B2-451A-9E16-862DFD5F99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FA3AC698-A22E-4C58-8BF7-336657761C4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295BC33F-A5C5-4C94-AAB6-077D4E9A86F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2949CBB6-B584-4D76-9B06-4FE251659F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DC67C996-EBF1-48E7-9A91-33B8A58E904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6476185E-794F-472A-8414-D37AA2EBEEE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AE6857C6-F246-4C31-8B27-1D31CF33FED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AFE36A7B-B6D1-4E23-BFEC-0E27CEBFF0F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792F86B9-1BB6-4A66-BD7E-92B26A1C841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5E85FE7D-D0B9-4DB7-A67F-23DE6617E9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38601D3-112F-411A-9F7F-38188A9A715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172525A1-658C-4193-8093-8C9CF2425EF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8F4E04EB-0117-4434-9006-0280812A372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868B1271-ED41-4378-AAF3-72F7FAF27F2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CECF2E59-75D9-4E42-BDA3-ECB0A543D99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F80A28E5-B209-487C-BD8C-651BE75F7B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8610F9B8-E4FA-44A5-8614-9741A0A8F85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33065945-3494-4943-AEFE-2CA5D9C62D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a:extLst>
            <a:ext uri="{FF2B5EF4-FFF2-40B4-BE49-F238E27FC236}">
              <a16:creationId xmlns:a16="http://schemas.microsoft.com/office/drawing/2014/main" id="{9B7D5755-58FE-4D1E-877E-2E1B53963EDB}"/>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6F17DB75-3886-4E9D-A94A-4BA160B5E88F}"/>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a:extLst>
            <a:ext uri="{FF2B5EF4-FFF2-40B4-BE49-F238E27FC236}">
              <a16:creationId xmlns:a16="http://schemas.microsoft.com/office/drawing/2014/main" id="{CA565B1C-5976-42FF-B89E-80A635243FF3}"/>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2F2C29A6-882E-4FA2-9DF5-58538F903692}"/>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a:extLst>
            <a:ext uri="{FF2B5EF4-FFF2-40B4-BE49-F238E27FC236}">
              <a16:creationId xmlns:a16="http://schemas.microsoft.com/office/drawing/2014/main" id="{F45C905C-DEEA-4922-93E0-D3AC3780767F}"/>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7F64FA97-00EC-4B7D-BBC1-51B5B082B359}"/>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a:extLst>
            <a:ext uri="{FF2B5EF4-FFF2-40B4-BE49-F238E27FC236}">
              <a16:creationId xmlns:a16="http://schemas.microsoft.com/office/drawing/2014/main" id="{1B35B1B0-9F0B-486E-9FDC-9FEB89420D2D}"/>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a:extLst>
            <a:ext uri="{FF2B5EF4-FFF2-40B4-BE49-F238E27FC236}">
              <a16:creationId xmlns:a16="http://schemas.microsoft.com/office/drawing/2014/main" id="{2FED2F14-BB73-48E8-AD3C-09FE19492707}"/>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a:extLst>
            <a:ext uri="{FF2B5EF4-FFF2-40B4-BE49-F238E27FC236}">
              <a16:creationId xmlns:a16="http://schemas.microsoft.com/office/drawing/2014/main" id="{B6C6060C-68E0-441A-B881-C6AAC4C6A773}"/>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a:extLst>
            <a:ext uri="{FF2B5EF4-FFF2-40B4-BE49-F238E27FC236}">
              <a16:creationId xmlns:a16="http://schemas.microsoft.com/office/drawing/2014/main" id="{104AE82C-D623-48E8-926C-C8F4FF5167AC}"/>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B294DBE1-3EFC-49DC-96A4-2E63DE7BC06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70C43D5A-E776-43AF-8FD8-5BF35457E9D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CC28F21-D313-45C5-A8D3-DAD201C8342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24D1E108-664A-47CB-88EE-C20B90452E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C89FD03-310D-441C-BFCC-2E87654FF60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23495</xdr:rowOff>
    </xdr:from>
    <xdr:to>
      <xdr:col>24</xdr:col>
      <xdr:colOff>114300</xdr:colOff>
      <xdr:row>81</xdr:row>
      <xdr:rowOff>125095</xdr:rowOff>
    </xdr:to>
    <xdr:sp macro="" textlink="">
      <xdr:nvSpPr>
        <xdr:cNvPr id="267" name="楕円 266">
          <a:extLst>
            <a:ext uri="{FF2B5EF4-FFF2-40B4-BE49-F238E27FC236}">
              <a16:creationId xmlns:a16="http://schemas.microsoft.com/office/drawing/2014/main" id="{5111A2E9-559F-4F04-8B1F-6CFDA6F0E5FC}"/>
            </a:ext>
          </a:extLst>
        </xdr:cNvPr>
        <xdr:cNvSpPr/>
      </xdr:nvSpPr>
      <xdr:spPr>
        <a:xfrm>
          <a:off x="45847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46372</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B5CAD7A4-4AED-4C95-9DD3-08777BA9B867}"/>
            </a:ext>
          </a:extLst>
        </xdr:cNvPr>
        <xdr:cNvSpPr txBox="1"/>
      </xdr:nvSpPr>
      <xdr:spPr>
        <a:xfrm>
          <a:off x="4673600"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69" name="楕円 268">
          <a:extLst>
            <a:ext uri="{FF2B5EF4-FFF2-40B4-BE49-F238E27FC236}">
              <a16:creationId xmlns:a16="http://schemas.microsoft.com/office/drawing/2014/main" id="{C6A0F159-8F27-46B3-83F1-D737CDDE232C}"/>
            </a:ext>
          </a:extLst>
        </xdr:cNvPr>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74295</xdr:rowOff>
    </xdr:from>
    <xdr:to>
      <xdr:col>24</xdr:col>
      <xdr:colOff>63500</xdr:colOff>
      <xdr:row>81</xdr:row>
      <xdr:rowOff>110489</xdr:rowOff>
    </xdr:to>
    <xdr:cxnSp macro="">
      <xdr:nvCxnSpPr>
        <xdr:cNvPr id="270" name="直線コネクタ 269">
          <a:extLst>
            <a:ext uri="{FF2B5EF4-FFF2-40B4-BE49-F238E27FC236}">
              <a16:creationId xmlns:a16="http://schemas.microsoft.com/office/drawing/2014/main" id="{925094E4-8C9D-49E3-8C06-06153353C734}"/>
            </a:ext>
          </a:extLst>
        </xdr:cNvPr>
        <xdr:cNvCxnSpPr/>
      </xdr:nvCxnSpPr>
      <xdr:spPr>
        <a:xfrm flipV="1">
          <a:off x="3797300" y="139617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93980</xdr:rowOff>
    </xdr:from>
    <xdr:to>
      <xdr:col>15</xdr:col>
      <xdr:colOff>101600</xdr:colOff>
      <xdr:row>82</xdr:row>
      <xdr:rowOff>24130</xdr:rowOff>
    </xdr:to>
    <xdr:sp macro="" textlink="">
      <xdr:nvSpPr>
        <xdr:cNvPr id="271" name="楕円 270">
          <a:extLst>
            <a:ext uri="{FF2B5EF4-FFF2-40B4-BE49-F238E27FC236}">
              <a16:creationId xmlns:a16="http://schemas.microsoft.com/office/drawing/2014/main" id="{1D1DB2E4-7D4E-462A-B44C-658CD6BDD2BA}"/>
            </a:ext>
          </a:extLst>
        </xdr:cNvPr>
        <xdr:cNvSpPr/>
      </xdr:nvSpPr>
      <xdr:spPr>
        <a:xfrm>
          <a:off x="2857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144780</xdr:rowOff>
    </xdr:to>
    <xdr:cxnSp macro="">
      <xdr:nvCxnSpPr>
        <xdr:cNvPr id="272" name="直線コネクタ 271">
          <a:extLst>
            <a:ext uri="{FF2B5EF4-FFF2-40B4-BE49-F238E27FC236}">
              <a16:creationId xmlns:a16="http://schemas.microsoft.com/office/drawing/2014/main" id="{031D27E7-4C5A-46C5-B084-BC8BA4012BB5}"/>
            </a:ext>
          </a:extLst>
        </xdr:cNvPr>
        <xdr:cNvCxnSpPr/>
      </xdr:nvCxnSpPr>
      <xdr:spPr>
        <a:xfrm flipV="1">
          <a:off x="2908300" y="13997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73" name="n_1aveValue【公営住宅】&#10;有形固定資産減価償却率">
          <a:extLst>
            <a:ext uri="{FF2B5EF4-FFF2-40B4-BE49-F238E27FC236}">
              <a16:creationId xmlns:a16="http://schemas.microsoft.com/office/drawing/2014/main" id="{54AA6B14-9C99-47E2-8F42-1A353953309D}"/>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4" name="n_2aveValue【公営住宅】&#10;有形固定資産減価償却率">
          <a:extLst>
            <a:ext uri="{FF2B5EF4-FFF2-40B4-BE49-F238E27FC236}">
              <a16:creationId xmlns:a16="http://schemas.microsoft.com/office/drawing/2014/main" id="{EFCE7050-2B12-40C5-ADBE-F2E0FC4FA163}"/>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a:extLst>
            <a:ext uri="{FF2B5EF4-FFF2-40B4-BE49-F238E27FC236}">
              <a16:creationId xmlns:a16="http://schemas.microsoft.com/office/drawing/2014/main" id="{73FE1BA1-A7B4-4F0C-B109-E1F3657C6975}"/>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6366</xdr:rowOff>
    </xdr:from>
    <xdr:ext cx="405111" cy="259045"/>
    <xdr:sp macro="" textlink="">
      <xdr:nvSpPr>
        <xdr:cNvPr id="276" name="n_1mainValue【公営住宅】&#10;有形固定資産減価償却率">
          <a:extLst>
            <a:ext uri="{FF2B5EF4-FFF2-40B4-BE49-F238E27FC236}">
              <a16:creationId xmlns:a16="http://schemas.microsoft.com/office/drawing/2014/main" id="{9425A35D-FB86-4CDE-8FC2-E82EBC524D63}"/>
            </a:ext>
          </a:extLst>
        </xdr:cNvPr>
        <xdr:cNvSpPr txBox="1"/>
      </xdr:nvSpPr>
      <xdr:spPr>
        <a:xfrm>
          <a:off x="3582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277" name="n_2mainValue【公営住宅】&#10;有形固定資産減価償却率">
          <a:extLst>
            <a:ext uri="{FF2B5EF4-FFF2-40B4-BE49-F238E27FC236}">
              <a16:creationId xmlns:a16="http://schemas.microsoft.com/office/drawing/2014/main" id="{044BB4E9-CF0D-4397-AEDD-2E7BFC6ABE73}"/>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1C313DA2-596A-4F9F-83A7-C56E1FD07DF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F12C22C0-86B2-4666-83DC-6C9D1ADE9AB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75394817-C30C-457F-8ACB-8CBF1F97375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69601EC1-CA79-4A1B-8CAB-76F99601FE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E078C917-9CB4-4E1A-A07E-E7128827F93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57791C5-5195-4F53-BB42-88EBB6ABFC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397CAE36-ADAC-49EF-B6E4-CF5DA5363F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2F2AFA2-35B4-4553-B18D-72A4A397797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715939A-19C9-476D-9F37-251C9B8CDD0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741D856-2C26-444B-87C0-6F8734636A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551FA957-6CFE-4547-8A7D-C40F8C466C3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D470A4D1-8B5D-4DDA-8FA1-EFC37BDD1F1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26780370-1130-4D1E-98DC-0776841C5CD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587BF12A-05C2-480F-8F44-75CF3678C45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F4D23A69-6659-43ED-8BF2-A077EAD2658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514CAC06-AEC6-44D8-8BC8-5F58FF65E91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D266E628-9578-4F0C-94D0-1038F90F5A3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C726CD3B-68A3-405C-91CA-961B1294DA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C579E37E-5EDD-4232-BE32-773560EE86F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8CA9C0AA-102C-4E27-9493-17DF0BBCE88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09494725-C8F7-4827-8DAA-A176436B668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8764D92B-183E-49D2-8003-0C6E21921F1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3E01629B-20C9-4104-9602-3409A1BB99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AC3F508E-01A2-42B3-AED3-70840FF1EA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1952BCE2-C6AC-4E07-AFCE-DC2FBEC8CE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a:extLst>
            <a:ext uri="{FF2B5EF4-FFF2-40B4-BE49-F238E27FC236}">
              <a16:creationId xmlns:a16="http://schemas.microsoft.com/office/drawing/2014/main" id="{5D4C0E27-0B12-4993-9FCB-075CA469B698}"/>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a:extLst>
            <a:ext uri="{FF2B5EF4-FFF2-40B4-BE49-F238E27FC236}">
              <a16:creationId xmlns:a16="http://schemas.microsoft.com/office/drawing/2014/main" id="{71978294-CDDF-4C71-905D-46CB14DE6DB4}"/>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a:extLst>
            <a:ext uri="{FF2B5EF4-FFF2-40B4-BE49-F238E27FC236}">
              <a16:creationId xmlns:a16="http://schemas.microsoft.com/office/drawing/2014/main" id="{B7E1C4EB-28F6-4D73-8613-24B6AE856C96}"/>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a:extLst>
            <a:ext uri="{FF2B5EF4-FFF2-40B4-BE49-F238E27FC236}">
              <a16:creationId xmlns:a16="http://schemas.microsoft.com/office/drawing/2014/main" id="{7183AB3E-F07B-4FDA-89F4-7475FB3B6406}"/>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a:extLst>
            <a:ext uri="{FF2B5EF4-FFF2-40B4-BE49-F238E27FC236}">
              <a16:creationId xmlns:a16="http://schemas.microsoft.com/office/drawing/2014/main" id="{36CE3A34-DAC6-4F4D-BB02-64F0327B5E0E}"/>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08" name="【公営住宅】&#10;一人当たり面積平均値テキスト">
          <a:extLst>
            <a:ext uri="{FF2B5EF4-FFF2-40B4-BE49-F238E27FC236}">
              <a16:creationId xmlns:a16="http://schemas.microsoft.com/office/drawing/2014/main" id="{F7A0929E-5E96-4197-9345-531DD59274B2}"/>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a:extLst>
            <a:ext uri="{FF2B5EF4-FFF2-40B4-BE49-F238E27FC236}">
              <a16:creationId xmlns:a16="http://schemas.microsoft.com/office/drawing/2014/main" id="{7E06613F-B341-4107-8D56-3567A679ECBE}"/>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a:extLst>
            <a:ext uri="{FF2B5EF4-FFF2-40B4-BE49-F238E27FC236}">
              <a16:creationId xmlns:a16="http://schemas.microsoft.com/office/drawing/2014/main" id="{AC294572-C336-437C-9043-3529B6AAE36B}"/>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a:extLst>
            <a:ext uri="{FF2B5EF4-FFF2-40B4-BE49-F238E27FC236}">
              <a16:creationId xmlns:a16="http://schemas.microsoft.com/office/drawing/2014/main" id="{8E380544-58C1-4F9B-B623-8E113DA4B5C8}"/>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a:extLst>
            <a:ext uri="{FF2B5EF4-FFF2-40B4-BE49-F238E27FC236}">
              <a16:creationId xmlns:a16="http://schemas.microsoft.com/office/drawing/2014/main" id="{303DC8DA-9DFE-4C43-9A05-48D07317F4D5}"/>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23FF536-A28C-425B-83A7-C1A829A4B6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401F64C1-B61F-44BF-9BC8-A37C852FF8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5F15D152-CC77-477C-92BE-526E741B782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E1B1D40-7FFC-444C-B934-E396C1EC30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4B7331A-F3F8-40EC-949C-FD8C20A3F7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33020</xdr:rowOff>
    </xdr:from>
    <xdr:to>
      <xdr:col>55</xdr:col>
      <xdr:colOff>50800</xdr:colOff>
      <xdr:row>83</xdr:row>
      <xdr:rowOff>134620</xdr:rowOff>
    </xdr:to>
    <xdr:sp macro="" textlink="">
      <xdr:nvSpPr>
        <xdr:cNvPr id="318" name="楕円 317">
          <a:extLst>
            <a:ext uri="{FF2B5EF4-FFF2-40B4-BE49-F238E27FC236}">
              <a16:creationId xmlns:a16="http://schemas.microsoft.com/office/drawing/2014/main" id="{B5134B8C-ED6F-47EF-9307-D7CCB19D9897}"/>
            </a:ext>
          </a:extLst>
        </xdr:cNvPr>
        <xdr:cNvSpPr/>
      </xdr:nvSpPr>
      <xdr:spPr>
        <a:xfrm>
          <a:off x="10426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11447</xdr:rowOff>
    </xdr:from>
    <xdr:ext cx="469744" cy="259045"/>
    <xdr:sp macro="" textlink="">
      <xdr:nvSpPr>
        <xdr:cNvPr id="319" name="【公営住宅】&#10;一人当たり面積該当値テキスト">
          <a:extLst>
            <a:ext uri="{FF2B5EF4-FFF2-40B4-BE49-F238E27FC236}">
              <a16:creationId xmlns:a16="http://schemas.microsoft.com/office/drawing/2014/main" id="{8433C9F9-FEED-4CA0-9CB1-FAB8B2C29AE1}"/>
            </a:ext>
          </a:extLst>
        </xdr:cNvPr>
        <xdr:cNvSpPr txBox="1"/>
      </xdr:nvSpPr>
      <xdr:spPr>
        <a:xfrm>
          <a:off x="10515600" y="1424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20" name="楕円 319">
          <a:extLst>
            <a:ext uri="{FF2B5EF4-FFF2-40B4-BE49-F238E27FC236}">
              <a16:creationId xmlns:a16="http://schemas.microsoft.com/office/drawing/2014/main" id="{18CAEAEA-264D-4788-AC4D-ABB2DE81A717}"/>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83820</xdr:rowOff>
    </xdr:from>
    <xdr:to>
      <xdr:col>55</xdr:col>
      <xdr:colOff>0</xdr:colOff>
      <xdr:row>83</xdr:row>
      <xdr:rowOff>83820</xdr:rowOff>
    </xdr:to>
    <xdr:cxnSp macro="">
      <xdr:nvCxnSpPr>
        <xdr:cNvPr id="321" name="直線コネクタ 320">
          <a:extLst>
            <a:ext uri="{FF2B5EF4-FFF2-40B4-BE49-F238E27FC236}">
              <a16:creationId xmlns:a16="http://schemas.microsoft.com/office/drawing/2014/main" id="{7D8A75AF-6F54-4D00-BBBA-8CF9E5AEBEC7}"/>
            </a:ext>
          </a:extLst>
        </xdr:cNvPr>
        <xdr:cNvCxnSpPr/>
      </xdr:nvCxnSpPr>
      <xdr:spPr>
        <a:xfrm>
          <a:off x="9639300" y="14314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22" name="楕円 321">
          <a:extLst>
            <a:ext uri="{FF2B5EF4-FFF2-40B4-BE49-F238E27FC236}">
              <a16:creationId xmlns:a16="http://schemas.microsoft.com/office/drawing/2014/main" id="{25294BF1-5216-44B7-B6E1-059E6A1209AF}"/>
            </a:ext>
          </a:extLst>
        </xdr:cNvPr>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83820</xdr:rowOff>
    </xdr:to>
    <xdr:cxnSp macro="">
      <xdr:nvCxnSpPr>
        <xdr:cNvPr id="323" name="直線コネクタ 322">
          <a:extLst>
            <a:ext uri="{FF2B5EF4-FFF2-40B4-BE49-F238E27FC236}">
              <a16:creationId xmlns:a16="http://schemas.microsoft.com/office/drawing/2014/main" id="{406F3A59-8FD0-46F2-B776-1C6D7CD5F9E4}"/>
            </a:ext>
          </a:extLst>
        </xdr:cNvPr>
        <xdr:cNvCxnSpPr/>
      </xdr:nvCxnSpPr>
      <xdr:spPr>
        <a:xfrm>
          <a:off x="8750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24" name="n_1aveValue【公営住宅】&#10;一人当たり面積">
          <a:extLst>
            <a:ext uri="{FF2B5EF4-FFF2-40B4-BE49-F238E27FC236}">
              <a16:creationId xmlns:a16="http://schemas.microsoft.com/office/drawing/2014/main" id="{6B0C6A77-7362-4B1D-BE89-86A2BB0BC4DA}"/>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25" name="n_2aveValue【公営住宅】&#10;一人当たり面積">
          <a:extLst>
            <a:ext uri="{FF2B5EF4-FFF2-40B4-BE49-F238E27FC236}">
              <a16:creationId xmlns:a16="http://schemas.microsoft.com/office/drawing/2014/main" id="{F1AE00DF-FE27-432F-8F8D-DBD72C6C4CF3}"/>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a:extLst>
            <a:ext uri="{FF2B5EF4-FFF2-40B4-BE49-F238E27FC236}">
              <a16:creationId xmlns:a16="http://schemas.microsoft.com/office/drawing/2014/main" id="{C51B89D9-AAF0-43C5-9322-1D7D194367DB}"/>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125747</xdr:rowOff>
    </xdr:from>
    <xdr:ext cx="469744" cy="259045"/>
    <xdr:sp macro="" textlink="">
      <xdr:nvSpPr>
        <xdr:cNvPr id="327" name="n_1mainValue【公営住宅】&#10;一人当たり面積">
          <a:extLst>
            <a:ext uri="{FF2B5EF4-FFF2-40B4-BE49-F238E27FC236}">
              <a16:creationId xmlns:a16="http://schemas.microsoft.com/office/drawing/2014/main" id="{A8E34F63-853F-4188-9882-15D7D6B62708}"/>
            </a:ext>
          </a:extLst>
        </xdr:cNvPr>
        <xdr:cNvSpPr txBox="1"/>
      </xdr:nvSpPr>
      <xdr:spPr>
        <a:xfrm>
          <a:off x="93917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125747</xdr:rowOff>
    </xdr:from>
    <xdr:ext cx="469744" cy="259045"/>
    <xdr:sp macro="" textlink="">
      <xdr:nvSpPr>
        <xdr:cNvPr id="328" name="n_2mainValue【公営住宅】&#10;一人当たり面積">
          <a:extLst>
            <a:ext uri="{FF2B5EF4-FFF2-40B4-BE49-F238E27FC236}">
              <a16:creationId xmlns:a16="http://schemas.microsoft.com/office/drawing/2014/main" id="{4FB633CA-8ACB-4468-8032-3D9F01527CA5}"/>
            </a:ext>
          </a:extLst>
        </xdr:cNvPr>
        <xdr:cNvSpPr txBox="1"/>
      </xdr:nvSpPr>
      <xdr:spPr>
        <a:xfrm>
          <a:off x="8515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4C4CC8B3-066B-4B0A-A1D2-4AB189DFA0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27F1C6D8-250A-4301-8E3E-59E5A5ED93E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E73D00D8-EDDA-438A-853A-A926F8E15A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2EC7CFB4-DC04-438D-899B-3CCC9D36A9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98D58801-8538-48BE-B9A3-9D7208428A1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AFC4DECA-F8EA-4583-942C-E3B0E7A8118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B211488B-3CB0-4216-A741-1F397DF593B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13D3CB28-04ED-463E-9CD7-A7182683941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B821ADEF-1DFF-438A-9966-68E6330154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8FE56F9-7BF1-4284-A2A0-6AFE30CD560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6E50CE9-82FF-45E0-9B02-F066F35ECD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ABB4B632-19CB-4C57-BDB7-51E7598DA98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15E51295-A872-434B-BB47-D772C14AB4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73AFC7CF-E7B2-4114-8B38-4B74B5F9D4E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861C3364-A621-4CCE-A19F-E1DFA3EB63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ED6D5D0F-ADBA-4726-A9A0-59925C11677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1E7B15A1-F1F6-4966-9E69-5A6D0A38CEC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6D98158E-15F8-4138-BF91-9C2889EC0D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B54CF2C6-40A1-492B-A1EC-CFEAA37EC1C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4D1A335E-E5F2-42A5-B4F1-0299088F6F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415B3995-2215-4CA2-B4EE-1350388400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5238B7FD-2CCE-4680-A9C5-EF29DE6C2B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2E17BA8C-1EB9-4481-892A-E2ACC96CF9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6D0BD5C9-A75B-49FC-8855-ABDE73575D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179F39DA-BA14-45D8-A191-398EDC28E0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2B747952-EC6B-4850-8C10-BFF199926C9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a:extLst>
            <a:ext uri="{FF2B5EF4-FFF2-40B4-BE49-F238E27FC236}">
              <a16:creationId xmlns:a16="http://schemas.microsoft.com/office/drawing/2014/main" id="{28C5144E-4E81-4664-84E0-7D555872A7C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a:extLst>
            <a:ext uri="{FF2B5EF4-FFF2-40B4-BE49-F238E27FC236}">
              <a16:creationId xmlns:a16="http://schemas.microsoft.com/office/drawing/2014/main" id="{455AC4C6-0F22-4059-8B24-AF4C6923E2E3}"/>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a:extLst>
            <a:ext uri="{FF2B5EF4-FFF2-40B4-BE49-F238E27FC236}">
              <a16:creationId xmlns:a16="http://schemas.microsoft.com/office/drawing/2014/main" id="{10FDF5A2-3BDF-494C-AED0-2A8BF9C30522}"/>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a:extLst>
            <a:ext uri="{FF2B5EF4-FFF2-40B4-BE49-F238E27FC236}">
              <a16:creationId xmlns:a16="http://schemas.microsoft.com/office/drawing/2014/main" id="{D0A36B49-151C-4A01-84A2-1A67B805F6BD}"/>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a:extLst>
            <a:ext uri="{FF2B5EF4-FFF2-40B4-BE49-F238E27FC236}">
              <a16:creationId xmlns:a16="http://schemas.microsoft.com/office/drawing/2014/main" id="{7A63AFE4-A403-439E-A7F2-49E82C0A00EC}"/>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a:extLst>
            <a:ext uri="{FF2B5EF4-FFF2-40B4-BE49-F238E27FC236}">
              <a16:creationId xmlns:a16="http://schemas.microsoft.com/office/drawing/2014/main" id="{4BC7B2B8-67EA-48AA-B433-FE495D708B37}"/>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a:extLst>
            <a:ext uri="{FF2B5EF4-FFF2-40B4-BE49-F238E27FC236}">
              <a16:creationId xmlns:a16="http://schemas.microsoft.com/office/drawing/2014/main" id="{0F3FD46F-9089-4D8B-88A6-004D252426AD}"/>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16FB37D0-7FF7-4D7B-AE53-0E36B5F2CD1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40F8D686-B911-46F4-A114-F1622F9406E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a:extLst>
            <a:ext uri="{FF2B5EF4-FFF2-40B4-BE49-F238E27FC236}">
              <a16:creationId xmlns:a16="http://schemas.microsoft.com/office/drawing/2014/main" id="{54D44A32-46A4-42E5-A258-E2BBE2D5492E}"/>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a:extLst>
            <a:ext uri="{FF2B5EF4-FFF2-40B4-BE49-F238E27FC236}">
              <a16:creationId xmlns:a16="http://schemas.microsoft.com/office/drawing/2014/main" id="{4DF21F7B-F10E-493E-A7B3-E98FFC404B4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a:extLst>
            <a:ext uri="{FF2B5EF4-FFF2-40B4-BE49-F238E27FC236}">
              <a16:creationId xmlns:a16="http://schemas.microsoft.com/office/drawing/2014/main" id="{085EF225-7ACC-4219-BA96-B4E379322ECB}"/>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a:extLst>
            <a:ext uri="{FF2B5EF4-FFF2-40B4-BE49-F238E27FC236}">
              <a16:creationId xmlns:a16="http://schemas.microsoft.com/office/drawing/2014/main" id="{A70AA3B6-B0DC-48DD-9FFB-0220EB226452}"/>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a:extLst>
            <a:ext uri="{FF2B5EF4-FFF2-40B4-BE49-F238E27FC236}">
              <a16:creationId xmlns:a16="http://schemas.microsoft.com/office/drawing/2014/main" id="{3614224A-3AFA-41AE-ADA4-65BBA46B502E}"/>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a:extLst>
            <a:ext uri="{FF2B5EF4-FFF2-40B4-BE49-F238E27FC236}">
              <a16:creationId xmlns:a16="http://schemas.microsoft.com/office/drawing/2014/main" id="{41C71D27-1DF6-4F6A-AC07-2EEA727BCB8C}"/>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26637431-28B3-49A2-B45E-1A924209C3B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8BE90E73-7886-4B05-8C93-F0780B12AB3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D34D7B1B-A4AB-409F-A75E-837B1625930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a:extLst>
            <a:ext uri="{FF2B5EF4-FFF2-40B4-BE49-F238E27FC236}">
              <a16:creationId xmlns:a16="http://schemas.microsoft.com/office/drawing/2014/main" id="{2D48704F-805A-462A-A3A9-28C6B4E2891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id="{D4A80B19-5A2C-4821-AFEB-C6B33CE57FC2}"/>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a:extLst>
            <a:ext uri="{FF2B5EF4-FFF2-40B4-BE49-F238E27FC236}">
              <a16:creationId xmlns:a16="http://schemas.microsoft.com/office/drawing/2014/main" id="{46753EC1-E4D9-448A-9EC7-0032DF857FBC}"/>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a:extLst>
            <a:ext uri="{FF2B5EF4-FFF2-40B4-BE49-F238E27FC236}">
              <a16:creationId xmlns:a16="http://schemas.microsoft.com/office/drawing/2014/main" id="{790AA2F8-87DB-4931-A6C3-44766FF1B92E}"/>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a:extLst>
            <a:ext uri="{FF2B5EF4-FFF2-40B4-BE49-F238E27FC236}">
              <a16:creationId xmlns:a16="http://schemas.microsoft.com/office/drawing/2014/main" id="{A38EFAE6-B498-47A9-A89A-2353F8BC7F8D}"/>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96562C65-E011-4405-9619-34BB2A1ACF80}"/>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a:extLst>
            <a:ext uri="{FF2B5EF4-FFF2-40B4-BE49-F238E27FC236}">
              <a16:creationId xmlns:a16="http://schemas.microsoft.com/office/drawing/2014/main" id="{D4DE4592-DF4D-48A4-88C9-E4D968506666}"/>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a:extLst>
            <a:ext uri="{FF2B5EF4-FFF2-40B4-BE49-F238E27FC236}">
              <a16:creationId xmlns:a16="http://schemas.microsoft.com/office/drawing/2014/main" id="{CB7EB2E4-E13D-4252-9A76-C180AC9C0BE8}"/>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a:extLst>
            <a:ext uri="{FF2B5EF4-FFF2-40B4-BE49-F238E27FC236}">
              <a16:creationId xmlns:a16="http://schemas.microsoft.com/office/drawing/2014/main" id="{9155EF2C-66E6-401B-B408-CE3EDF6C7B9C}"/>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a:extLst>
            <a:ext uri="{FF2B5EF4-FFF2-40B4-BE49-F238E27FC236}">
              <a16:creationId xmlns:a16="http://schemas.microsoft.com/office/drawing/2014/main" id="{4C2283D4-B7F0-4A75-B76C-20B59585588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37CAE17-CA66-4AFB-A5AA-AB9A8CD2C3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9CCAF89-C996-4423-9EB6-67DB5AF779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C820E7B-1F7B-469F-9B26-8955C66B6F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4C8E49C-AB4C-4C73-99DF-B99E256D80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FE7D622-303B-453F-A661-37FA2936065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22542</xdr:rowOff>
    </xdr:from>
    <xdr:to>
      <xdr:col>85</xdr:col>
      <xdr:colOff>177800</xdr:colOff>
      <xdr:row>37</xdr:row>
      <xdr:rowOff>124142</xdr:rowOff>
    </xdr:to>
    <xdr:sp macro="" textlink="">
      <xdr:nvSpPr>
        <xdr:cNvPr id="388" name="楕円 387">
          <a:extLst>
            <a:ext uri="{FF2B5EF4-FFF2-40B4-BE49-F238E27FC236}">
              <a16:creationId xmlns:a16="http://schemas.microsoft.com/office/drawing/2014/main" id="{AB64B4D7-0C07-4CF5-94CB-127D515E2557}"/>
            </a:ext>
          </a:extLst>
        </xdr:cNvPr>
        <xdr:cNvSpPr/>
      </xdr:nvSpPr>
      <xdr:spPr>
        <a:xfrm>
          <a:off x="16268700" y="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45419</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E238C96A-2628-480F-BFB3-30BCAD573770}"/>
            </a:ext>
          </a:extLst>
        </xdr:cNvPr>
        <xdr:cNvSpPr txBox="1"/>
      </xdr:nvSpPr>
      <xdr:spPr>
        <a:xfrm>
          <a:off x="16357600" y="6217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79692</xdr:rowOff>
    </xdr:from>
    <xdr:to>
      <xdr:col>81</xdr:col>
      <xdr:colOff>101600</xdr:colOff>
      <xdr:row>38</xdr:row>
      <xdr:rowOff>9843</xdr:rowOff>
    </xdr:to>
    <xdr:sp macro="" textlink="">
      <xdr:nvSpPr>
        <xdr:cNvPr id="390" name="楕円 389">
          <a:extLst>
            <a:ext uri="{FF2B5EF4-FFF2-40B4-BE49-F238E27FC236}">
              <a16:creationId xmlns:a16="http://schemas.microsoft.com/office/drawing/2014/main" id="{8382D83E-FB20-4AEE-9023-905EFA31E1F3}"/>
            </a:ext>
          </a:extLst>
        </xdr:cNvPr>
        <xdr:cNvSpPr/>
      </xdr:nvSpPr>
      <xdr:spPr>
        <a:xfrm>
          <a:off x="15430500" y="6423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73342</xdr:rowOff>
    </xdr:from>
    <xdr:to>
      <xdr:col>85</xdr:col>
      <xdr:colOff>127000</xdr:colOff>
      <xdr:row>37</xdr:row>
      <xdr:rowOff>130492</xdr:rowOff>
    </xdr:to>
    <xdr:cxnSp macro="">
      <xdr:nvCxnSpPr>
        <xdr:cNvPr id="391" name="直線コネクタ 390">
          <a:extLst>
            <a:ext uri="{FF2B5EF4-FFF2-40B4-BE49-F238E27FC236}">
              <a16:creationId xmlns:a16="http://schemas.microsoft.com/office/drawing/2014/main" id="{0121FB7D-C6AE-4EAA-BB90-7908E2C661BF}"/>
            </a:ext>
          </a:extLst>
        </xdr:cNvPr>
        <xdr:cNvCxnSpPr/>
      </xdr:nvCxnSpPr>
      <xdr:spPr>
        <a:xfrm flipV="1">
          <a:off x="15481300" y="641699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131128</xdr:rowOff>
    </xdr:from>
    <xdr:to>
      <xdr:col>76</xdr:col>
      <xdr:colOff>165100</xdr:colOff>
      <xdr:row>38</xdr:row>
      <xdr:rowOff>61278</xdr:rowOff>
    </xdr:to>
    <xdr:sp macro="" textlink="">
      <xdr:nvSpPr>
        <xdr:cNvPr id="392" name="楕円 391">
          <a:extLst>
            <a:ext uri="{FF2B5EF4-FFF2-40B4-BE49-F238E27FC236}">
              <a16:creationId xmlns:a16="http://schemas.microsoft.com/office/drawing/2014/main" id="{9ED7E7A8-9D6D-42B2-A5B3-F3250F3FA013}"/>
            </a:ext>
          </a:extLst>
        </xdr:cNvPr>
        <xdr:cNvSpPr/>
      </xdr:nvSpPr>
      <xdr:spPr>
        <a:xfrm>
          <a:off x="14541500" y="64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130492</xdr:rowOff>
    </xdr:from>
    <xdr:to>
      <xdr:col>81</xdr:col>
      <xdr:colOff>50800</xdr:colOff>
      <xdr:row>38</xdr:row>
      <xdr:rowOff>10478</xdr:rowOff>
    </xdr:to>
    <xdr:cxnSp macro="">
      <xdr:nvCxnSpPr>
        <xdr:cNvPr id="393" name="直線コネクタ 392">
          <a:extLst>
            <a:ext uri="{FF2B5EF4-FFF2-40B4-BE49-F238E27FC236}">
              <a16:creationId xmlns:a16="http://schemas.microsoft.com/office/drawing/2014/main" id="{942AF0D5-51AB-4DB1-BD07-7A7BC1AEE3BD}"/>
            </a:ext>
          </a:extLst>
        </xdr:cNvPr>
        <xdr:cNvCxnSpPr/>
      </xdr:nvCxnSpPr>
      <xdr:spPr>
        <a:xfrm flipV="1">
          <a:off x="14592300" y="6474142"/>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1B2DA50B-D947-48C4-BDD2-2CA49780C4DC}"/>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476EC12C-CC57-4702-9E05-523E65834635}"/>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53FE036F-2090-435E-B6F4-19D5D7B99D03}"/>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26369</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72E45A8A-8DD5-466A-A9D5-C507F032C57E}"/>
            </a:ext>
          </a:extLst>
        </xdr:cNvPr>
        <xdr:cNvSpPr txBox="1"/>
      </xdr:nvSpPr>
      <xdr:spPr>
        <a:xfrm>
          <a:off x="152660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52405</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92485276-DC0D-4BF4-ADB5-3847149841EE}"/>
            </a:ext>
          </a:extLst>
        </xdr:cNvPr>
        <xdr:cNvSpPr txBox="1"/>
      </xdr:nvSpPr>
      <xdr:spPr>
        <a:xfrm>
          <a:off x="14389744" y="6567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20111B9C-E965-42C2-B9A8-9D35B28FE7C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CD6F9619-A00F-439E-BEA1-394DEED0AC3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2DBE5805-D927-4DE9-AFCF-02CE4C3BE6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ABDA7C34-F60D-4FF7-8F2B-656D68758F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49D338D5-A978-45DB-8CFE-32DA05B35D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60028981-2C1E-4EBB-8D86-AAEA8C665A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DD38C1FF-7473-4B77-A4F1-883A9DF337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587540BA-E685-4738-8D8E-66F5CFD3DF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582B9617-93CE-462E-A987-18781299AE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A22644DF-0739-47F1-B90F-C6D7471F9E9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3D071B87-AA29-4167-9B85-A733196820F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a:extLst>
            <a:ext uri="{FF2B5EF4-FFF2-40B4-BE49-F238E27FC236}">
              <a16:creationId xmlns:a16="http://schemas.microsoft.com/office/drawing/2014/main" id="{6E8FE28F-75FB-4E13-A0A2-F93C2CBFC9A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8523ED77-4498-484B-950D-1575B0E4DBE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a:extLst>
            <a:ext uri="{FF2B5EF4-FFF2-40B4-BE49-F238E27FC236}">
              <a16:creationId xmlns:a16="http://schemas.microsoft.com/office/drawing/2014/main" id="{FE33C863-5832-4085-B79E-0018A0F1CC7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AA1CE262-A66F-43B4-8150-9BB19CD09CF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a:extLst>
            <a:ext uri="{FF2B5EF4-FFF2-40B4-BE49-F238E27FC236}">
              <a16:creationId xmlns:a16="http://schemas.microsoft.com/office/drawing/2014/main" id="{BA9A1397-DF49-4C9E-A65F-1D738CECD34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82DCA084-AC99-4FFB-B419-367A8EE3C8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a:extLst>
            <a:ext uri="{FF2B5EF4-FFF2-40B4-BE49-F238E27FC236}">
              <a16:creationId xmlns:a16="http://schemas.microsoft.com/office/drawing/2014/main" id="{104590C0-5D30-4933-BDE5-5EA9A39ED69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302917E1-1948-48BC-A401-FA18111C3A7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E2201ECB-9300-4D8B-BCD5-FD51731868B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65B6409D-A387-47F9-8DEF-CB9211B056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a:extLst>
            <a:ext uri="{FF2B5EF4-FFF2-40B4-BE49-F238E27FC236}">
              <a16:creationId xmlns:a16="http://schemas.microsoft.com/office/drawing/2014/main" id="{72BDDDA8-08B5-45A5-9556-80590F30FF17}"/>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714BDB3D-F7D8-41EC-8B46-E90778AFD188}"/>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a:extLst>
            <a:ext uri="{FF2B5EF4-FFF2-40B4-BE49-F238E27FC236}">
              <a16:creationId xmlns:a16="http://schemas.microsoft.com/office/drawing/2014/main" id="{A07F5234-2831-4274-95B6-F8055AE25CCB}"/>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3187295B-B3B9-4EA3-A2B3-38E9D23A4893}"/>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a:extLst>
            <a:ext uri="{FF2B5EF4-FFF2-40B4-BE49-F238E27FC236}">
              <a16:creationId xmlns:a16="http://schemas.microsoft.com/office/drawing/2014/main" id="{7B264775-5056-4BF8-9EE7-8D203B34E68D}"/>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019B9D1B-ACC2-4DB6-9E45-5ACFA948FE4A}"/>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a:extLst>
            <a:ext uri="{FF2B5EF4-FFF2-40B4-BE49-F238E27FC236}">
              <a16:creationId xmlns:a16="http://schemas.microsoft.com/office/drawing/2014/main" id="{D23CC6F0-13D8-4341-961A-21E8A04CE305}"/>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a:extLst>
            <a:ext uri="{FF2B5EF4-FFF2-40B4-BE49-F238E27FC236}">
              <a16:creationId xmlns:a16="http://schemas.microsoft.com/office/drawing/2014/main" id="{5C90DD28-0BF2-4F70-9507-6EE4B6BDDB96}"/>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a:extLst>
            <a:ext uri="{FF2B5EF4-FFF2-40B4-BE49-F238E27FC236}">
              <a16:creationId xmlns:a16="http://schemas.microsoft.com/office/drawing/2014/main" id="{E1E49F49-8795-40E7-A30F-ECDA6492B79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a:extLst>
            <a:ext uri="{FF2B5EF4-FFF2-40B4-BE49-F238E27FC236}">
              <a16:creationId xmlns:a16="http://schemas.microsoft.com/office/drawing/2014/main" id="{5FCACD05-7226-43D8-998C-C9172AC1E367}"/>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F37CF3C-2F9F-4F52-95FA-38F976D35C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86814624-1F81-4023-A56B-747152B34D1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6666479-3DCD-4A5D-84F6-B5C4B98340A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1052B16-2BC8-45C4-8FA9-5C7474D9E9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97BEF3E-97BE-4531-B037-1060AC25F5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35" name="楕円 434">
          <a:extLst>
            <a:ext uri="{FF2B5EF4-FFF2-40B4-BE49-F238E27FC236}">
              <a16:creationId xmlns:a16="http://schemas.microsoft.com/office/drawing/2014/main" id="{6107E131-6FB7-486A-8A28-4542C23632B4}"/>
            </a:ext>
          </a:extLst>
        </xdr:cNvPr>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F92ED12A-8622-4534-A8B4-2340DE1BC328}"/>
            </a:ext>
          </a:extLst>
        </xdr:cNvPr>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37" name="楕円 436">
          <a:extLst>
            <a:ext uri="{FF2B5EF4-FFF2-40B4-BE49-F238E27FC236}">
              <a16:creationId xmlns:a16="http://schemas.microsoft.com/office/drawing/2014/main" id="{0CD2977F-1F9F-4BB1-9E3C-D6E7AAC6206A}"/>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438" name="直線コネクタ 437">
          <a:extLst>
            <a:ext uri="{FF2B5EF4-FFF2-40B4-BE49-F238E27FC236}">
              <a16:creationId xmlns:a16="http://schemas.microsoft.com/office/drawing/2014/main" id="{7405A488-717B-4D7A-8138-EA921F607B37}"/>
            </a:ext>
          </a:extLst>
        </xdr:cNvPr>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39" name="楕円 438">
          <a:extLst>
            <a:ext uri="{FF2B5EF4-FFF2-40B4-BE49-F238E27FC236}">
              <a16:creationId xmlns:a16="http://schemas.microsoft.com/office/drawing/2014/main" id="{903C23DE-D1CB-401E-9F84-0C978E36801A}"/>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40" name="直線コネクタ 439">
          <a:extLst>
            <a:ext uri="{FF2B5EF4-FFF2-40B4-BE49-F238E27FC236}">
              <a16:creationId xmlns:a16="http://schemas.microsoft.com/office/drawing/2014/main" id="{40385CFA-EEC0-44FC-AE4B-F98D78B3A7C9}"/>
            </a:ext>
          </a:extLst>
        </xdr:cNvPr>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343F0EF2-A0AF-4473-8808-8649E3ED1B1E}"/>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2BE5CDC4-3999-4D8B-A489-B29FFB21482C}"/>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AA0EBC83-A324-4F5B-91DF-A5A29B14282F}"/>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D1CFDD42-2CB4-4AB0-B4A9-A1A68F0E3E8E}"/>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A09C6D57-664F-40D3-BBA9-D8D5A5985445}"/>
            </a:ext>
          </a:extLst>
        </xdr:cNvPr>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4204200C-2414-487D-9BDB-4FACB0529F6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C63C45E5-86C6-445A-A20C-009B1D9199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A9172836-3F02-412E-9DB7-C42AC52B79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F46733B8-FED7-4717-A80B-5EB35E9DEE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7BC09F8-44AD-472E-9D3A-10167F7E4D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8ECC040B-D90F-4EA6-9970-FD3CD62C451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26FDCA55-7D15-476E-84FC-4D827D6FD64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25D9EC8C-43CF-42E3-A167-28D3DF26E2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CBEC6419-7FB1-421B-9245-620D3B3F00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C9507827-AFE0-4D51-A80C-51F0192C39C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AB0B50C7-FF36-4F62-AD47-7A6E0AFC046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1C1843CA-22C4-47F7-8898-9A9F59EEB68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49FCAE29-58E8-44DD-BF34-D2349E7BA46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04ECCB2D-3080-4250-A37D-6F78BE61380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D2ED6E5A-32BC-4FC8-ABD4-46247F3946C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ECF81CF9-A39A-4C0A-B9EB-777F8AC37EC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016AA548-E6C8-4BC3-9FB6-57074915ECB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0B642FF5-1730-48D2-A2D8-1D1A17903BE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EAB3AC90-13EF-45A8-8898-1359C16D434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B3B5E22E-6DB6-4DA7-B520-61A773FBB00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49577FB8-1063-4B2B-87EA-A29204274A1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11680708-43A5-4B90-93A8-0BE3DDB070A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899B0E70-34AC-46AC-8B8D-B8E2958CEAF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E7188DEE-F453-4512-98F2-35B74424FE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a:extLst>
            <a:ext uri="{FF2B5EF4-FFF2-40B4-BE49-F238E27FC236}">
              <a16:creationId xmlns:a16="http://schemas.microsoft.com/office/drawing/2014/main" id="{403325A0-0EB0-42E7-9A7B-824C44E01904}"/>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78B7A4D4-E70A-4256-AB32-23B71B498ED4}"/>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a:extLst>
            <a:ext uri="{FF2B5EF4-FFF2-40B4-BE49-F238E27FC236}">
              <a16:creationId xmlns:a16="http://schemas.microsoft.com/office/drawing/2014/main" id="{4984EC08-E394-49F9-9421-7A49840B5972}"/>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B928D32A-AB9A-4822-AD6B-B08E32125C7B}"/>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a:extLst>
            <a:ext uri="{FF2B5EF4-FFF2-40B4-BE49-F238E27FC236}">
              <a16:creationId xmlns:a16="http://schemas.microsoft.com/office/drawing/2014/main" id="{E410FB17-BB30-4FB3-BC12-06C8352C3EB7}"/>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F320294B-1458-48B0-9355-906113648DA6}"/>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a:extLst>
            <a:ext uri="{FF2B5EF4-FFF2-40B4-BE49-F238E27FC236}">
              <a16:creationId xmlns:a16="http://schemas.microsoft.com/office/drawing/2014/main" id="{E192E179-6B95-4EEA-9508-C163AFA3CCF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a:extLst>
            <a:ext uri="{FF2B5EF4-FFF2-40B4-BE49-F238E27FC236}">
              <a16:creationId xmlns:a16="http://schemas.microsoft.com/office/drawing/2014/main" id="{B6383803-EB93-4F47-A231-AEDDCA6AA79B}"/>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a:extLst>
            <a:ext uri="{FF2B5EF4-FFF2-40B4-BE49-F238E27FC236}">
              <a16:creationId xmlns:a16="http://schemas.microsoft.com/office/drawing/2014/main" id="{FB1F6444-0EE6-4C74-8F32-17AD628D811F}"/>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a:extLst>
            <a:ext uri="{FF2B5EF4-FFF2-40B4-BE49-F238E27FC236}">
              <a16:creationId xmlns:a16="http://schemas.microsoft.com/office/drawing/2014/main" id="{77AC314A-41B8-4B08-9511-84A632727F7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E3298406-2785-4A59-94D7-5923943A7BE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582702FF-C118-4665-AAA5-8F59C73CDE7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273843F-37A8-43A9-9356-ADBD9FE82A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290F030-4276-4A01-9A74-C2C8F4ECB8D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B0DD29DA-6B13-482C-ADA1-7D394A83B64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485" name="楕円 484">
          <a:extLst>
            <a:ext uri="{FF2B5EF4-FFF2-40B4-BE49-F238E27FC236}">
              <a16:creationId xmlns:a16="http://schemas.microsoft.com/office/drawing/2014/main" id="{4A09EB81-4ADD-4DB0-BC0E-F0062279E931}"/>
            </a:ext>
          </a:extLst>
        </xdr:cNvPr>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FBC49F69-0D88-4F57-B98F-A16422BCFF2B}"/>
            </a:ext>
          </a:extLst>
        </xdr:cNvPr>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487" name="楕円 486">
          <a:extLst>
            <a:ext uri="{FF2B5EF4-FFF2-40B4-BE49-F238E27FC236}">
              <a16:creationId xmlns:a16="http://schemas.microsoft.com/office/drawing/2014/main" id="{14CE0990-8F39-47EA-ABF9-04CBFB8F36A0}"/>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125730</xdr:rowOff>
    </xdr:to>
    <xdr:cxnSp macro="">
      <xdr:nvCxnSpPr>
        <xdr:cNvPr id="488" name="直線コネクタ 487">
          <a:extLst>
            <a:ext uri="{FF2B5EF4-FFF2-40B4-BE49-F238E27FC236}">
              <a16:creationId xmlns:a16="http://schemas.microsoft.com/office/drawing/2014/main" id="{432B67EC-5B6F-42FB-977B-1DBC89976EFA}"/>
            </a:ext>
          </a:extLst>
        </xdr:cNvPr>
        <xdr:cNvCxnSpPr/>
      </xdr:nvCxnSpPr>
      <xdr:spPr>
        <a:xfrm>
          <a:off x="15481300" y="10069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89" name="楕円 488">
          <a:extLst>
            <a:ext uri="{FF2B5EF4-FFF2-40B4-BE49-F238E27FC236}">
              <a16:creationId xmlns:a16="http://schemas.microsoft.com/office/drawing/2014/main" id="{F75A7A52-FCF1-49CD-BBE6-ACF479C519DA}"/>
            </a:ext>
          </a:extLst>
        </xdr:cNvPr>
        <xdr:cNvSpPr/>
      </xdr:nvSpPr>
      <xdr:spPr>
        <a:xfrm>
          <a:off x="14541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15240</xdr:rowOff>
    </xdr:to>
    <xdr:cxnSp macro="">
      <xdr:nvCxnSpPr>
        <xdr:cNvPr id="490" name="直線コネクタ 489">
          <a:extLst>
            <a:ext uri="{FF2B5EF4-FFF2-40B4-BE49-F238E27FC236}">
              <a16:creationId xmlns:a16="http://schemas.microsoft.com/office/drawing/2014/main" id="{FD0B8257-AEEE-4E90-87DD-BF5C8DD02E91}"/>
            </a:ext>
          </a:extLst>
        </xdr:cNvPr>
        <xdr:cNvCxnSpPr/>
      </xdr:nvCxnSpPr>
      <xdr:spPr>
        <a:xfrm flipV="1">
          <a:off x="14592300" y="10069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91" name="n_1aveValue【学校施設】&#10;有形固定資産減価償却率">
          <a:extLst>
            <a:ext uri="{FF2B5EF4-FFF2-40B4-BE49-F238E27FC236}">
              <a16:creationId xmlns:a16="http://schemas.microsoft.com/office/drawing/2014/main" id="{7F26945C-421A-45D1-B559-C7935AB26172}"/>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492" name="n_2aveValue【学校施設】&#10;有形固定資産減価償却率">
          <a:extLst>
            <a:ext uri="{FF2B5EF4-FFF2-40B4-BE49-F238E27FC236}">
              <a16:creationId xmlns:a16="http://schemas.microsoft.com/office/drawing/2014/main" id="{CD60ED04-BFBA-4B61-8E2D-006B289FA76C}"/>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a:extLst>
            <a:ext uri="{FF2B5EF4-FFF2-40B4-BE49-F238E27FC236}">
              <a16:creationId xmlns:a16="http://schemas.microsoft.com/office/drawing/2014/main" id="{D4009083-B01F-4787-9792-DB659E9EE8E1}"/>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494" name="n_1mainValue【学校施設】&#10;有形固定資産減価償却率">
          <a:extLst>
            <a:ext uri="{FF2B5EF4-FFF2-40B4-BE49-F238E27FC236}">
              <a16:creationId xmlns:a16="http://schemas.microsoft.com/office/drawing/2014/main" id="{C420B0AE-D392-4C2B-A584-7E54637592CD}"/>
            </a:ext>
          </a:extLst>
        </xdr:cNvPr>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82567</xdr:rowOff>
    </xdr:from>
    <xdr:ext cx="405111" cy="259045"/>
    <xdr:sp macro="" textlink="">
      <xdr:nvSpPr>
        <xdr:cNvPr id="495" name="n_2mainValue【学校施設】&#10;有形固定資産減価償却率">
          <a:extLst>
            <a:ext uri="{FF2B5EF4-FFF2-40B4-BE49-F238E27FC236}">
              <a16:creationId xmlns:a16="http://schemas.microsoft.com/office/drawing/2014/main" id="{B6417D10-D59D-4208-97FE-1AE42ED5CD25}"/>
            </a:ext>
          </a:extLst>
        </xdr:cNvPr>
        <xdr:cNvSpPr txBox="1"/>
      </xdr:nvSpPr>
      <xdr:spPr>
        <a:xfrm>
          <a:off x="14389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FE5507C7-2EAA-4B5B-8400-C1F8AEA8A63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F1A2B9EF-168E-4949-A4EF-FE28C6AF30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C1DC0328-8BB1-4BC8-82D0-152AE42783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9003B95B-C924-43E1-A1B8-98694549BA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C53E5A06-9992-41A5-AA18-62F3A9DE8D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CA180E47-A81C-4DFC-8D2D-2CBE539086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6B9D226B-95F6-4C75-AAA4-3BF0CE75D3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A780DBA2-7DA2-4525-8567-E5DDA52996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93AD5F9F-4850-4BDD-B702-D34B97B7F7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67F374A-B01F-4AF6-AC70-FAD31E8DBD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F3BD8B98-D850-445E-8DD2-4AA252ED34B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FA204C3F-B94F-4412-A250-75251891D01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C9718770-37DB-426B-9D66-9D2C60ED798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EE42727F-6940-4822-B90D-9EAE42AC5C3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2746571A-3C4B-43B8-9B7C-9ACD704DE7E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9F53BB3F-43D1-4ED5-B44C-A21265EEB06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77728B75-2280-4597-8D46-B8A2F698BE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46647A86-9475-42FB-87D1-B00B65B7730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CD8362AB-E67C-45F8-B01C-EEFB316A3FF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CF61D1DB-0651-419C-9194-1545CCECC10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57AEEB67-86AB-49F2-888C-E76DB767A6E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32198BC8-AA88-42F0-8559-D54844C4B54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2F430CB9-3D02-491F-8C00-A1E0BA1F5F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0A8159D3-2A92-47A3-A5AE-4F67D20C88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a:extLst>
            <a:ext uri="{FF2B5EF4-FFF2-40B4-BE49-F238E27FC236}">
              <a16:creationId xmlns:a16="http://schemas.microsoft.com/office/drawing/2014/main" id="{0DD470D5-2400-4ECE-8A21-FDE85995104D}"/>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a:extLst>
            <a:ext uri="{FF2B5EF4-FFF2-40B4-BE49-F238E27FC236}">
              <a16:creationId xmlns:a16="http://schemas.microsoft.com/office/drawing/2014/main" id="{562B0298-FCC1-4597-9D22-CD61E820C26C}"/>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a:extLst>
            <a:ext uri="{FF2B5EF4-FFF2-40B4-BE49-F238E27FC236}">
              <a16:creationId xmlns:a16="http://schemas.microsoft.com/office/drawing/2014/main" id="{7E6F6F2A-627B-4754-95E3-A8E4B0BDC249}"/>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a:extLst>
            <a:ext uri="{FF2B5EF4-FFF2-40B4-BE49-F238E27FC236}">
              <a16:creationId xmlns:a16="http://schemas.microsoft.com/office/drawing/2014/main" id="{53D421C9-39A7-44DB-B9DD-C5A1C364079C}"/>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a:extLst>
            <a:ext uri="{FF2B5EF4-FFF2-40B4-BE49-F238E27FC236}">
              <a16:creationId xmlns:a16="http://schemas.microsoft.com/office/drawing/2014/main" id="{5B477793-0824-4828-9D44-BD768081CE18}"/>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25" name="【学校施設】&#10;一人当たり面積平均値テキスト">
          <a:extLst>
            <a:ext uri="{FF2B5EF4-FFF2-40B4-BE49-F238E27FC236}">
              <a16:creationId xmlns:a16="http://schemas.microsoft.com/office/drawing/2014/main" id="{37624C28-2B2B-40F3-B6C2-C5D9451919B6}"/>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a:extLst>
            <a:ext uri="{FF2B5EF4-FFF2-40B4-BE49-F238E27FC236}">
              <a16:creationId xmlns:a16="http://schemas.microsoft.com/office/drawing/2014/main" id="{8D3D2FBE-B8AF-4CF5-9AF1-FE520FF63CE7}"/>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a:extLst>
            <a:ext uri="{FF2B5EF4-FFF2-40B4-BE49-F238E27FC236}">
              <a16:creationId xmlns:a16="http://schemas.microsoft.com/office/drawing/2014/main" id="{7D926D41-3BD9-4DB3-8D01-B31D36822441}"/>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a:extLst>
            <a:ext uri="{FF2B5EF4-FFF2-40B4-BE49-F238E27FC236}">
              <a16:creationId xmlns:a16="http://schemas.microsoft.com/office/drawing/2014/main" id="{78F541AD-C6E0-4807-B5A0-091A5261A186}"/>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a:extLst>
            <a:ext uri="{FF2B5EF4-FFF2-40B4-BE49-F238E27FC236}">
              <a16:creationId xmlns:a16="http://schemas.microsoft.com/office/drawing/2014/main" id="{4CFDB1B0-2B3A-433A-AC12-AA9CF2B4626A}"/>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8D08F240-F7D0-4E07-ABBE-3D14D9222F2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E030E76-9CAB-4312-9F7C-A0DC0747B3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488603DD-60EB-4A32-BD6D-110EA1E37C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997A623-DBB7-4019-BABF-CBE5734266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3BCF752-A2D8-4DB8-8BFB-B69C7D5A1F6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91440</xdr:rowOff>
    </xdr:from>
    <xdr:to>
      <xdr:col>116</xdr:col>
      <xdr:colOff>114300</xdr:colOff>
      <xdr:row>62</xdr:row>
      <xdr:rowOff>21590</xdr:rowOff>
    </xdr:to>
    <xdr:sp macro="" textlink="">
      <xdr:nvSpPr>
        <xdr:cNvPr id="535" name="楕円 534">
          <a:extLst>
            <a:ext uri="{FF2B5EF4-FFF2-40B4-BE49-F238E27FC236}">
              <a16:creationId xmlns:a16="http://schemas.microsoft.com/office/drawing/2014/main" id="{5F0324B2-0C7F-4EBE-B6B4-9AAE51028CEF}"/>
            </a:ext>
          </a:extLst>
        </xdr:cNvPr>
        <xdr:cNvSpPr/>
      </xdr:nvSpPr>
      <xdr:spPr>
        <a:xfrm>
          <a:off x="221107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69867</xdr:rowOff>
    </xdr:from>
    <xdr:ext cx="469744" cy="259045"/>
    <xdr:sp macro="" textlink="">
      <xdr:nvSpPr>
        <xdr:cNvPr id="536" name="【学校施設】&#10;一人当たり面積該当値テキスト">
          <a:extLst>
            <a:ext uri="{FF2B5EF4-FFF2-40B4-BE49-F238E27FC236}">
              <a16:creationId xmlns:a16="http://schemas.microsoft.com/office/drawing/2014/main" id="{0AF6A0E4-B2A4-4B4F-BE3E-C62836324D01}"/>
            </a:ext>
          </a:extLst>
        </xdr:cNvPr>
        <xdr:cNvSpPr txBox="1"/>
      </xdr:nvSpPr>
      <xdr:spPr>
        <a:xfrm>
          <a:off x="22199600" y="1052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537" name="楕円 536">
          <a:extLst>
            <a:ext uri="{FF2B5EF4-FFF2-40B4-BE49-F238E27FC236}">
              <a16:creationId xmlns:a16="http://schemas.microsoft.com/office/drawing/2014/main" id="{56B2DCCA-ED66-414A-949E-569DE328FC96}"/>
            </a:ext>
          </a:extLst>
        </xdr:cNvPr>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142240</xdr:rowOff>
    </xdr:from>
    <xdr:to>
      <xdr:col>116</xdr:col>
      <xdr:colOff>63500</xdr:colOff>
      <xdr:row>62</xdr:row>
      <xdr:rowOff>7620</xdr:rowOff>
    </xdr:to>
    <xdr:cxnSp macro="">
      <xdr:nvCxnSpPr>
        <xdr:cNvPr id="538" name="直線コネクタ 537">
          <a:extLst>
            <a:ext uri="{FF2B5EF4-FFF2-40B4-BE49-F238E27FC236}">
              <a16:creationId xmlns:a16="http://schemas.microsoft.com/office/drawing/2014/main" id="{6B329E92-1EB4-441C-A617-34F4562B7DD9}"/>
            </a:ext>
          </a:extLst>
        </xdr:cNvPr>
        <xdr:cNvCxnSpPr/>
      </xdr:nvCxnSpPr>
      <xdr:spPr>
        <a:xfrm flipV="1">
          <a:off x="21323300" y="1060069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130810</xdr:rowOff>
    </xdr:from>
    <xdr:to>
      <xdr:col>107</xdr:col>
      <xdr:colOff>101600</xdr:colOff>
      <xdr:row>62</xdr:row>
      <xdr:rowOff>60960</xdr:rowOff>
    </xdr:to>
    <xdr:sp macro="" textlink="">
      <xdr:nvSpPr>
        <xdr:cNvPr id="539" name="楕円 538">
          <a:extLst>
            <a:ext uri="{FF2B5EF4-FFF2-40B4-BE49-F238E27FC236}">
              <a16:creationId xmlns:a16="http://schemas.microsoft.com/office/drawing/2014/main" id="{D058BFF6-E920-439B-9ED6-117F9248E70F}"/>
            </a:ext>
          </a:extLst>
        </xdr:cNvPr>
        <xdr:cNvSpPr/>
      </xdr:nvSpPr>
      <xdr:spPr>
        <a:xfrm>
          <a:off x="20383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10160</xdr:rowOff>
    </xdr:to>
    <xdr:cxnSp macro="">
      <xdr:nvCxnSpPr>
        <xdr:cNvPr id="540" name="直線コネクタ 539">
          <a:extLst>
            <a:ext uri="{FF2B5EF4-FFF2-40B4-BE49-F238E27FC236}">
              <a16:creationId xmlns:a16="http://schemas.microsoft.com/office/drawing/2014/main" id="{E711796D-3D6B-4D3F-AAF6-44801BA28CD8}"/>
            </a:ext>
          </a:extLst>
        </xdr:cNvPr>
        <xdr:cNvCxnSpPr/>
      </xdr:nvCxnSpPr>
      <xdr:spPr>
        <a:xfrm flipV="1">
          <a:off x="20434300" y="10637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41" name="n_1aveValue【学校施設】&#10;一人当たり面積">
          <a:extLst>
            <a:ext uri="{FF2B5EF4-FFF2-40B4-BE49-F238E27FC236}">
              <a16:creationId xmlns:a16="http://schemas.microsoft.com/office/drawing/2014/main" id="{9FD01F8E-7E00-4CF3-AA8C-818853C62BA7}"/>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42" name="n_2aveValue【学校施設】&#10;一人当たり面積">
          <a:extLst>
            <a:ext uri="{FF2B5EF4-FFF2-40B4-BE49-F238E27FC236}">
              <a16:creationId xmlns:a16="http://schemas.microsoft.com/office/drawing/2014/main" id="{3BE072EE-D35B-48F0-8A12-C6B56CAE8710}"/>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a:extLst>
            <a:ext uri="{FF2B5EF4-FFF2-40B4-BE49-F238E27FC236}">
              <a16:creationId xmlns:a16="http://schemas.microsoft.com/office/drawing/2014/main" id="{B4582328-D147-4E78-AAEC-8664BD719F34}"/>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49547</xdr:rowOff>
    </xdr:from>
    <xdr:ext cx="469744" cy="259045"/>
    <xdr:sp macro="" textlink="">
      <xdr:nvSpPr>
        <xdr:cNvPr id="544" name="n_1mainValue【学校施設】&#10;一人当たり面積">
          <a:extLst>
            <a:ext uri="{FF2B5EF4-FFF2-40B4-BE49-F238E27FC236}">
              <a16:creationId xmlns:a16="http://schemas.microsoft.com/office/drawing/2014/main" id="{0AF70DB0-CB55-4CC8-B941-B8F7C9147CF8}"/>
            </a:ext>
          </a:extLst>
        </xdr:cNvPr>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52087</xdr:rowOff>
    </xdr:from>
    <xdr:ext cx="469744" cy="259045"/>
    <xdr:sp macro="" textlink="">
      <xdr:nvSpPr>
        <xdr:cNvPr id="545" name="n_2mainValue【学校施設】&#10;一人当たり面積">
          <a:extLst>
            <a:ext uri="{FF2B5EF4-FFF2-40B4-BE49-F238E27FC236}">
              <a16:creationId xmlns:a16="http://schemas.microsoft.com/office/drawing/2014/main" id="{4F4BA72D-30EB-4ABE-AB80-D80FAC4D78A3}"/>
            </a:ext>
          </a:extLst>
        </xdr:cNvPr>
        <xdr:cNvSpPr txBox="1"/>
      </xdr:nvSpPr>
      <xdr:spPr>
        <a:xfrm>
          <a:off x="20199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8EEE8BC3-F643-4D33-93C9-1683E6FCD9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C78160F7-FAB5-46D4-944D-3AD4E9D4DB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EE00E867-56B6-477E-9EF1-8DA64304C55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0775C780-05E0-41D4-8280-C8EE40033F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E31138A5-2FAF-4184-9F35-1117404C4CB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7DA863E5-7969-4FC6-8938-F4A612C4D3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F3F30543-BAA9-4BE2-B5E2-EEA51F5DBB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ADACD7B7-1EA8-43C6-B952-7E438CB592F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248B7464-40A3-492C-B2F3-E1D561411D6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96D3CD22-C58F-497A-BC31-21A95EEE49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DACE32DB-7B95-46D3-98F9-3F60EFB8DAB3}"/>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D3532083-39BB-403A-872A-9ED417E0F35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25DBDC04-E4AA-4BFA-9AD5-2A1E353EF8C4}"/>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3E1DE5CD-F454-4F37-AA0B-7F90D97712C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B0B66741-26EF-4583-9C13-A726E5A07E6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FABB7437-D89F-44D4-85C8-BD2163BEE04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628BD93B-3667-4865-B508-091EEDB8B3A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80C04257-11BC-43E4-AF96-339EAB39398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80086A2D-DA96-4EA6-B53D-5925C17C4DC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5C5BD0DD-A0F3-4B26-ACD9-160EBEC7704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D7D9C2B2-524B-4CFF-B6B8-5A6E8BD9D055}"/>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38294BDA-6054-45E6-B11A-431FC63C5A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1FF59670-BD0D-4BAF-8C74-464C54BB0DD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E299D87B-F665-48E6-9070-6A07037017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a:extLst>
            <a:ext uri="{FF2B5EF4-FFF2-40B4-BE49-F238E27FC236}">
              <a16:creationId xmlns:a16="http://schemas.microsoft.com/office/drawing/2014/main" id="{292EB09E-8EBC-4297-93B5-495DF3156ED5}"/>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a:extLst>
            <a:ext uri="{FF2B5EF4-FFF2-40B4-BE49-F238E27FC236}">
              <a16:creationId xmlns:a16="http://schemas.microsoft.com/office/drawing/2014/main" id="{446CAD19-99A0-4D8A-A67A-C54581894311}"/>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a:extLst>
            <a:ext uri="{FF2B5EF4-FFF2-40B4-BE49-F238E27FC236}">
              <a16:creationId xmlns:a16="http://schemas.microsoft.com/office/drawing/2014/main" id="{1F2FAE41-502C-4C88-B993-B4568211E1FB}"/>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a:extLst>
            <a:ext uri="{FF2B5EF4-FFF2-40B4-BE49-F238E27FC236}">
              <a16:creationId xmlns:a16="http://schemas.microsoft.com/office/drawing/2014/main" id="{0FCACDDA-C62B-4984-8112-76AA3A3F6AA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a:extLst>
            <a:ext uri="{FF2B5EF4-FFF2-40B4-BE49-F238E27FC236}">
              <a16:creationId xmlns:a16="http://schemas.microsoft.com/office/drawing/2014/main" id="{1BA71EE6-CFD7-4AF3-9E4E-1868006CE52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575" name="【児童館】&#10;有形固定資産減価償却率平均値テキスト">
          <a:extLst>
            <a:ext uri="{FF2B5EF4-FFF2-40B4-BE49-F238E27FC236}">
              <a16:creationId xmlns:a16="http://schemas.microsoft.com/office/drawing/2014/main" id="{844D83AC-C14C-4BF7-92A4-288C9D1E1DB4}"/>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a:extLst>
            <a:ext uri="{FF2B5EF4-FFF2-40B4-BE49-F238E27FC236}">
              <a16:creationId xmlns:a16="http://schemas.microsoft.com/office/drawing/2014/main" id="{EEBBFCCE-1C71-4CB6-9034-ED886D01016B}"/>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a:extLst>
            <a:ext uri="{FF2B5EF4-FFF2-40B4-BE49-F238E27FC236}">
              <a16:creationId xmlns:a16="http://schemas.microsoft.com/office/drawing/2014/main" id="{E497C759-71E1-45A0-8897-DA7B77514BDB}"/>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a:extLst>
            <a:ext uri="{FF2B5EF4-FFF2-40B4-BE49-F238E27FC236}">
              <a16:creationId xmlns:a16="http://schemas.microsoft.com/office/drawing/2014/main" id="{6609E8D3-C078-4F00-AD5E-2F81A113972A}"/>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a:extLst>
            <a:ext uri="{FF2B5EF4-FFF2-40B4-BE49-F238E27FC236}">
              <a16:creationId xmlns:a16="http://schemas.microsoft.com/office/drawing/2014/main" id="{6F5A362B-8152-4C3A-9B79-BE61094CA2C7}"/>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F31CF8E3-B9B1-401F-8823-EDD2184493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4B5A256F-BC2E-4626-BC72-C43ADDC253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1788CE1-5826-4DA8-B167-53A1BB9A8C7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F9E58B3E-FE94-4229-A140-B4DB4646056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604FC70D-6C9F-45D6-8FC6-9CE326CACD9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585" name="楕円 584">
          <a:extLst>
            <a:ext uri="{FF2B5EF4-FFF2-40B4-BE49-F238E27FC236}">
              <a16:creationId xmlns:a16="http://schemas.microsoft.com/office/drawing/2014/main" id="{FC118C9E-07C3-492A-9B8A-000E9C0CAFB4}"/>
            </a:ext>
          </a:extLst>
        </xdr:cNvPr>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586" name="【児童館】&#10;有形固定資産減価償却率該当値テキスト">
          <a:extLst>
            <a:ext uri="{FF2B5EF4-FFF2-40B4-BE49-F238E27FC236}">
              <a16:creationId xmlns:a16="http://schemas.microsoft.com/office/drawing/2014/main" id="{2FF9649F-9FCC-471D-A999-D3D3BD405074}"/>
            </a:ext>
          </a:extLst>
        </xdr:cNvPr>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12064</xdr:rowOff>
    </xdr:from>
    <xdr:to>
      <xdr:col>81</xdr:col>
      <xdr:colOff>101600</xdr:colOff>
      <xdr:row>84</xdr:row>
      <xdr:rowOff>113664</xdr:rowOff>
    </xdr:to>
    <xdr:sp macro="" textlink="">
      <xdr:nvSpPr>
        <xdr:cNvPr id="587" name="楕円 586">
          <a:extLst>
            <a:ext uri="{FF2B5EF4-FFF2-40B4-BE49-F238E27FC236}">
              <a16:creationId xmlns:a16="http://schemas.microsoft.com/office/drawing/2014/main" id="{E6030911-643B-4D39-97B2-B60F5692CE30}"/>
            </a:ext>
          </a:extLst>
        </xdr:cNvPr>
        <xdr:cNvSpPr/>
      </xdr:nvSpPr>
      <xdr:spPr>
        <a:xfrm>
          <a:off x="15430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15239</xdr:rowOff>
    </xdr:from>
    <xdr:to>
      <xdr:col>85</xdr:col>
      <xdr:colOff>127000</xdr:colOff>
      <xdr:row>84</xdr:row>
      <xdr:rowOff>62864</xdr:rowOff>
    </xdr:to>
    <xdr:cxnSp macro="">
      <xdr:nvCxnSpPr>
        <xdr:cNvPr id="588" name="直線コネクタ 587">
          <a:extLst>
            <a:ext uri="{FF2B5EF4-FFF2-40B4-BE49-F238E27FC236}">
              <a16:creationId xmlns:a16="http://schemas.microsoft.com/office/drawing/2014/main" id="{C57C3EE8-F79B-4807-8CF4-869D3F5E2C5B}"/>
            </a:ext>
          </a:extLst>
        </xdr:cNvPr>
        <xdr:cNvCxnSpPr/>
      </xdr:nvCxnSpPr>
      <xdr:spPr>
        <a:xfrm flipV="1">
          <a:off x="15481300" y="144170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61595</xdr:rowOff>
    </xdr:from>
    <xdr:to>
      <xdr:col>76</xdr:col>
      <xdr:colOff>165100</xdr:colOff>
      <xdr:row>84</xdr:row>
      <xdr:rowOff>163195</xdr:rowOff>
    </xdr:to>
    <xdr:sp macro="" textlink="">
      <xdr:nvSpPr>
        <xdr:cNvPr id="589" name="楕円 588">
          <a:extLst>
            <a:ext uri="{FF2B5EF4-FFF2-40B4-BE49-F238E27FC236}">
              <a16:creationId xmlns:a16="http://schemas.microsoft.com/office/drawing/2014/main" id="{8419E5CE-2EE7-44FC-A3E4-62F1E7B9D8C3}"/>
            </a:ext>
          </a:extLst>
        </xdr:cNvPr>
        <xdr:cNvSpPr/>
      </xdr:nvSpPr>
      <xdr:spPr>
        <a:xfrm>
          <a:off x="14541500" y="1446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62864</xdr:rowOff>
    </xdr:from>
    <xdr:to>
      <xdr:col>81</xdr:col>
      <xdr:colOff>50800</xdr:colOff>
      <xdr:row>84</xdr:row>
      <xdr:rowOff>112395</xdr:rowOff>
    </xdr:to>
    <xdr:cxnSp macro="">
      <xdr:nvCxnSpPr>
        <xdr:cNvPr id="590" name="直線コネクタ 589">
          <a:extLst>
            <a:ext uri="{FF2B5EF4-FFF2-40B4-BE49-F238E27FC236}">
              <a16:creationId xmlns:a16="http://schemas.microsoft.com/office/drawing/2014/main" id="{DBDB8283-619A-4683-AA7C-C30C1DB35CC4}"/>
            </a:ext>
          </a:extLst>
        </xdr:cNvPr>
        <xdr:cNvCxnSpPr/>
      </xdr:nvCxnSpPr>
      <xdr:spPr>
        <a:xfrm flipV="1">
          <a:off x="14592300" y="144646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91" name="n_1aveValue【児童館】&#10;有形固定資産減価償却率">
          <a:extLst>
            <a:ext uri="{FF2B5EF4-FFF2-40B4-BE49-F238E27FC236}">
              <a16:creationId xmlns:a16="http://schemas.microsoft.com/office/drawing/2014/main" id="{49274003-7ED8-4824-9FFC-C62E7EADC672}"/>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592" name="n_2aveValue【児童館】&#10;有形固定資産減価償却率">
          <a:extLst>
            <a:ext uri="{FF2B5EF4-FFF2-40B4-BE49-F238E27FC236}">
              <a16:creationId xmlns:a16="http://schemas.microsoft.com/office/drawing/2014/main" id="{626C8F8E-5E6A-44E7-8D78-59FF1B80692C}"/>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a:extLst>
            <a:ext uri="{FF2B5EF4-FFF2-40B4-BE49-F238E27FC236}">
              <a16:creationId xmlns:a16="http://schemas.microsoft.com/office/drawing/2014/main" id="{682BA1B0-2A4C-4605-83A0-00305D24C65E}"/>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104791</xdr:rowOff>
    </xdr:from>
    <xdr:ext cx="405111" cy="259045"/>
    <xdr:sp macro="" textlink="">
      <xdr:nvSpPr>
        <xdr:cNvPr id="594" name="n_1mainValue【児童館】&#10;有形固定資産減価償却率">
          <a:extLst>
            <a:ext uri="{FF2B5EF4-FFF2-40B4-BE49-F238E27FC236}">
              <a16:creationId xmlns:a16="http://schemas.microsoft.com/office/drawing/2014/main" id="{DC5AF9F1-A9DE-4469-88A2-E54749F51902}"/>
            </a:ext>
          </a:extLst>
        </xdr:cNvPr>
        <xdr:cNvSpPr txBox="1"/>
      </xdr:nvSpPr>
      <xdr:spPr>
        <a:xfrm>
          <a:off x="15266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154322</xdr:rowOff>
    </xdr:from>
    <xdr:ext cx="405111" cy="259045"/>
    <xdr:sp macro="" textlink="">
      <xdr:nvSpPr>
        <xdr:cNvPr id="595" name="n_2mainValue【児童館】&#10;有形固定資産減価償却率">
          <a:extLst>
            <a:ext uri="{FF2B5EF4-FFF2-40B4-BE49-F238E27FC236}">
              <a16:creationId xmlns:a16="http://schemas.microsoft.com/office/drawing/2014/main" id="{A0890ECB-0C0F-4BA0-A032-C861E7C53AB6}"/>
            </a:ext>
          </a:extLst>
        </xdr:cNvPr>
        <xdr:cNvSpPr txBox="1"/>
      </xdr:nvSpPr>
      <xdr:spPr>
        <a:xfrm>
          <a:off x="14389744"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3538FD6A-ACB2-432B-8145-B1F4AF03AA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84E963FA-C93E-4D24-B490-FD0C8517812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C3DF268F-09A6-49C4-A7FE-3C4076877F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5164AE6E-8490-43AB-A12E-0356C9BA410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75B911F6-077C-40BB-814C-8203AC9CEF7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995A4E51-7D67-42C3-B8BF-A8380C9A5E5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4F4A6244-289B-4692-8653-7F8F69C6586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D3EE6E38-1C2A-48BF-BF0F-BB3D14C2F07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714F0672-05DB-4D9C-A91A-17852C5E532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F195F40B-68C2-4AEE-B25D-19506705E70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459E6DE8-2C3D-4211-BF7F-E4F73046240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30908242-D8CD-47BB-96E6-64CB90F6F80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2E31BCD4-FAD8-41B9-8C39-B484DEC4B5D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FAA567A6-E285-4E07-B7D6-9CAFAC642C9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FFE20FDE-8A2B-4031-B151-DF2ED7A8F2B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72C19802-47C8-410D-8F26-CA7480B0F17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BD75A583-7579-40D2-A3D9-13286114020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744B35C3-D341-4C3F-99C4-16037032241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B79AC-AA36-4301-A873-8699C814B6D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A3720EE6-1197-45EF-BF7A-3C5C5C9A75C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8DD7E334-0A85-4B9C-99AD-4AA6DE04DF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3904038E-42DC-4558-8C58-F27B2D4EB69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D2AA6223-C860-4DED-861A-CD9CD57FB2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a:extLst>
            <a:ext uri="{FF2B5EF4-FFF2-40B4-BE49-F238E27FC236}">
              <a16:creationId xmlns:a16="http://schemas.microsoft.com/office/drawing/2014/main" id="{76DFA1D3-5386-45D1-AF2D-81EC8E5B7DD7}"/>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a:extLst>
            <a:ext uri="{FF2B5EF4-FFF2-40B4-BE49-F238E27FC236}">
              <a16:creationId xmlns:a16="http://schemas.microsoft.com/office/drawing/2014/main" id="{10B8C54E-6B91-40AF-8FD1-04B5848D3D62}"/>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a:extLst>
            <a:ext uri="{FF2B5EF4-FFF2-40B4-BE49-F238E27FC236}">
              <a16:creationId xmlns:a16="http://schemas.microsoft.com/office/drawing/2014/main" id="{A113F734-9571-489A-9AE9-670B6D3392C2}"/>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a:extLst>
            <a:ext uri="{FF2B5EF4-FFF2-40B4-BE49-F238E27FC236}">
              <a16:creationId xmlns:a16="http://schemas.microsoft.com/office/drawing/2014/main" id="{B8108C17-94FB-4D1A-A278-3E1A600D99CA}"/>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a:extLst>
            <a:ext uri="{FF2B5EF4-FFF2-40B4-BE49-F238E27FC236}">
              <a16:creationId xmlns:a16="http://schemas.microsoft.com/office/drawing/2014/main" id="{6FB669DE-4A16-4AEB-AC7C-0333B5FC1CAB}"/>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24" name="【児童館】&#10;一人当たり面積平均値テキスト">
          <a:extLst>
            <a:ext uri="{FF2B5EF4-FFF2-40B4-BE49-F238E27FC236}">
              <a16:creationId xmlns:a16="http://schemas.microsoft.com/office/drawing/2014/main" id="{4DF02FE1-A1BB-4DE4-A491-1BF468FF545C}"/>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a:extLst>
            <a:ext uri="{FF2B5EF4-FFF2-40B4-BE49-F238E27FC236}">
              <a16:creationId xmlns:a16="http://schemas.microsoft.com/office/drawing/2014/main" id="{7466B456-2017-47CE-969A-C20A5631D943}"/>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a:extLst>
            <a:ext uri="{FF2B5EF4-FFF2-40B4-BE49-F238E27FC236}">
              <a16:creationId xmlns:a16="http://schemas.microsoft.com/office/drawing/2014/main" id="{4C47C9D3-A5C0-4847-8A25-450264CD7948}"/>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a:extLst>
            <a:ext uri="{FF2B5EF4-FFF2-40B4-BE49-F238E27FC236}">
              <a16:creationId xmlns:a16="http://schemas.microsoft.com/office/drawing/2014/main" id="{D0FB4207-DF4B-4261-BE09-44EA4B324B77}"/>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a:extLst>
            <a:ext uri="{FF2B5EF4-FFF2-40B4-BE49-F238E27FC236}">
              <a16:creationId xmlns:a16="http://schemas.microsoft.com/office/drawing/2014/main" id="{66FA31F9-58FC-4F70-BD98-23EABBCD9895}"/>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F3FF870D-C300-482F-AAC7-ECB39081BD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76329AFA-5943-4105-8C02-7C7FFBDB0BB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D4AB4A34-427B-43CF-85F5-E1F1E76BC83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AD7AC97F-6015-4847-A7E5-AEA4E878B78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25A9FAE-0DD0-494E-8D75-66205368B3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34" name="楕円 633">
          <a:extLst>
            <a:ext uri="{FF2B5EF4-FFF2-40B4-BE49-F238E27FC236}">
              <a16:creationId xmlns:a16="http://schemas.microsoft.com/office/drawing/2014/main" id="{C4966C56-92BD-4295-86B9-56A3A1AA405A}"/>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35" name="【児童館】&#10;一人当たり面積該当値テキスト">
          <a:extLst>
            <a:ext uri="{FF2B5EF4-FFF2-40B4-BE49-F238E27FC236}">
              <a16:creationId xmlns:a16="http://schemas.microsoft.com/office/drawing/2014/main" id="{251F014C-250A-4D47-921C-2C5E476C4718}"/>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36" name="楕円 635">
          <a:extLst>
            <a:ext uri="{FF2B5EF4-FFF2-40B4-BE49-F238E27FC236}">
              <a16:creationId xmlns:a16="http://schemas.microsoft.com/office/drawing/2014/main" id="{CCB78401-B63B-470C-87D8-6FC7F08C2C7F}"/>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37" name="直線コネクタ 636">
          <a:extLst>
            <a:ext uri="{FF2B5EF4-FFF2-40B4-BE49-F238E27FC236}">
              <a16:creationId xmlns:a16="http://schemas.microsoft.com/office/drawing/2014/main" id="{9B7775CF-F718-422B-89BC-AC3CA3D35A7C}"/>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38" name="楕円 637">
          <a:extLst>
            <a:ext uri="{FF2B5EF4-FFF2-40B4-BE49-F238E27FC236}">
              <a16:creationId xmlns:a16="http://schemas.microsoft.com/office/drawing/2014/main" id="{88AF4F1C-CDA9-47B9-96F9-F821000BDBCF}"/>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39" name="直線コネクタ 638">
          <a:extLst>
            <a:ext uri="{FF2B5EF4-FFF2-40B4-BE49-F238E27FC236}">
              <a16:creationId xmlns:a16="http://schemas.microsoft.com/office/drawing/2014/main" id="{4129B3A2-1010-44D8-991F-019868ACB13A}"/>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40" name="n_1aveValue【児童館】&#10;一人当たり面積">
          <a:extLst>
            <a:ext uri="{FF2B5EF4-FFF2-40B4-BE49-F238E27FC236}">
              <a16:creationId xmlns:a16="http://schemas.microsoft.com/office/drawing/2014/main" id="{87D02AB4-7142-4EB9-A530-DDE13692C3FC}"/>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1" name="n_2aveValue【児童館】&#10;一人当たり面積">
          <a:extLst>
            <a:ext uri="{FF2B5EF4-FFF2-40B4-BE49-F238E27FC236}">
              <a16:creationId xmlns:a16="http://schemas.microsoft.com/office/drawing/2014/main" id="{2005CCB8-4AE5-45A0-B7EB-DA24E4F88757}"/>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a:extLst>
            <a:ext uri="{FF2B5EF4-FFF2-40B4-BE49-F238E27FC236}">
              <a16:creationId xmlns:a16="http://schemas.microsoft.com/office/drawing/2014/main" id="{98DFD0BB-65ED-4F8D-9D54-FBB604F7BD53}"/>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43" name="n_1mainValue【児童館】&#10;一人当たり面積">
          <a:extLst>
            <a:ext uri="{FF2B5EF4-FFF2-40B4-BE49-F238E27FC236}">
              <a16:creationId xmlns:a16="http://schemas.microsoft.com/office/drawing/2014/main" id="{C2251685-89D7-4DC1-B479-4BC243D93C54}"/>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44" name="n_2mainValue【児童館】&#10;一人当たり面積">
          <a:extLst>
            <a:ext uri="{FF2B5EF4-FFF2-40B4-BE49-F238E27FC236}">
              <a16:creationId xmlns:a16="http://schemas.microsoft.com/office/drawing/2014/main" id="{C1EDC8BF-939D-4029-BB53-8534BD2F9AB4}"/>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429D97E0-54E7-4565-B4AA-37EE5309EA5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1244F4A9-C7DA-48C6-B9C4-91B4FA5A9B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F3C6692B-3B91-4614-8A46-907726908B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84C8D3C2-E7AC-4C94-9437-C484341A0B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203D794C-6F7F-4DB6-9FC9-C844AF3BEF1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15D97D1-0737-4B70-ADC5-46EE9AE6F2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1A2E9C55-8777-4E7B-B827-344F3BD4A83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9EB1A0F0-E76C-400F-ABCB-C79C271193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FD9686AA-99C4-42EE-8E63-0424DBD1CF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BC8F731E-58FE-4999-88BF-51A6BB9FCC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7FB27C1F-A953-4B08-A27D-349A550F0E9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77BFFCE9-5268-4AF8-A8F4-0D08A791CDE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ADC033C0-B997-45F3-841C-668FD3B4631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01604D25-5175-4768-86A4-5607D06FC8D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F2D7AFB7-E495-4F8A-B13E-4D40675E4FD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728BE11B-EA7F-4FD7-9B66-609CA17E8B8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3FA34D72-AB88-4156-8301-4195C413A56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985D1934-93DE-402C-9C63-C896CFADF4A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6D15CF8C-3A07-48E3-836F-1209086506A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F292A1E0-7487-40EB-B664-6E3564112D6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563944BE-E224-4E0F-BDEA-3332B211186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53778BDE-069F-4B5F-AF05-18D9BABA63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DF5EFB31-1735-49B4-B9B5-DCE37550DE5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2D5A05F-8543-4BB5-B557-AFABF16B67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69" name="直線コネクタ 668">
          <a:extLst>
            <a:ext uri="{FF2B5EF4-FFF2-40B4-BE49-F238E27FC236}">
              <a16:creationId xmlns:a16="http://schemas.microsoft.com/office/drawing/2014/main" id="{5D99B70F-E536-4670-B1C8-EF0494552028}"/>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0" name="【公民館】&#10;有形固定資産減価償却率最小値テキスト">
          <a:extLst>
            <a:ext uri="{FF2B5EF4-FFF2-40B4-BE49-F238E27FC236}">
              <a16:creationId xmlns:a16="http://schemas.microsoft.com/office/drawing/2014/main" id="{927F4E1E-006D-4694-B7B4-373FAC5DA0CC}"/>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1" name="直線コネクタ 670">
          <a:extLst>
            <a:ext uri="{FF2B5EF4-FFF2-40B4-BE49-F238E27FC236}">
              <a16:creationId xmlns:a16="http://schemas.microsoft.com/office/drawing/2014/main" id="{B4A7B853-99EE-42EC-ADA5-B60427789DE6}"/>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2" name="【公民館】&#10;有形固定資産減価償却率最大値テキスト">
          <a:extLst>
            <a:ext uri="{FF2B5EF4-FFF2-40B4-BE49-F238E27FC236}">
              <a16:creationId xmlns:a16="http://schemas.microsoft.com/office/drawing/2014/main" id="{4C430B48-50AE-41E8-BB86-B9F24F49B9D2}"/>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3" name="直線コネクタ 672">
          <a:extLst>
            <a:ext uri="{FF2B5EF4-FFF2-40B4-BE49-F238E27FC236}">
              <a16:creationId xmlns:a16="http://schemas.microsoft.com/office/drawing/2014/main" id="{B95DC90D-0E21-47FF-BFBE-FDDF1A7D8688}"/>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674" name="【公民館】&#10;有形固定資産減価償却率平均値テキスト">
          <a:extLst>
            <a:ext uri="{FF2B5EF4-FFF2-40B4-BE49-F238E27FC236}">
              <a16:creationId xmlns:a16="http://schemas.microsoft.com/office/drawing/2014/main" id="{520F6EBB-AC3B-4518-AA3F-1AE54AEB4328}"/>
            </a:ext>
          </a:extLst>
        </xdr:cNvPr>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5" name="フローチャート: 判断 674">
          <a:extLst>
            <a:ext uri="{FF2B5EF4-FFF2-40B4-BE49-F238E27FC236}">
              <a16:creationId xmlns:a16="http://schemas.microsoft.com/office/drawing/2014/main" id="{1B4D3814-DE12-4228-B9EC-4454CDECE415}"/>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6" name="フローチャート: 判断 675">
          <a:extLst>
            <a:ext uri="{FF2B5EF4-FFF2-40B4-BE49-F238E27FC236}">
              <a16:creationId xmlns:a16="http://schemas.microsoft.com/office/drawing/2014/main" id="{01E8D53C-B568-4C67-8D16-CEB5C4E5C2CE}"/>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7" name="フローチャート: 判断 676">
          <a:extLst>
            <a:ext uri="{FF2B5EF4-FFF2-40B4-BE49-F238E27FC236}">
              <a16:creationId xmlns:a16="http://schemas.microsoft.com/office/drawing/2014/main" id="{B4B96EB4-CAB6-4E66-8848-FBDFA873CEFD}"/>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8" name="フローチャート: 判断 677">
          <a:extLst>
            <a:ext uri="{FF2B5EF4-FFF2-40B4-BE49-F238E27FC236}">
              <a16:creationId xmlns:a16="http://schemas.microsoft.com/office/drawing/2014/main" id="{321B664A-A3AD-4449-AB10-EF3EEEB1B069}"/>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AA8ED9F5-A973-45DA-AA0B-C4BE207FEC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DFF3CE4-3708-4099-A2CD-E442F92740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4C45AF4-D007-4686-9784-AC31970F247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21501E4-B62C-4101-9BAE-944527E85C8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1C58900-D754-4771-AF86-9669D20A39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53975</xdr:rowOff>
    </xdr:from>
    <xdr:to>
      <xdr:col>85</xdr:col>
      <xdr:colOff>177800</xdr:colOff>
      <xdr:row>107</xdr:row>
      <xdr:rowOff>155575</xdr:rowOff>
    </xdr:to>
    <xdr:sp macro="" textlink="">
      <xdr:nvSpPr>
        <xdr:cNvPr id="684" name="楕円 683">
          <a:extLst>
            <a:ext uri="{FF2B5EF4-FFF2-40B4-BE49-F238E27FC236}">
              <a16:creationId xmlns:a16="http://schemas.microsoft.com/office/drawing/2014/main" id="{C3374E61-5034-491A-A8D5-0ED61A3043D7}"/>
            </a:ext>
          </a:extLst>
        </xdr:cNvPr>
        <xdr:cNvSpPr/>
      </xdr:nvSpPr>
      <xdr:spPr>
        <a:xfrm>
          <a:off x="16268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140352</xdr:rowOff>
    </xdr:from>
    <xdr:ext cx="405111" cy="259045"/>
    <xdr:sp macro="" textlink="">
      <xdr:nvSpPr>
        <xdr:cNvPr id="685" name="【公民館】&#10;有形固定資産減価償却率該当値テキスト">
          <a:extLst>
            <a:ext uri="{FF2B5EF4-FFF2-40B4-BE49-F238E27FC236}">
              <a16:creationId xmlns:a16="http://schemas.microsoft.com/office/drawing/2014/main" id="{9F0AD46C-35FD-434F-8760-BC21D0B91EC6}"/>
            </a:ext>
          </a:extLst>
        </xdr:cNvPr>
        <xdr:cNvSpPr txBox="1"/>
      </xdr:nvSpPr>
      <xdr:spPr>
        <a:xfrm>
          <a:off x="16357600" y="183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xdr:rowOff>
    </xdr:from>
    <xdr:to>
      <xdr:col>81</xdr:col>
      <xdr:colOff>101600</xdr:colOff>
      <xdr:row>107</xdr:row>
      <xdr:rowOff>106045</xdr:rowOff>
    </xdr:to>
    <xdr:sp macro="" textlink="">
      <xdr:nvSpPr>
        <xdr:cNvPr id="686" name="楕円 685">
          <a:extLst>
            <a:ext uri="{FF2B5EF4-FFF2-40B4-BE49-F238E27FC236}">
              <a16:creationId xmlns:a16="http://schemas.microsoft.com/office/drawing/2014/main" id="{BD64183E-42A7-4044-8039-782908139CAC}"/>
            </a:ext>
          </a:extLst>
        </xdr:cNvPr>
        <xdr:cNvSpPr/>
      </xdr:nvSpPr>
      <xdr:spPr>
        <a:xfrm>
          <a:off x="15430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55245</xdr:rowOff>
    </xdr:from>
    <xdr:to>
      <xdr:col>85</xdr:col>
      <xdr:colOff>127000</xdr:colOff>
      <xdr:row>107</xdr:row>
      <xdr:rowOff>104775</xdr:rowOff>
    </xdr:to>
    <xdr:cxnSp macro="">
      <xdr:nvCxnSpPr>
        <xdr:cNvPr id="687" name="直線コネクタ 686">
          <a:extLst>
            <a:ext uri="{FF2B5EF4-FFF2-40B4-BE49-F238E27FC236}">
              <a16:creationId xmlns:a16="http://schemas.microsoft.com/office/drawing/2014/main" id="{115490C7-DF1C-4651-8665-38767603F18D}"/>
            </a:ext>
          </a:extLst>
        </xdr:cNvPr>
        <xdr:cNvCxnSpPr/>
      </xdr:nvCxnSpPr>
      <xdr:spPr>
        <a:xfrm>
          <a:off x="15481300" y="184003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88" name="楕円 687">
          <a:extLst>
            <a:ext uri="{FF2B5EF4-FFF2-40B4-BE49-F238E27FC236}">
              <a16:creationId xmlns:a16="http://schemas.microsoft.com/office/drawing/2014/main" id="{54415C5C-13F6-4FD7-847C-240A9F05C37D}"/>
            </a:ext>
          </a:extLst>
        </xdr:cNvPr>
        <xdr:cNvSpPr/>
      </xdr:nvSpPr>
      <xdr:spPr>
        <a:xfrm>
          <a:off x="14541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106680</xdr:rowOff>
    </xdr:from>
    <xdr:to>
      <xdr:col>81</xdr:col>
      <xdr:colOff>50800</xdr:colOff>
      <xdr:row>107</xdr:row>
      <xdr:rowOff>55245</xdr:rowOff>
    </xdr:to>
    <xdr:cxnSp macro="">
      <xdr:nvCxnSpPr>
        <xdr:cNvPr id="689" name="直線コネクタ 688">
          <a:extLst>
            <a:ext uri="{FF2B5EF4-FFF2-40B4-BE49-F238E27FC236}">
              <a16:creationId xmlns:a16="http://schemas.microsoft.com/office/drawing/2014/main" id="{BCD5199C-93F0-4C05-BDBD-C14B379D3215}"/>
            </a:ext>
          </a:extLst>
        </xdr:cNvPr>
        <xdr:cNvCxnSpPr/>
      </xdr:nvCxnSpPr>
      <xdr:spPr>
        <a:xfrm>
          <a:off x="14592300" y="1810893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170197</xdr:rowOff>
    </xdr:from>
    <xdr:ext cx="405111" cy="259045"/>
    <xdr:sp macro="" textlink="">
      <xdr:nvSpPr>
        <xdr:cNvPr id="690" name="n_1aveValue【公民館】&#10;有形固定資産減価償却率">
          <a:extLst>
            <a:ext uri="{FF2B5EF4-FFF2-40B4-BE49-F238E27FC236}">
              <a16:creationId xmlns:a16="http://schemas.microsoft.com/office/drawing/2014/main" id="{508E309C-DA13-4488-B099-4D302DE07234}"/>
            </a:ext>
          </a:extLst>
        </xdr:cNvPr>
        <xdr:cNvSpPr txBox="1"/>
      </xdr:nvSpPr>
      <xdr:spPr>
        <a:xfrm>
          <a:off x="152660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1" name="n_2aveValue【公民館】&#10;有形固定資産減価償却率">
          <a:extLst>
            <a:ext uri="{FF2B5EF4-FFF2-40B4-BE49-F238E27FC236}">
              <a16:creationId xmlns:a16="http://schemas.microsoft.com/office/drawing/2014/main" id="{749F8490-7DE6-4EB9-A53B-7AD113B73A0C}"/>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2" name="n_3aveValue【公民館】&#10;有形固定資産減価償却率">
          <a:extLst>
            <a:ext uri="{FF2B5EF4-FFF2-40B4-BE49-F238E27FC236}">
              <a16:creationId xmlns:a16="http://schemas.microsoft.com/office/drawing/2014/main" id="{6D0B8FA7-622A-4B3A-9D43-63E0EF9AB031}"/>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97172</xdr:rowOff>
    </xdr:from>
    <xdr:ext cx="405111" cy="259045"/>
    <xdr:sp macro="" textlink="">
      <xdr:nvSpPr>
        <xdr:cNvPr id="693" name="n_1mainValue【公民館】&#10;有形固定資産減価償却率">
          <a:extLst>
            <a:ext uri="{FF2B5EF4-FFF2-40B4-BE49-F238E27FC236}">
              <a16:creationId xmlns:a16="http://schemas.microsoft.com/office/drawing/2014/main" id="{681BEFDE-4850-43CE-AC2F-136064327E53}"/>
            </a:ext>
          </a:extLst>
        </xdr:cNvPr>
        <xdr:cNvSpPr txBox="1"/>
      </xdr:nvSpPr>
      <xdr:spPr>
        <a:xfrm>
          <a:off x="152660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2557</xdr:rowOff>
    </xdr:from>
    <xdr:ext cx="405111" cy="259045"/>
    <xdr:sp macro="" textlink="">
      <xdr:nvSpPr>
        <xdr:cNvPr id="694" name="n_2mainValue【公民館】&#10;有形固定資産減価償却率">
          <a:extLst>
            <a:ext uri="{FF2B5EF4-FFF2-40B4-BE49-F238E27FC236}">
              <a16:creationId xmlns:a16="http://schemas.microsoft.com/office/drawing/2014/main" id="{A731C2A0-6684-4EDD-BA03-24B8D0B033F9}"/>
            </a:ext>
          </a:extLst>
        </xdr:cNvPr>
        <xdr:cNvSpPr txBox="1"/>
      </xdr:nvSpPr>
      <xdr:spPr>
        <a:xfrm>
          <a:off x="143897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B48A5C45-7ECC-42E3-86AE-C0520D6980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32648AF6-66DA-4B21-A914-DAFCF0847D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E070A11E-4BC0-48AB-A324-3A8067E61E4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C4EE07A4-9BF4-4661-A4F8-25930E62A2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F95FD1A8-5461-429D-BC99-02D763D6859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C3BF73D5-7961-4A1D-9F73-26FD7E9BD2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8C0B8BD4-439C-4637-ACF2-6EE14482AA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70F0997C-AE09-4299-AE8A-C846481DC4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F4568754-7D3D-46ED-AB11-4747C246E9C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DB9B9D31-CA34-495A-935E-EA2C82B696F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7FB1F17F-B123-4674-AE12-E37EFB0A39A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FABBB0BE-DC1F-460E-896F-F422FEBA43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B1988A7D-8505-4E6F-B4DC-13041A3C711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3BCDD90C-A2C3-4E26-AFD6-64DAE9068C6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A940E5DF-174C-440A-9BE0-D91148BEAFD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DF1BBBD-52DC-4E62-BCE5-E53AEC84B86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E467CBC4-C77D-4F42-9C2D-9E1E87787F7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F4D649C5-3486-4103-ACEE-60C72B1B88F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639563B8-43A0-4FA4-8A0B-B6699260BB4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1F8E30FC-F64A-49D3-98D7-A23E4CD04E9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3963E0AD-2F9C-45F1-B73C-1BB46D4E96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2123F44B-F1B0-4EE2-A69F-8A47388B88F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31A2396-3083-4BC1-B933-D2CAE1C2CD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8" name="直線コネクタ 717">
          <a:extLst>
            <a:ext uri="{FF2B5EF4-FFF2-40B4-BE49-F238E27FC236}">
              <a16:creationId xmlns:a16="http://schemas.microsoft.com/office/drawing/2014/main" id="{565707EF-DEAC-4F02-9944-D79E1636D6A6}"/>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19" name="【公民館】&#10;一人当たり面積最小値テキスト">
          <a:extLst>
            <a:ext uri="{FF2B5EF4-FFF2-40B4-BE49-F238E27FC236}">
              <a16:creationId xmlns:a16="http://schemas.microsoft.com/office/drawing/2014/main" id="{611B395A-B229-4DC6-8C98-9388C99B7C34}"/>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0" name="直線コネクタ 719">
          <a:extLst>
            <a:ext uri="{FF2B5EF4-FFF2-40B4-BE49-F238E27FC236}">
              <a16:creationId xmlns:a16="http://schemas.microsoft.com/office/drawing/2014/main" id="{558E8549-F394-4A6A-8145-F9EF163B52DC}"/>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a:extLst>
            <a:ext uri="{FF2B5EF4-FFF2-40B4-BE49-F238E27FC236}">
              <a16:creationId xmlns:a16="http://schemas.microsoft.com/office/drawing/2014/main" id="{FA4F8EA1-6FBE-40E1-9792-3A011B00C673}"/>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a:extLst>
            <a:ext uri="{FF2B5EF4-FFF2-40B4-BE49-F238E27FC236}">
              <a16:creationId xmlns:a16="http://schemas.microsoft.com/office/drawing/2014/main" id="{6FE38463-A6A6-49CE-9886-60BCCB8275DB}"/>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23" name="【公民館】&#10;一人当たり面積平均値テキスト">
          <a:extLst>
            <a:ext uri="{FF2B5EF4-FFF2-40B4-BE49-F238E27FC236}">
              <a16:creationId xmlns:a16="http://schemas.microsoft.com/office/drawing/2014/main" id="{AE53F8D7-1115-43CC-8433-0891558E31ED}"/>
            </a:ext>
          </a:extLst>
        </xdr:cNvPr>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4" name="フローチャート: 判断 723">
          <a:extLst>
            <a:ext uri="{FF2B5EF4-FFF2-40B4-BE49-F238E27FC236}">
              <a16:creationId xmlns:a16="http://schemas.microsoft.com/office/drawing/2014/main" id="{FFF59BE6-BB21-46AF-BBA5-9B67A31D4205}"/>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5" name="フローチャート: 判断 724">
          <a:extLst>
            <a:ext uri="{FF2B5EF4-FFF2-40B4-BE49-F238E27FC236}">
              <a16:creationId xmlns:a16="http://schemas.microsoft.com/office/drawing/2014/main" id="{E1913837-6DDB-438F-BC81-F521D1E10E2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6" name="フローチャート: 判断 725">
          <a:extLst>
            <a:ext uri="{FF2B5EF4-FFF2-40B4-BE49-F238E27FC236}">
              <a16:creationId xmlns:a16="http://schemas.microsoft.com/office/drawing/2014/main" id="{F85F523A-6E1D-4DB7-998D-7765235E0BB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a:extLst>
            <a:ext uri="{FF2B5EF4-FFF2-40B4-BE49-F238E27FC236}">
              <a16:creationId xmlns:a16="http://schemas.microsoft.com/office/drawing/2014/main" id="{235F2D24-8915-46FC-85BE-D6FFF6165B6D}"/>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AFA9F86-0E1C-4A0B-BB62-1715493749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328221F-3D07-46B5-937F-53B689205E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D61F1EF-851B-42DD-8D9F-92E874D5AAD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E0C57E8-9B4E-4723-9AB9-262A4F6CC95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E47BA34-20A8-4D43-B944-D93598AC231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733" name="楕円 732">
          <a:extLst>
            <a:ext uri="{FF2B5EF4-FFF2-40B4-BE49-F238E27FC236}">
              <a16:creationId xmlns:a16="http://schemas.microsoft.com/office/drawing/2014/main" id="{E922CFBC-23E5-4B10-B38C-F81BC7F301B9}"/>
            </a:ext>
          </a:extLst>
        </xdr:cNvPr>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734" name="【公民館】&#10;一人当たり面積該当値テキスト">
          <a:extLst>
            <a:ext uri="{FF2B5EF4-FFF2-40B4-BE49-F238E27FC236}">
              <a16:creationId xmlns:a16="http://schemas.microsoft.com/office/drawing/2014/main" id="{7E82F6D3-5004-4720-994B-9A95530EDC63}"/>
            </a:ext>
          </a:extLst>
        </xdr:cNvPr>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735" name="楕円 734">
          <a:extLst>
            <a:ext uri="{FF2B5EF4-FFF2-40B4-BE49-F238E27FC236}">
              <a16:creationId xmlns:a16="http://schemas.microsoft.com/office/drawing/2014/main" id="{BBC1A9A3-B82F-41B6-B641-31213BCF3633}"/>
            </a:ext>
          </a:extLst>
        </xdr:cNvPr>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106680</xdr:rowOff>
    </xdr:from>
    <xdr:to>
      <xdr:col>116</xdr:col>
      <xdr:colOff>63500</xdr:colOff>
      <xdr:row>106</xdr:row>
      <xdr:rowOff>137161</xdr:rowOff>
    </xdr:to>
    <xdr:cxnSp macro="">
      <xdr:nvCxnSpPr>
        <xdr:cNvPr id="736" name="直線コネクタ 735">
          <a:extLst>
            <a:ext uri="{FF2B5EF4-FFF2-40B4-BE49-F238E27FC236}">
              <a16:creationId xmlns:a16="http://schemas.microsoft.com/office/drawing/2014/main" id="{02DB58F3-AD29-44E8-9D12-18E2ACBCC6AA}"/>
            </a:ext>
          </a:extLst>
        </xdr:cNvPr>
        <xdr:cNvCxnSpPr/>
      </xdr:nvCxnSpPr>
      <xdr:spPr>
        <a:xfrm flipV="1">
          <a:off x="21323300" y="18280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737" name="楕円 736">
          <a:extLst>
            <a:ext uri="{FF2B5EF4-FFF2-40B4-BE49-F238E27FC236}">
              <a16:creationId xmlns:a16="http://schemas.microsoft.com/office/drawing/2014/main" id="{5E1C2BA9-0D4C-4658-A21F-966A1AE8429E}"/>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107</xdr:row>
      <xdr:rowOff>19050</xdr:rowOff>
    </xdr:to>
    <xdr:cxnSp macro="">
      <xdr:nvCxnSpPr>
        <xdr:cNvPr id="738" name="直線コネクタ 737">
          <a:extLst>
            <a:ext uri="{FF2B5EF4-FFF2-40B4-BE49-F238E27FC236}">
              <a16:creationId xmlns:a16="http://schemas.microsoft.com/office/drawing/2014/main" id="{B5341DBB-1A1B-4B85-968A-BC2A522B5DB7}"/>
            </a:ext>
          </a:extLst>
        </xdr:cNvPr>
        <xdr:cNvCxnSpPr/>
      </xdr:nvCxnSpPr>
      <xdr:spPr>
        <a:xfrm flipV="1">
          <a:off x="20434300" y="18310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39" name="n_1aveValue【公民館】&#10;一人当たり面積">
          <a:extLst>
            <a:ext uri="{FF2B5EF4-FFF2-40B4-BE49-F238E27FC236}">
              <a16:creationId xmlns:a16="http://schemas.microsoft.com/office/drawing/2014/main" id="{B6F70D1D-5351-4D78-8318-0AEA7D113803}"/>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40" name="n_2aveValue【公民館】&#10;一人当たり面積">
          <a:extLst>
            <a:ext uri="{FF2B5EF4-FFF2-40B4-BE49-F238E27FC236}">
              <a16:creationId xmlns:a16="http://schemas.microsoft.com/office/drawing/2014/main" id="{DA1D4BFA-AE9C-4B2B-97E9-DAD0278A6CEA}"/>
            </a:ext>
          </a:extLst>
        </xdr:cNvPr>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1" name="n_3aveValue【公民館】&#10;一人当たり面積">
          <a:extLst>
            <a:ext uri="{FF2B5EF4-FFF2-40B4-BE49-F238E27FC236}">
              <a16:creationId xmlns:a16="http://schemas.microsoft.com/office/drawing/2014/main" id="{CFBEE9AF-A0BE-4137-B1BC-4E5A26DC8F1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7638</xdr:rowOff>
    </xdr:from>
    <xdr:ext cx="469744" cy="259045"/>
    <xdr:sp macro="" textlink="">
      <xdr:nvSpPr>
        <xdr:cNvPr id="742" name="n_1mainValue【公民館】&#10;一人当たり面積">
          <a:extLst>
            <a:ext uri="{FF2B5EF4-FFF2-40B4-BE49-F238E27FC236}">
              <a16:creationId xmlns:a16="http://schemas.microsoft.com/office/drawing/2014/main" id="{49C3AAD3-864C-43B2-8E5C-DE418B8EA68B}"/>
            </a:ext>
          </a:extLst>
        </xdr:cNvPr>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743" name="n_2mainValue【公民館】&#10;一人当たり面積">
          <a:extLst>
            <a:ext uri="{FF2B5EF4-FFF2-40B4-BE49-F238E27FC236}">
              <a16:creationId xmlns:a16="http://schemas.microsoft.com/office/drawing/2014/main" id="{FC71F6D5-09B4-424C-BC1F-E1668BB40191}"/>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B40BE872-A9EF-4FCE-AB71-2ACAF426FB0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4633E374-7409-44DD-8CCB-0C77E482893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4393B3B5-6790-4294-835D-24CF5D97BD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から増加した分類は「橋りょう・トンネル」、「公営住宅」、「認定こども園・幼稚園・保育所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a:t>
          </a:r>
          <a:r>
            <a:rPr kumimoji="1" lang="ja-JP" altLang="en-US" sz="1100">
              <a:solidFill>
                <a:schemeClr val="dk1"/>
              </a:solidFill>
              <a:effectLst/>
              <a:latin typeface="+mn-lt"/>
              <a:ea typeface="+mn-ea"/>
              <a:cs typeface="+mn-cs"/>
            </a:rPr>
            <a:t>館」となっており、</a:t>
          </a:r>
          <a:r>
            <a:rPr kumimoji="1" lang="ja-JP" altLang="ja-JP" sz="1100">
              <a:solidFill>
                <a:schemeClr val="dk1"/>
              </a:solidFill>
              <a:effectLst/>
              <a:latin typeface="+mn-lt"/>
              <a:ea typeface="+mn-ea"/>
              <a:cs typeface="+mn-cs"/>
            </a:rPr>
            <a:t>「道路」、「</a:t>
          </a:r>
          <a:r>
            <a:rPr kumimoji="1" lang="ja-JP" altLang="en-US" sz="1100">
              <a:solidFill>
                <a:schemeClr val="dk1"/>
              </a:solidFill>
              <a:effectLst/>
              <a:latin typeface="+mn-lt"/>
              <a:ea typeface="+mn-ea"/>
              <a:cs typeface="+mn-cs"/>
            </a:rPr>
            <a:t>学校施設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は横ばい</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どの分類も数字の大小はあるが</a:t>
          </a:r>
          <a:r>
            <a:rPr kumimoji="1" lang="ja-JP" altLang="ja-JP" sz="1100">
              <a:solidFill>
                <a:schemeClr val="dk1"/>
              </a:solidFill>
              <a:effectLst/>
              <a:latin typeface="+mn-lt"/>
              <a:ea typeface="+mn-ea"/>
              <a:cs typeface="+mn-cs"/>
            </a:rPr>
            <a:t>類似団体内平均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上回っている。耐用年数が迫っている事実はあるが、実走による検査によって優先度を決定し、順次更新を行っている。</a:t>
          </a:r>
          <a:endParaRPr lang="ja-JP" altLang="ja-JP" sz="1400">
            <a:effectLst/>
          </a:endParaRPr>
        </a:p>
        <a:p>
          <a:r>
            <a:rPr kumimoji="1" lang="ja-JP" altLang="ja-JP" sz="1100">
              <a:solidFill>
                <a:schemeClr val="dk1"/>
              </a:solidFill>
              <a:effectLst/>
              <a:latin typeface="+mn-lt"/>
              <a:ea typeface="+mn-ea"/>
              <a:cs typeface="+mn-cs"/>
            </a:rPr>
            <a:t>「公民館」では、中央公民館の新築により減価償却率の大幅な低下となっている。</a:t>
          </a:r>
          <a:endParaRPr lang="ja-JP" altLang="ja-JP" sz="1400">
            <a:effectLst/>
          </a:endParaRPr>
        </a:p>
        <a:p>
          <a:r>
            <a:rPr kumimoji="1" lang="ja-JP" altLang="ja-JP" sz="1100">
              <a:solidFill>
                <a:schemeClr val="dk1"/>
              </a:solidFill>
              <a:effectLst/>
              <a:latin typeface="+mn-lt"/>
              <a:ea typeface="+mn-ea"/>
              <a:cs typeface="+mn-cs"/>
            </a:rPr>
            <a:t>一人当たり面積では、いずれも類似団体平均を下回っている。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宝塚市公共施設保有量最適化方針</a:t>
          </a:r>
          <a:r>
            <a:rPr kumimoji="1" lang="ja-JP" altLang="en-US" sz="1100">
              <a:solidFill>
                <a:schemeClr val="dk1"/>
              </a:solidFill>
              <a:effectLst/>
              <a:latin typeface="+mn-lt"/>
              <a:ea typeface="+mn-ea"/>
              <a:cs typeface="+mn-cs"/>
            </a:rPr>
            <a:t>に従い、資産の最適化を目指していく。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D6C638-DE49-4DE2-A52E-1ED1E04E0D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A3E1BF-CC38-4003-9773-1B84DF151DF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9EE9B8-8B17-4D4D-9688-EE4D0F562C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569CDDE-EAEE-4D6A-A51E-C49F5BBC21E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5FA07B-BBDD-48E9-BEB4-114CF81602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B1AE90-BBE3-4ABE-AB6B-386D59A935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85F0CB-205D-46BB-8B73-8A96E42A7C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C9B434-75C1-47A4-B2DF-CB651CA4BB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D8320C-13A5-4EBD-BF0E-E0B50A87D2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4D71CB0-20F5-46B6-8F5B-6D5040D32F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6B6920-F8C5-45DE-A767-2D04033E5B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6AFE28-494B-40D0-95FF-18E77BE9C07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3DE103-DE42-4ACF-9315-7CFEDE8499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77C078-214A-45A7-A816-D1E5015C2C7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F7AEDB-929A-4A5F-A7B8-ADD39F3D6A4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2ED2F20-C7D5-44F7-9E08-EAF2C7E4181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03D0C4-C84F-42EB-8504-AF8529C8A6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F97678-F072-4F30-A061-D0C908B626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6BFA8D5-7598-4266-9F8A-7ABB40D124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C2689D-8BC2-4BCF-95C7-A646ACE619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E98AA3B-2C69-430E-9DCD-CB7C1E165D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24F8CE-668E-4D86-AEDB-0B0181CE82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EC3A06-31C0-460B-A596-B2EFBD40BE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AE5113-98EF-49AC-8D3E-A56353E9E72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D07732-551E-4D1E-A641-89652F8ECAA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81D944-16C9-4A10-91DD-65FE593C6FC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45B8CE-157D-4FC2-9F43-63F90FBF7D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6B27167-26D5-44FA-A098-868B7E40C2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175F13-C3A2-4554-A841-EDCF59D64B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A2FD113-9599-4152-9D8C-3773BE058D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A89B1F0-3951-4E97-BFB5-2FBBFF46D9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C4BAA7D-5829-4A99-8E2F-AC3284CDC0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E70D7AA-4181-4A49-99A9-E0FBBF8C519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E64D7E7-391A-4AE2-A9FB-88CC6A5B73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62C5175-B7EB-480A-A3CB-03E05BD2DB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D1154EF-9AD9-4EEC-BDE2-D8FE5FF791B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8EBACF6-C046-4D4E-BB3A-A2907D5CE7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7E02755-1E49-433B-8844-FFEB82BAC6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A1D05D5-E4C7-4923-BF55-E9E7D011D4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5918CEF-FFBB-48FB-B412-315E2DB64FC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502010C-B6E2-47EB-A05E-544230584E4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B6EF074-CAE1-4B6D-B42E-5AE4EAD4F4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F5EB82EC-AC85-40BB-BC2D-439BB6247AF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263673C-AFEE-460D-860C-96844518578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865027C5-26D7-48CC-8949-F132F75EBE1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2A7F3B74-771E-4C25-BD40-0FF9133356E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3BA114E-4393-4D32-9C36-D459952F412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8667294-A909-48F0-9014-CE4B349F781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BBC16377-9418-43B4-8287-8DE1D310D76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F5F0B243-D6BF-4364-8249-DE9F5AEE205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E669445-4100-4A9F-9ADC-443AD6671DA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24905D9E-DAE1-45CE-AA71-801320D7A1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C71E806F-1A7B-4122-B9A4-CCCA0AF9D5C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7425CC27-A42A-437F-924F-A95F6ED796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E97A4BD5-82AA-48AB-B387-FFCEF5EC37D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C5CE8247-2E30-49EC-9F19-D3CE4616DAF1}"/>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15BE87F3-00A5-43BA-B4B7-714787EBCD23}"/>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737BAF3E-D416-4907-A41B-65668DFD021B}"/>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EEA9A2D2-B302-4D43-847B-4522F1245DB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82604CC5-91B5-4A5F-818F-6E78277C8BE3}"/>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3E8A8022-4427-4A34-BB95-6AD8E4B589BF}"/>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E7C2EE04-6CCA-4B7B-96CC-1B53D6D69106}"/>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601A56D7-6183-4010-B3C9-0BEA4076836F}"/>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675A1D43-18F4-47A5-8D6B-F44F84A03215}"/>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4C7081F-2B62-43B8-B2D0-3FA655CC4DA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E5CF083-FD60-4CEB-8C3A-C823C50AD66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14B7EA3-192A-422C-814D-10130492DE3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037F219-A78F-456B-B060-EF304220073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7CB7616-04BB-4065-AEED-780941649C3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a:extLst>
            <a:ext uri="{FF2B5EF4-FFF2-40B4-BE49-F238E27FC236}">
              <a16:creationId xmlns:a16="http://schemas.microsoft.com/office/drawing/2014/main" id="{CAB7FBC9-2D91-4FFD-A9C1-BCD6EC42998C}"/>
            </a:ext>
          </a:extLst>
        </xdr:cNvPr>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図書館】&#10;有形固定資産減価償却率該当値テキスト">
          <a:extLst>
            <a:ext uri="{FF2B5EF4-FFF2-40B4-BE49-F238E27FC236}">
              <a16:creationId xmlns:a16="http://schemas.microsoft.com/office/drawing/2014/main" id="{37E4E5C9-FFB3-4C8C-B48D-1B8B7D0365F6}"/>
            </a:ext>
          </a:extLst>
        </xdr:cNvPr>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3" name="楕円 72">
          <a:extLst>
            <a:ext uri="{FF2B5EF4-FFF2-40B4-BE49-F238E27FC236}">
              <a16:creationId xmlns:a16="http://schemas.microsoft.com/office/drawing/2014/main" id="{9AD27A33-4F9D-429D-9721-EB58963C6382}"/>
            </a:ext>
          </a:extLst>
        </xdr:cNvPr>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114300</xdr:rowOff>
    </xdr:to>
    <xdr:cxnSp macro="">
      <xdr:nvCxnSpPr>
        <xdr:cNvPr id="74" name="直線コネクタ 73">
          <a:extLst>
            <a:ext uri="{FF2B5EF4-FFF2-40B4-BE49-F238E27FC236}">
              <a16:creationId xmlns:a16="http://schemas.microsoft.com/office/drawing/2014/main" id="{8407A5F6-4F7C-43CA-A35B-1BA48BCEC052}"/>
            </a:ext>
          </a:extLst>
        </xdr:cNvPr>
        <xdr:cNvCxnSpPr/>
      </xdr:nvCxnSpPr>
      <xdr:spPr>
        <a:xfrm flipV="1">
          <a:off x="3797300" y="624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101600</xdr:rowOff>
    </xdr:from>
    <xdr:to>
      <xdr:col>15</xdr:col>
      <xdr:colOff>101600</xdr:colOff>
      <xdr:row>37</xdr:row>
      <xdr:rowOff>31750</xdr:rowOff>
    </xdr:to>
    <xdr:sp macro="" textlink="">
      <xdr:nvSpPr>
        <xdr:cNvPr id="75" name="楕円 74">
          <a:extLst>
            <a:ext uri="{FF2B5EF4-FFF2-40B4-BE49-F238E27FC236}">
              <a16:creationId xmlns:a16="http://schemas.microsoft.com/office/drawing/2014/main" id="{A46B3E56-6C06-4156-AAC6-0C997083E566}"/>
            </a:ext>
          </a:extLst>
        </xdr:cNvPr>
        <xdr:cNvSpPr/>
      </xdr:nvSpPr>
      <xdr:spPr>
        <a:xfrm>
          <a:off x="2857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152400</xdr:rowOff>
    </xdr:to>
    <xdr:cxnSp macro="">
      <xdr:nvCxnSpPr>
        <xdr:cNvPr id="76" name="直線コネクタ 75">
          <a:extLst>
            <a:ext uri="{FF2B5EF4-FFF2-40B4-BE49-F238E27FC236}">
              <a16:creationId xmlns:a16="http://schemas.microsoft.com/office/drawing/2014/main" id="{DF4AFD78-D838-448A-8267-2A27F2D085AF}"/>
            </a:ext>
          </a:extLst>
        </xdr:cNvPr>
        <xdr:cNvCxnSpPr/>
      </xdr:nvCxnSpPr>
      <xdr:spPr>
        <a:xfrm flipV="1">
          <a:off x="29083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a:extLst>
            <a:ext uri="{FF2B5EF4-FFF2-40B4-BE49-F238E27FC236}">
              <a16:creationId xmlns:a16="http://schemas.microsoft.com/office/drawing/2014/main" id="{20C2E90E-3D39-43EF-AB62-5D8BD2BC5F1D}"/>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a:extLst>
            <a:ext uri="{FF2B5EF4-FFF2-40B4-BE49-F238E27FC236}">
              <a16:creationId xmlns:a16="http://schemas.microsoft.com/office/drawing/2014/main" id="{8A9BC6D0-F57A-4897-AAD0-A030F61E2C97}"/>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a:extLst>
            <a:ext uri="{FF2B5EF4-FFF2-40B4-BE49-F238E27FC236}">
              <a16:creationId xmlns:a16="http://schemas.microsoft.com/office/drawing/2014/main" id="{3936DB96-ED54-46D5-B725-11B813F27F35}"/>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0" name="n_1mainValue【図書館】&#10;有形固定資産減価償却率">
          <a:extLst>
            <a:ext uri="{FF2B5EF4-FFF2-40B4-BE49-F238E27FC236}">
              <a16:creationId xmlns:a16="http://schemas.microsoft.com/office/drawing/2014/main" id="{1E61ECA9-DD2C-4099-82D6-40B822A55C5C}"/>
            </a:ext>
          </a:extLst>
        </xdr:cNvPr>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48277</xdr:rowOff>
    </xdr:from>
    <xdr:ext cx="405111" cy="259045"/>
    <xdr:sp macro="" textlink="">
      <xdr:nvSpPr>
        <xdr:cNvPr id="81" name="n_2mainValue【図書館】&#10;有形固定資産減価償却率">
          <a:extLst>
            <a:ext uri="{FF2B5EF4-FFF2-40B4-BE49-F238E27FC236}">
              <a16:creationId xmlns:a16="http://schemas.microsoft.com/office/drawing/2014/main" id="{08AC991A-C2D6-4FBA-97BA-79C787C15668}"/>
            </a:ext>
          </a:extLst>
        </xdr:cNvPr>
        <xdr:cNvSpPr txBox="1"/>
      </xdr:nvSpPr>
      <xdr:spPr>
        <a:xfrm>
          <a:off x="2705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4A970EAE-1DB2-4902-9144-213940CD0D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AE8241D1-0998-4CC8-9616-C906F1AFAD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ECAECBB1-6DA4-4688-96AE-4705BD5826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86F25035-2CCE-424B-A6F0-E290FE6DE0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882169A3-C304-4408-9322-ACCCCF09FA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66E96B53-E1F3-493E-82F5-C3E29CEA6BB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EA23A3-71CC-43D1-94CF-6E744327E6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A80B0B13-8A1C-4AD4-B93F-C7DB6B2A4F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7D9968BC-EE8B-4D2A-B863-918D036D73F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9F3E03F5-8F3B-4222-B493-E5006F8FD6F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C3A2F26D-9533-47EE-B43B-A15897F2248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A81708D4-CFAC-4B16-BDCF-900E6BD3F1E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80F07CA9-4ED0-413F-971F-36F1763A8C0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9ECABC37-4313-4FDD-8657-C3A564A1D6A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FEB5F8FF-0131-4F98-A22F-8D536B850AF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E005D7BB-EEAE-433F-9AEC-E2039526B49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77DED733-A5ED-4588-B7BA-BD5ED26722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2D1DDB52-924D-41E7-8D8F-BD1BC0E2B66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62B0534C-FC73-4540-A47D-B7FC31BF86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F9B6B20F-C2A5-41BA-AFB6-A5B1B59F406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9252169B-1202-4F6C-86EE-A4D1953442D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a:extLst>
            <a:ext uri="{FF2B5EF4-FFF2-40B4-BE49-F238E27FC236}">
              <a16:creationId xmlns:a16="http://schemas.microsoft.com/office/drawing/2014/main" id="{5F64044B-FCD9-4770-8E8E-5CCC446772AB}"/>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a:extLst>
            <a:ext uri="{FF2B5EF4-FFF2-40B4-BE49-F238E27FC236}">
              <a16:creationId xmlns:a16="http://schemas.microsoft.com/office/drawing/2014/main" id="{1934673F-239F-4CC9-A982-56EC1B33B1DB}"/>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a:extLst>
            <a:ext uri="{FF2B5EF4-FFF2-40B4-BE49-F238E27FC236}">
              <a16:creationId xmlns:a16="http://schemas.microsoft.com/office/drawing/2014/main" id="{8B9F297B-9DAE-43F2-927A-3C08F8673211}"/>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0C4B8917-FA18-44F7-9721-EED78806B6AA}"/>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D86985D1-951D-4E46-8A10-904D36F4D6EF}"/>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353F5D64-95E1-4133-BF74-72036F4B6A25}"/>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a:extLst>
            <a:ext uri="{FF2B5EF4-FFF2-40B4-BE49-F238E27FC236}">
              <a16:creationId xmlns:a16="http://schemas.microsoft.com/office/drawing/2014/main" id="{64A39193-BF31-446F-9D57-D9DC0CB51EF2}"/>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a:extLst>
            <a:ext uri="{FF2B5EF4-FFF2-40B4-BE49-F238E27FC236}">
              <a16:creationId xmlns:a16="http://schemas.microsoft.com/office/drawing/2014/main" id="{9A28511A-7BA2-4DE2-AA33-B60B0A564A3F}"/>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a:extLst>
            <a:ext uri="{FF2B5EF4-FFF2-40B4-BE49-F238E27FC236}">
              <a16:creationId xmlns:a16="http://schemas.microsoft.com/office/drawing/2014/main" id="{6464624C-F607-40A1-9819-7812A195D39C}"/>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a:extLst>
            <a:ext uri="{FF2B5EF4-FFF2-40B4-BE49-F238E27FC236}">
              <a16:creationId xmlns:a16="http://schemas.microsoft.com/office/drawing/2014/main" id="{F19EB5AC-7CF1-4657-9F8D-B01E30B4B19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63A4234-98CC-4298-9166-F3398A0E56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B2FC0F6-2701-411B-B685-8DEBD229FC1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EDF8098-6F1E-40AE-A82F-7ABC0CCFC10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1B29AAD-1D03-4EEA-BBF5-DADBA814A0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427FE49-EA6B-4747-A51A-CC8A12A03F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18" name="楕円 117">
          <a:extLst>
            <a:ext uri="{FF2B5EF4-FFF2-40B4-BE49-F238E27FC236}">
              <a16:creationId xmlns:a16="http://schemas.microsoft.com/office/drawing/2014/main" id="{8A022A0F-CFC6-4CE4-86F9-F973E1B69C9E}"/>
            </a:ext>
          </a:extLst>
        </xdr:cNvPr>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19" name="【図書館】&#10;一人当たり面積該当値テキスト">
          <a:extLst>
            <a:ext uri="{FF2B5EF4-FFF2-40B4-BE49-F238E27FC236}">
              <a16:creationId xmlns:a16="http://schemas.microsoft.com/office/drawing/2014/main" id="{FB374EAA-CD7E-4700-B108-2943196FD79D}"/>
            </a:ext>
          </a:extLst>
        </xdr:cNvPr>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20" name="楕円 119">
          <a:extLst>
            <a:ext uri="{FF2B5EF4-FFF2-40B4-BE49-F238E27FC236}">
              <a16:creationId xmlns:a16="http://schemas.microsoft.com/office/drawing/2014/main" id="{633B9A01-0D92-4675-9303-6A3516BB4CC9}"/>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167640</xdr:rowOff>
    </xdr:to>
    <xdr:cxnSp macro="">
      <xdr:nvCxnSpPr>
        <xdr:cNvPr id="121" name="直線コネクタ 120">
          <a:extLst>
            <a:ext uri="{FF2B5EF4-FFF2-40B4-BE49-F238E27FC236}">
              <a16:creationId xmlns:a16="http://schemas.microsoft.com/office/drawing/2014/main" id="{9C71D07E-AF0D-40A0-A83B-7A48838DCC6E}"/>
            </a:ext>
          </a:extLst>
        </xdr:cNvPr>
        <xdr:cNvCxnSpPr/>
      </xdr:nvCxnSpPr>
      <xdr:spPr>
        <a:xfrm flipV="1">
          <a:off x="9639300" y="6659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2" name="楕円 121">
          <a:extLst>
            <a:ext uri="{FF2B5EF4-FFF2-40B4-BE49-F238E27FC236}">
              <a16:creationId xmlns:a16="http://schemas.microsoft.com/office/drawing/2014/main" id="{37BF70BD-B15B-45D7-96EC-99F4B39E1C8E}"/>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23" name="直線コネクタ 122">
          <a:extLst>
            <a:ext uri="{FF2B5EF4-FFF2-40B4-BE49-F238E27FC236}">
              <a16:creationId xmlns:a16="http://schemas.microsoft.com/office/drawing/2014/main" id="{39CC585B-E52D-4F44-8203-8F7FD49B2A0A}"/>
            </a:ext>
          </a:extLst>
        </xdr:cNvPr>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4" name="n_1aveValue【図書館】&#10;一人当たり面積">
          <a:extLst>
            <a:ext uri="{FF2B5EF4-FFF2-40B4-BE49-F238E27FC236}">
              <a16:creationId xmlns:a16="http://schemas.microsoft.com/office/drawing/2014/main" id="{10AE8FDD-E3E2-4B33-A49F-73F9166C4C76}"/>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25" name="n_2aveValue【図書館】&#10;一人当たり面積">
          <a:extLst>
            <a:ext uri="{FF2B5EF4-FFF2-40B4-BE49-F238E27FC236}">
              <a16:creationId xmlns:a16="http://schemas.microsoft.com/office/drawing/2014/main" id="{B883FDC8-1028-4B03-89C9-B314000E2D8C}"/>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a:extLst>
            <a:ext uri="{FF2B5EF4-FFF2-40B4-BE49-F238E27FC236}">
              <a16:creationId xmlns:a16="http://schemas.microsoft.com/office/drawing/2014/main" id="{A9A1F074-F08C-4BCC-A6A9-7E54F66E5123}"/>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27" name="n_1mainValue【図書館】&#10;一人当たり面積">
          <a:extLst>
            <a:ext uri="{FF2B5EF4-FFF2-40B4-BE49-F238E27FC236}">
              <a16:creationId xmlns:a16="http://schemas.microsoft.com/office/drawing/2014/main" id="{C762BF88-C62A-4F36-A87C-C76F8D376B7A}"/>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8" name="n_2mainValue【図書館】&#10;一人当たり面積">
          <a:extLst>
            <a:ext uri="{FF2B5EF4-FFF2-40B4-BE49-F238E27FC236}">
              <a16:creationId xmlns:a16="http://schemas.microsoft.com/office/drawing/2014/main" id="{5EFDF40B-EC07-4BD8-A331-CB3A86E7D4EA}"/>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61B2C3B2-B84C-42B1-ADE1-CEE2A83E21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5BB983DD-0A79-4769-9263-75AD74D4E75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11FE3F99-E39B-4F9C-ADE8-6422965BCFC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8D431B03-1D5F-48A8-BD72-8F4B30E56E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3231973C-F769-43A0-8CA9-1AB1887562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55B48F88-715D-4AFC-B444-20A00D2A71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C5458C55-0A10-4075-9346-6A5670AA18A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396886EC-BACC-4834-8319-77D5AF0E3C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16A83B2D-3156-4D82-9C71-3139696CA6C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A74C6DAD-FBF2-4D28-A78F-0CDA721884F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28E01D88-860D-4FE8-BB07-1BB1CCB37A25}"/>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94A99C8A-D2EC-4604-91B8-FD002ECE6B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2A950B3E-B787-446A-A707-5484CDD872E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D5D15AFB-4367-4A4C-9C56-CC20613D9B8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85F4E31F-C6BD-4BDF-8D0B-04D1495BB12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F7F78058-7CAF-4F1F-97B7-08C96D3BD9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3D226906-82F0-4067-9E9C-8B03362E188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C3831544-A687-4074-8A13-3670A515C68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C8D6AB01-52AA-4977-8D4D-7309A020E27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FA4E63A2-2FDA-40C2-BA10-E91F2743B9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8796C981-77F1-4AB4-A5FA-C8A30B1D69F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EA3C8B9E-0548-42D8-AC0F-DA806579E5B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AE1666B0-B2DB-457D-8936-84689E6782B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CF4A1FB2-7850-40FB-A26B-FAE80157557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a:extLst>
            <a:ext uri="{FF2B5EF4-FFF2-40B4-BE49-F238E27FC236}">
              <a16:creationId xmlns:a16="http://schemas.microsoft.com/office/drawing/2014/main" id="{5AFC37B3-E832-4C7D-8BA4-E22175B165F3}"/>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9AD227FA-D6F6-483A-A457-A8BFC1A9DA81}"/>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a:extLst>
            <a:ext uri="{FF2B5EF4-FFF2-40B4-BE49-F238E27FC236}">
              <a16:creationId xmlns:a16="http://schemas.microsoft.com/office/drawing/2014/main" id="{82EC899A-28D2-4DEA-9F8F-BF21067BEA4E}"/>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92014788-CAB5-4BC1-B0F8-5E6F09432BFB}"/>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a:extLst>
            <a:ext uri="{FF2B5EF4-FFF2-40B4-BE49-F238E27FC236}">
              <a16:creationId xmlns:a16="http://schemas.microsoft.com/office/drawing/2014/main" id="{AD47B6B1-DD23-4774-807A-CBF060187745}"/>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45C7B87B-899F-49A5-A4A8-7BA9E61FE267}"/>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a:extLst>
            <a:ext uri="{FF2B5EF4-FFF2-40B4-BE49-F238E27FC236}">
              <a16:creationId xmlns:a16="http://schemas.microsoft.com/office/drawing/2014/main" id="{1CB85C87-AD2F-40E2-AC3D-EA121330F5D2}"/>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a:extLst>
            <a:ext uri="{FF2B5EF4-FFF2-40B4-BE49-F238E27FC236}">
              <a16:creationId xmlns:a16="http://schemas.microsoft.com/office/drawing/2014/main" id="{14773CE9-7663-464D-A116-1B80F2B7233D}"/>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a:extLst>
            <a:ext uri="{FF2B5EF4-FFF2-40B4-BE49-F238E27FC236}">
              <a16:creationId xmlns:a16="http://schemas.microsoft.com/office/drawing/2014/main" id="{2899FAE2-F873-409D-8C0F-4C06F25A9A4C}"/>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a:extLst>
            <a:ext uri="{FF2B5EF4-FFF2-40B4-BE49-F238E27FC236}">
              <a16:creationId xmlns:a16="http://schemas.microsoft.com/office/drawing/2014/main" id="{28B56AB2-EBAD-4C0B-82CE-6E089F31ACE5}"/>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8BD8E895-6F2F-40CB-AC45-3CC27FDE3F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9C76071-2C99-4D6F-9A46-5CDBAA7029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C9EBBFC6-51D9-48A6-A35C-AE6A57D25E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44E175E4-CB26-4C28-9535-D1D8062D56F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21D51DA8-CF44-48E1-A432-F6D062A98D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68" name="楕円 167">
          <a:extLst>
            <a:ext uri="{FF2B5EF4-FFF2-40B4-BE49-F238E27FC236}">
              <a16:creationId xmlns:a16="http://schemas.microsoft.com/office/drawing/2014/main" id="{CCC1BC05-A7C4-4CFB-9D22-B2EDB1B25308}"/>
            </a:ext>
          </a:extLst>
        </xdr:cNvPr>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2D50D613-D0FF-4CA5-BB94-D3334A11834D}"/>
            </a:ext>
          </a:extLst>
        </xdr:cNvPr>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57785</xdr:rowOff>
    </xdr:from>
    <xdr:to>
      <xdr:col>20</xdr:col>
      <xdr:colOff>38100</xdr:colOff>
      <xdr:row>59</xdr:row>
      <xdr:rowOff>159385</xdr:rowOff>
    </xdr:to>
    <xdr:sp macro="" textlink="">
      <xdr:nvSpPr>
        <xdr:cNvPr id="170" name="楕円 169">
          <a:extLst>
            <a:ext uri="{FF2B5EF4-FFF2-40B4-BE49-F238E27FC236}">
              <a16:creationId xmlns:a16="http://schemas.microsoft.com/office/drawing/2014/main" id="{A2EB41B2-8D4C-4879-AC96-7B2DC330C6D4}"/>
            </a:ext>
          </a:extLst>
        </xdr:cNvPr>
        <xdr:cNvSpPr/>
      </xdr:nvSpPr>
      <xdr:spPr>
        <a:xfrm>
          <a:off x="3746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108585</xdr:rowOff>
    </xdr:to>
    <xdr:cxnSp macro="">
      <xdr:nvCxnSpPr>
        <xdr:cNvPr id="171" name="直線コネクタ 170">
          <a:extLst>
            <a:ext uri="{FF2B5EF4-FFF2-40B4-BE49-F238E27FC236}">
              <a16:creationId xmlns:a16="http://schemas.microsoft.com/office/drawing/2014/main" id="{1B81CE55-0471-4565-B166-83DEBB7D6DA1}"/>
            </a:ext>
          </a:extLst>
        </xdr:cNvPr>
        <xdr:cNvCxnSpPr/>
      </xdr:nvCxnSpPr>
      <xdr:spPr>
        <a:xfrm flipV="1">
          <a:off x="3797300" y="1015174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101600</xdr:rowOff>
    </xdr:from>
    <xdr:to>
      <xdr:col>15</xdr:col>
      <xdr:colOff>101600</xdr:colOff>
      <xdr:row>60</xdr:row>
      <xdr:rowOff>31750</xdr:rowOff>
    </xdr:to>
    <xdr:sp macro="" textlink="">
      <xdr:nvSpPr>
        <xdr:cNvPr id="172" name="楕円 171">
          <a:extLst>
            <a:ext uri="{FF2B5EF4-FFF2-40B4-BE49-F238E27FC236}">
              <a16:creationId xmlns:a16="http://schemas.microsoft.com/office/drawing/2014/main" id="{1D5ACD49-D5F3-4576-A932-E04A3858D51D}"/>
            </a:ext>
          </a:extLst>
        </xdr:cNvPr>
        <xdr:cNvSpPr/>
      </xdr:nvSpPr>
      <xdr:spPr>
        <a:xfrm>
          <a:off x="2857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108585</xdr:rowOff>
    </xdr:from>
    <xdr:to>
      <xdr:col>19</xdr:col>
      <xdr:colOff>177800</xdr:colOff>
      <xdr:row>59</xdr:row>
      <xdr:rowOff>152400</xdr:rowOff>
    </xdr:to>
    <xdr:cxnSp macro="">
      <xdr:nvCxnSpPr>
        <xdr:cNvPr id="173" name="直線コネクタ 172">
          <a:extLst>
            <a:ext uri="{FF2B5EF4-FFF2-40B4-BE49-F238E27FC236}">
              <a16:creationId xmlns:a16="http://schemas.microsoft.com/office/drawing/2014/main" id="{718E82F8-9761-4134-B146-8ACEB05EDCB2}"/>
            </a:ext>
          </a:extLst>
        </xdr:cNvPr>
        <xdr:cNvCxnSpPr/>
      </xdr:nvCxnSpPr>
      <xdr:spPr>
        <a:xfrm flipV="1">
          <a:off x="2908300" y="102241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a:extLst>
            <a:ext uri="{FF2B5EF4-FFF2-40B4-BE49-F238E27FC236}">
              <a16:creationId xmlns:a16="http://schemas.microsoft.com/office/drawing/2014/main" id="{17C5F3E3-4819-4879-98AD-FB5229112ECD}"/>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75" name="n_2aveValue【体育館・プール】&#10;有形固定資産減価償却率">
          <a:extLst>
            <a:ext uri="{FF2B5EF4-FFF2-40B4-BE49-F238E27FC236}">
              <a16:creationId xmlns:a16="http://schemas.microsoft.com/office/drawing/2014/main" id="{DBF6991B-E77F-44EF-9AAE-CAB8DDE7632A}"/>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a:extLst>
            <a:ext uri="{FF2B5EF4-FFF2-40B4-BE49-F238E27FC236}">
              <a16:creationId xmlns:a16="http://schemas.microsoft.com/office/drawing/2014/main" id="{CD58B4F5-18A0-4E39-9592-4656C3DE131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4462</xdr:rowOff>
    </xdr:from>
    <xdr:ext cx="405111" cy="259045"/>
    <xdr:sp macro="" textlink="">
      <xdr:nvSpPr>
        <xdr:cNvPr id="177" name="n_1mainValue【体育館・プール】&#10;有形固定資産減価償却率">
          <a:extLst>
            <a:ext uri="{FF2B5EF4-FFF2-40B4-BE49-F238E27FC236}">
              <a16:creationId xmlns:a16="http://schemas.microsoft.com/office/drawing/2014/main" id="{BFB1BE13-AC89-4256-B6EA-1C2E347E63C8}"/>
            </a:ext>
          </a:extLst>
        </xdr:cNvPr>
        <xdr:cNvSpPr txBox="1"/>
      </xdr:nvSpPr>
      <xdr:spPr>
        <a:xfrm>
          <a:off x="35820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48277</xdr:rowOff>
    </xdr:from>
    <xdr:ext cx="405111" cy="259045"/>
    <xdr:sp macro="" textlink="">
      <xdr:nvSpPr>
        <xdr:cNvPr id="178" name="n_2mainValue【体育館・プール】&#10;有形固定資産減価償却率">
          <a:extLst>
            <a:ext uri="{FF2B5EF4-FFF2-40B4-BE49-F238E27FC236}">
              <a16:creationId xmlns:a16="http://schemas.microsoft.com/office/drawing/2014/main" id="{BB639FC8-A404-423D-AF29-59F6EC7CEC8C}"/>
            </a:ext>
          </a:extLst>
        </xdr:cNvPr>
        <xdr:cNvSpPr txBox="1"/>
      </xdr:nvSpPr>
      <xdr:spPr>
        <a:xfrm>
          <a:off x="2705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49F9C2A2-BF2B-48C7-B916-E013229988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BBBA8ED4-F0F8-4499-8E01-6D84F8D792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FB1C3740-691C-408B-B877-F99C474997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2B06F08F-C377-46CA-9D3B-286C21EF49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433A4F7E-A5E5-4029-B619-50D575EA5D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5DD4FAA1-C6E7-4779-9C40-53D20F3120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CBD72F07-EF89-4D13-920F-1A227ECA78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A46C9286-B68F-4F5E-B219-D6930E6749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7BF4A7B-03F9-4194-9100-B0888E3F1C7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3A6ECD4E-5057-46AA-A09F-F0569B070D4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B611115E-68E3-4CE2-80C2-CA383D9C2B5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8C83DC9E-CA34-41BF-B775-59444069DCF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5ABCDAB8-C599-4E8E-9B97-0B0EBAE9A6E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196AF353-79AC-4977-BB83-0DFA459C4E9A}"/>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7E61CC1F-F229-4DF8-BE66-6CC5969A1C5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2DF76D55-4A92-4F8E-A45A-A8359FA7655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782F1087-AE4E-4710-B5F6-5180B25DFE1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5EFB166E-145F-4585-BCFB-BB67BDC4BB4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A3445B07-9350-4ED1-B79E-629C448995B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45E3ED28-66B4-476A-92C9-2C397A50ADE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42D49BFD-E530-409B-8F18-C3B060DF02B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109786C9-9D85-4127-BD0D-46AD2CBEEF2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17B69BE-9CAE-4732-9A39-BBA28FF0A4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9F601320-D9F6-42E6-9216-61B8C4D2AD9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FEF5206A-E030-4DEC-BBE6-BA4580CA13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a:extLst>
            <a:ext uri="{FF2B5EF4-FFF2-40B4-BE49-F238E27FC236}">
              <a16:creationId xmlns:a16="http://schemas.microsoft.com/office/drawing/2014/main" id="{BD4D6E4B-02B5-4966-B4F7-71BA31769561}"/>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a:extLst>
            <a:ext uri="{FF2B5EF4-FFF2-40B4-BE49-F238E27FC236}">
              <a16:creationId xmlns:a16="http://schemas.microsoft.com/office/drawing/2014/main" id="{31C89BCE-D90A-4A9A-B82A-04A08A54A234}"/>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a:extLst>
            <a:ext uri="{FF2B5EF4-FFF2-40B4-BE49-F238E27FC236}">
              <a16:creationId xmlns:a16="http://schemas.microsoft.com/office/drawing/2014/main" id="{E450BFE1-0936-4FC6-A0D5-FE7BF7D10164}"/>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a:extLst>
            <a:ext uri="{FF2B5EF4-FFF2-40B4-BE49-F238E27FC236}">
              <a16:creationId xmlns:a16="http://schemas.microsoft.com/office/drawing/2014/main" id="{B0AD4F5E-CDE2-4E85-9DD7-9BF634489A3E}"/>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a:extLst>
            <a:ext uri="{FF2B5EF4-FFF2-40B4-BE49-F238E27FC236}">
              <a16:creationId xmlns:a16="http://schemas.microsoft.com/office/drawing/2014/main" id="{5BD95FC4-7309-4B10-85F8-A2366AF39D8B}"/>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a:extLst>
            <a:ext uri="{FF2B5EF4-FFF2-40B4-BE49-F238E27FC236}">
              <a16:creationId xmlns:a16="http://schemas.microsoft.com/office/drawing/2014/main" id="{987A72DE-488A-4B0C-839A-4D2BAC71C197}"/>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a:extLst>
            <a:ext uri="{FF2B5EF4-FFF2-40B4-BE49-F238E27FC236}">
              <a16:creationId xmlns:a16="http://schemas.microsoft.com/office/drawing/2014/main" id="{670EA982-AEEE-453E-A829-4992B0EC8E52}"/>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a:extLst>
            <a:ext uri="{FF2B5EF4-FFF2-40B4-BE49-F238E27FC236}">
              <a16:creationId xmlns:a16="http://schemas.microsoft.com/office/drawing/2014/main" id="{1654F1A1-7873-4BAF-8B0F-A88B8D8C8B89}"/>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a:extLst>
            <a:ext uri="{FF2B5EF4-FFF2-40B4-BE49-F238E27FC236}">
              <a16:creationId xmlns:a16="http://schemas.microsoft.com/office/drawing/2014/main" id="{EF2793F2-23F8-40FC-9810-AB18930DB26E}"/>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a:extLst>
            <a:ext uri="{FF2B5EF4-FFF2-40B4-BE49-F238E27FC236}">
              <a16:creationId xmlns:a16="http://schemas.microsoft.com/office/drawing/2014/main" id="{72B2130F-55DE-4F32-94D3-825FD604D458}"/>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401B9FC0-3FC4-457C-964E-D888570AE3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76B46EAE-18D1-40DA-8278-6D4C100828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5417B46B-FDA2-420F-B8DA-90BA1EE6B7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55DF209E-61D7-4941-80BF-60001C69D9F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653BFAB-2FDA-4A5D-8458-DA2B0E4988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145143</xdr:rowOff>
    </xdr:from>
    <xdr:to>
      <xdr:col>55</xdr:col>
      <xdr:colOff>50800</xdr:colOff>
      <xdr:row>63</xdr:row>
      <xdr:rowOff>75293</xdr:rowOff>
    </xdr:to>
    <xdr:sp macro="" textlink="">
      <xdr:nvSpPr>
        <xdr:cNvPr id="219" name="楕円 218">
          <a:extLst>
            <a:ext uri="{FF2B5EF4-FFF2-40B4-BE49-F238E27FC236}">
              <a16:creationId xmlns:a16="http://schemas.microsoft.com/office/drawing/2014/main" id="{2F078583-D773-429C-9926-1B3F6486D397}"/>
            </a:ext>
          </a:extLst>
        </xdr:cNvPr>
        <xdr:cNvSpPr/>
      </xdr:nvSpPr>
      <xdr:spPr>
        <a:xfrm>
          <a:off x="10426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123570</xdr:rowOff>
    </xdr:from>
    <xdr:ext cx="469744" cy="259045"/>
    <xdr:sp macro="" textlink="">
      <xdr:nvSpPr>
        <xdr:cNvPr id="220" name="【体育館・プール】&#10;一人当たり面積該当値テキスト">
          <a:extLst>
            <a:ext uri="{FF2B5EF4-FFF2-40B4-BE49-F238E27FC236}">
              <a16:creationId xmlns:a16="http://schemas.microsoft.com/office/drawing/2014/main" id="{272B8BA5-96E1-4B61-9508-BA7A325BF55F}"/>
            </a:ext>
          </a:extLst>
        </xdr:cNvPr>
        <xdr:cNvSpPr txBox="1"/>
      </xdr:nvSpPr>
      <xdr:spPr>
        <a:xfrm>
          <a:off x="10515600"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119017</xdr:rowOff>
    </xdr:from>
    <xdr:to>
      <xdr:col>50</xdr:col>
      <xdr:colOff>165100</xdr:colOff>
      <xdr:row>63</xdr:row>
      <xdr:rowOff>49167</xdr:rowOff>
    </xdr:to>
    <xdr:sp macro="" textlink="">
      <xdr:nvSpPr>
        <xdr:cNvPr id="221" name="楕円 220">
          <a:extLst>
            <a:ext uri="{FF2B5EF4-FFF2-40B4-BE49-F238E27FC236}">
              <a16:creationId xmlns:a16="http://schemas.microsoft.com/office/drawing/2014/main" id="{EBC7A56F-A3DD-49AA-ACAA-259248630BE6}"/>
            </a:ext>
          </a:extLst>
        </xdr:cNvPr>
        <xdr:cNvSpPr/>
      </xdr:nvSpPr>
      <xdr:spPr>
        <a:xfrm>
          <a:off x="958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169817</xdr:rowOff>
    </xdr:from>
    <xdr:to>
      <xdr:col>55</xdr:col>
      <xdr:colOff>0</xdr:colOff>
      <xdr:row>63</xdr:row>
      <xdr:rowOff>24493</xdr:rowOff>
    </xdr:to>
    <xdr:cxnSp macro="">
      <xdr:nvCxnSpPr>
        <xdr:cNvPr id="222" name="直線コネクタ 221">
          <a:extLst>
            <a:ext uri="{FF2B5EF4-FFF2-40B4-BE49-F238E27FC236}">
              <a16:creationId xmlns:a16="http://schemas.microsoft.com/office/drawing/2014/main" id="{B75A1C42-5DE1-4C71-B340-7FD53C9B209D}"/>
            </a:ext>
          </a:extLst>
        </xdr:cNvPr>
        <xdr:cNvCxnSpPr/>
      </xdr:nvCxnSpPr>
      <xdr:spPr>
        <a:xfrm>
          <a:off x="9639300" y="1079971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115751</xdr:rowOff>
    </xdr:from>
    <xdr:to>
      <xdr:col>46</xdr:col>
      <xdr:colOff>38100</xdr:colOff>
      <xdr:row>63</xdr:row>
      <xdr:rowOff>45901</xdr:rowOff>
    </xdr:to>
    <xdr:sp macro="" textlink="">
      <xdr:nvSpPr>
        <xdr:cNvPr id="223" name="楕円 222">
          <a:extLst>
            <a:ext uri="{FF2B5EF4-FFF2-40B4-BE49-F238E27FC236}">
              <a16:creationId xmlns:a16="http://schemas.microsoft.com/office/drawing/2014/main" id="{31D984F3-A565-4B12-99D0-26B80E4B385C}"/>
            </a:ext>
          </a:extLst>
        </xdr:cNvPr>
        <xdr:cNvSpPr/>
      </xdr:nvSpPr>
      <xdr:spPr>
        <a:xfrm>
          <a:off x="8699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166551</xdr:rowOff>
    </xdr:from>
    <xdr:to>
      <xdr:col>50</xdr:col>
      <xdr:colOff>114300</xdr:colOff>
      <xdr:row>62</xdr:row>
      <xdr:rowOff>169817</xdr:rowOff>
    </xdr:to>
    <xdr:cxnSp macro="">
      <xdr:nvCxnSpPr>
        <xdr:cNvPr id="224" name="直線コネクタ 223">
          <a:extLst>
            <a:ext uri="{FF2B5EF4-FFF2-40B4-BE49-F238E27FC236}">
              <a16:creationId xmlns:a16="http://schemas.microsoft.com/office/drawing/2014/main" id="{14DB7679-0F9C-495C-B8EC-360FFE9C65D1}"/>
            </a:ext>
          </a:extLst>
        </xdr:cNvPr>
        <xdr:cNvCxnSpPr/>
      </xdr:nvCxnSpPr>
      <xdr:spPr>
        <a:xfrm>
          <a:off x="8750300" y="107964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a:extLst>
            <a:ext uri="{FF2B5EF4-FFF2-40B4-BE49-F238E27FC236}">
              <a16:creationId xmlns:a16="http://schemas.microsoft.com/office/drawing/2014/main" id="{E7CEAF17-D954-47E0-882B-634F93E90651}"/>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a:extLst>
            <a:ext uri="{FF2B5EF4-FFF2-40B4-BE49-F238E27FC236}">
              <a16:creationId xmlns:a16="http://schemas.microsoft.com/office/drawing/2014/main" id="{D100A9DA-E7B6-4431-8DD8-7D4169444AB5}"/>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a:extLst>
            <a:ext uri="{FF2B5EF4-FFF2-40B4-BE49-F238E27FC236}">
              <a16:creationId xmlns:a16="http://schemas.microsoft.com/office/drawing/2014/main" id="{7EDA8455-E8B6-4A31-88FD-8B57A2DB4F49}"/>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40294</xdr:rowOff>
    </xdr:from>
    <xdr:ext cx="469744" cy="259045"/>
    <xdr:sp macro="" textlink="">
      <xdr:nvSpPr>
        <xdr:cNvPr id="228" name="n_1mainValue【体育館・プール】&#10;一人当たり面積">
          <a:extLst>
            <a:ext uri="{FF2B5EF4-FFF2-40B4-BE49-F238E27FC236}">
              <a16:creationId xmlns:a16="http://schemas.microsoft.com/office/drawing/2014/main" id="{01005D2A-EF8E-49F1-8983-70706F7151A6}"/>
            </a:ext>
          </a:extLst>
        </xdr:cNvPr>
        <xdr:cNvSpPr txBox="1"/>
      </xdr:nvSpPr>
      <xdr:spPr>
        <a:xfrm>
          <a:off x="93917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37028</xdr:rowOff>
    </xdr:from>
    <xdr:ext cx="469744" cy="259045"/>
    <xdr:sp macro="" textlink="">
      <xdr:nvSpPr>
        <xdr:cNvPr id="229" name="n_2mainValue【体育館・プール】&#10;一人当たり面積">
          <a:extLst>
            <a:ext uri="{FF2B5EF4-FFF2-40B4-BE49-F238E27FC236}">
              <a16:creationId xmlns:a16="http://schemas.microsoft.com/office/drawing/2014/main" id="{60ADD37C-8A68-4ADF-997A-1E3A97DDACA6}"/>
            </a:ext>
          </a:extLst>
        </xdr:cNvPr>
        <xdr:cNvSpPr txBox="1"/>
      </xdr:nvSpPr>
      <xdr:spPr>
        <a:xfrm>
          <a:off x="8515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3542DDD4-2B45-4E03-9E19-6F83BAEAFE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FC5D12CF-89C0-4CE6-B6B3-18913D24BD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BB5EC909-3B82-409D-9110-BB460FD3D5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3CE28979-088A-48D7-8788-7C6BD1C467F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F6095F46-CAC6-4C8A-A607-9CCCED665D7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D3B52220-E372-442F-8F5D-CF677E0B7D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3B455FDD-7EC7-4EF1-835E-09C256A9A2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53A612FB-20E5-4214-9D40-7D714078451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982A0220-A37E-4FAE-98F1-CC8C1FC95F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10A4F9F1-AF46-49F6-B244-5C38EA2088B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352465E3-14B3-4603-A15D-F541D5D3714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C93799D4-CA06-4E14-AED0-862059DDEB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C34591CF-D18A-4A14-98E4-0F8E35DFD9F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6534B1E9-E632-4CEB-9B59-6487BC3F3C5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C7864A7B-65EA-4517-BE3D-4DBC95F185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C6EA85AB-8B65-44BD-A2A2-4AAF03A299B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CB81EDFE-A2DF-41D9-BB16-3DF1C3291D2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6869CC74-6541-442C-84D3-5C910C53952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C3253D41-AE1A-4C65-BB2D-D18EE9760D0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B1F581C9-B2D9-45E9-A21E-871FA89BC38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F71B2E22-F5A1-4A1F-9F55-B21A45B7F40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BDF78331-AF11-4B37-8CE3-37CF30F22F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32801840-AB98-4759-BF21-CD1E57A400B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189FF998-9715-4AF5-9D17-5809000C0D7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a:extLst>
            <a:ext uri="{FF2B5EF4-FFF2-40B4-BE49-F238E27FC236}">
              <a16:creationId xmlns:a16="http://schemas.microsoft.com/office/drawing/2014/main" id="{1DFE23C8-5CDC-44BB-B43D-F0BFAF515F3A}"/>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4E3D5968-AE7D-4297-B165-8F6D0AE4B24A}"/>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a:extLst>
            <a:ext uri="{FF2B5EF4-FFF2-40B4-BE49-F238E27FC236}">
              <a16:creationId xmlns:a16="http://schemas.microsoft.com/office/drawing/2014/main" id="{11AF7515-2340-4429-9CFF-9CE61704E3D4}"/>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98B9D042-B3FE-4706-A24E-03D447BDE13F}"/>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a:extLst>
            <a:ext uri="{FF2B5EF4-FFF2-40B4-BE49-F238E27FC236}">
              <a16:creationId xmlns:a16="http://schemas.microsoft.com/office/drawing/2014/main" id="{4AEEFCFF-B190-493C-B25A-F246805F47B6}"/>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A14B42EB-FC88-4DED-83CE-0A28425137D8}"/>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a:extLst>
            <a:ext uri="{FF2B5EF4-FFF2-40B4-BE49-F238E27FC236}">
              <a16:creationId xmlns:a16="http://schemas.microsoft.com/office/drawing/2014/main" id="{EF1F6154-129B-4D14-B57D-D1AF98035DE6}"/>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a:extLst>
            <a:ext uri="{FF2B5EF4-FFF2-40B4-BE49-F238E27FC236}">
              <a16:creationId xmlns:a16="http://schemas.microsoft.com/office/drawing/2014/main" id="{D959F76A-9831-4B87-AACE-28985E0C3702}"/>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a:extLst>
            <a:ext uri="{FF2B5EF4-FFF2-40B4-BE49-F238E27FC236}">
              <a16:creationId xmlns:a16="http://schemas.microsoft.com/office/drawing/2014/main" id="{720A355E-873B-43CC-960F-EA571A09BAA4}"/>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a:extLst>
            <a:ext uri="{FF2B5EF4-FFF2-40B4-BE49-F238E27FC236}">
              <a16:creationId xmlns:a16="http://schemas.microsoft.com/office/drawing/2014/main" id="{ADA5B467-48B2-44CF-AA3B-6363CBADD3A2}"/>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2EE62150-126E-43A7-B62E-6B2981E3422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661B24A4-3590-488C-BD98-C908E3BAD2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5354EE33-4714-4759-AD83-4ACC80268F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AA00C1A4-F624-4798-83FC-156C894073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94B0AFD-D2F4-4C9A-81C4-DA9D306BCB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楕円 268">
          <a:extLst>
            <a:ext uri="{FF2B5EF4-FFF2-40B4-BE49-F238E27FC236}">
              <a16:creationId xmlns:a16="http://schemas.microsoft.com/office/drawing/2014/main" id="{456AF3EF-4CED-4B99-8B10-F43B2F35EE4E}"/>
            </a:ext>
          </a:extLst>
        </xdr:cNvPr>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D4086B17-D0C2-4243-BF9B-83EFC01B4A4E}"/>
            </a:ext>
          </a:extLst>
        </xdr:cNvPr>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271" name="楕円 270">
          <a:extLst>
            <a:ext uri="{FF2B5EF4-FFF2-40B4-BE49-F238E27FC236}">
              <a16:creationId xmlns:a16="http://schemas.microsoft.com/office/drawing/2014/main" id="{70AD3CC9-26CE-49EB-AE71-E4B2621E7051}"/>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106680</xdr:rowOff>
    </xdr:to>
    <xdr:cxnSp macro="">
      <xdr:nvCxnSpPr>
        <xdr:cNvPr id="272" name="直線コネクタ 271">
          <a:extLst>
            <a:ext uri="{FF2B5EF4-FFF2-40B4-BE49-F238E27FC236}">
              <a16:creationId xmlns:a16="http://schemas.microsoft.com/office/drawing/2014/main" id="{77882938-8B35-415B-B9CD-0FCCDABFE370}"/>
            </a:ext>
          </a:extLst>
        </xdr:cNvPr>
        <xdr:cNvCxnSpPr/>
      </xdr:nvCxnSpPr>
      <xdr:spPr>
        <a:xfrm flipV="1">
          <a:off x="3797300" y="141389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73" name="楕円 272">
          <a:extLst>
            <a:ext uri="{FF2B5EF4-FFF2-40B4-BE49-F238E27FC236}">
              <a16:creationId xmlns:a16="http://schemas.microsoft.com/office/drawing/2014/main" id="{61DFCA32-3F3D-453F-8585-93D4FF57A01D}"/>
            </a:ext>
          </a:extLst>
        </xdr:cNvPr>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133350</xdr:rowOff>
    </xdr:to>
    <xdr:cxnSp macro="">
      <xdr:nvCxnSpPr>
        <xdr:cNvPr id="274" name="直線コネクタ 273">
          <a:extLst>
            <a:ext uri="{FF2B5EF4-FFF2-40B4-BE49-F238E27FC236}">
              <a16:creationId xmlns:a16="http://schemas.microsoft.com/office/drawing/2014/main" id="{6898B41A-96B7-4664-8388-2F012BC25791}"/>
            </a:ext>
          </a:extLst>
        </xdr:cNvPr>
        <xdr:cNvCxnSpPr/>
      </xdr:nvCxnSpPr>
      <xdr:spPr>
        <a:xfrm flipV="1">
          <a:off x="2908300" y="1416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a:extLst>
            <a:ext uri="{FF2B5EF4-FFF2-40B4-BE49-F238E27FC236}">
              <a16:creationId xmlns:a16="http://schemas.microsoft.com/office/drawing/2014/main" id="{D8A71855-9056-44B5-AB2D-ED043FB78BB2}"/>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a:extLst>
            <a:ext uri="{FF2B5EF4-FFF2-40B4-BE49-F238E27FC236}">
              <a16:creationId xmlns:a16="http://schemas.microsoft.com/office/drawing/2014/main" id="{A95C756E-7832-4FDA-97D2-AB05313CDAF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a:extLst>
            <a:ext uri="{FF2B5EF4-FFF2-40B4-BE49-F238E27FC236}">
              <a16:creationId xmlns:a16="http://schemas.microsoft.com/office/drawing/2014/main" id="{156F9241-1063-4DE7-9044-64FDD51C5209}"/>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278" name="n_1mainValue【福祉施設】&#10;有形固定資産減価償却率">
          <a:extLst>
            <a:ext uri="{FF2B5EF4-FFF2-40B4-BE49-F238E27FC236}">
              <a16:creationId xmlns:a16="http://schemas.microsoft.com/office/drawing/2014/main" id="{61CEAE23-489C-4F50-A095-DDA6B5E9BE2F}"/>
            </a:ext>
          </a:extLst>
        </xdr:cNvPr>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29227</xdr:rowOff>
    </xdr:from>
    <xdr:ext cx="405111" cy="259045"/>
    <xdr:sp macro="" textlink="">
      <xdr:nvSpPr>
        <xdr:cNvPr id="279" name="n_2mainValue【福祉施設】&#10;有形固定資産減価償却率">
          <a:extLst>
            <a:ext uri="{FF2B5EF4-FFF2-40B4-BE49-F238E27FC236}">
              <a16:creationId xmlns:a16="http://schemas.microsoft.com/office/drawing/2014/main" id="{B1BCFC11-5478-4ED8-9405-80C033F94744}"/>
            </a:ext>
          </a:extLst>
        </xdr:cNvPr>
        <xdr:cNvSpPr txBox="1"/>
      </xdr:nvSpPr>
      <xdr:spPr>
        <a:xfrm>
          <a:off x="2705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EF6795A2-747B-4080-9305-CB2DD67FF18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92B4E22F-C4B4-440B-AB70-20B8C1B1A9E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A25A101-769A-4B8C-AEF9-91A69BA990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ECB9F9E5-6DEB-4421-8AAA-EB2DE11F02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263E19FB-4502-4F43-94BF-B021D5E523B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8C60E546-4EE5-474B-848F-61BA464451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B278B84E-F06C-4906-B659-4F1AF330C0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FE148AD2-E21B-41DF-A5AD-E5FCBFF753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3A8AAEB0-8F39-4774-AB4A-978BCA9955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FBC7A9A9-7BFF-4D87-9421-E8B4597ACE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AF986677-D271-47BD-883D-FB414E01193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B0545EC0-7005-4D0A-B4F0-8465F291A44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8B926E1E-C180-40B3-A22C-980D83A59C5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8636F07C-50DC-4720-8191-D3B19EA025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DBBCC4D9-7620-4744-BB78-23739AEAA91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8466B73F-C453-4867-A0E5-4D568DA3BD7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4ADD6881-3726-4029-8CDF-66B2C792B8A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8DDD8D82-F68C-415C-A985-1198A14F61A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9E5F0DE7-56A2-408C-8CB0-57519CD26C1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2FD86014-36C8-46CF-877B-A4AB08776C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D691B868-F1ED-4BFD-B245-9709A4F2A5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49B54160-8637-4CE5-95EF-300E1848C30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B4BEC83A-830C-4CA4-97C6-2EFFC7D48F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a:extLst>
            <a:ext uri="{FF2B5EF4-FFF2-40B4-BE49-F238E27FC236}">
              <a16:creationId xmlns:a16="http://schemas.microsoft.com/office/drawing/2014/main" id="{6F1F0D49-EE2B-4E0B-BFE0-88D1B6A0137F}"/>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a:extLst>
            <a:ext uri="{FF2B5EF4-FFF2-40B4-BE49-F238E27FC236}">
              <a16:creationId xmlns:a16="http://schemas.microsoft.com/office/drawing/2014/main" id="{0207FC1D-277E-4BE0-B1D5-95B1C366405E}"/>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a:extLst>
            <a:ext uri="{FF2B5EF4-FFF2-40B4-BE49-F238E27FC236}">
              <a16:creationId xmlns:a16="http://schemas.microsoft.com/office/drawing/2014/main" id="{B997311E-20AE-4B77-A81C-70E70DEF0E0A}"/>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a:extLst>
            <a:ext uri="{FF2B5EF4-FFF2-40B4-BE49-F238E27FC236}">
              <a16:creationId xmlns:a16="http://schemas.microsoft.com/office/drawing/2014/main" id="{A5CFD1E8-5F2C-4D19-BD60-298675D269F5}"/>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a:extLst>
            <a:ext uri="{FF2B5EF4-FFF2-40B4-BE49-F238E27FC236}">
              <a16:creationId xmlns:a16="http://schemas.microsoft.com/office/drawing/2014/main" id="{93C9DC8E-3386-447F-B707-E4D902903C27}"/>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08" name="【福祉施設】&#10;一人当たり面積平均値テキスト">
          <a:extLst>
            <a:ext uri="{FF2B5EF4-FFF2-40B4-BE49-F238E27FC236}">
              <a16:creationId xmlns:a16="http://schemas.microsoft.com/office/drawing/2014/main" id="{1C3F87F8-FEC1-4D28-BF2F-524D15FA6AA5}"/>
            </a:ext>
          </a:extLst>
        </xdr:cNvPr>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a:extLst>
            <a:ext uri="{FF2B5EF4-FFF2-40B4-BE49-F238E27FC236}">
              <a16:creationId xmlns:a16="http://schemas.microsoft.com/office/drawing/2014/main" id="{593C5A84-3FA1-4A75-B5C7-DE4F7C5E46DA}"/>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a:extLst>
            <a:ext uri="{FF2B5EF4-FFF2-40B4-BE49-F238E27FC236}">
              <a16:creationId xmlns:a16="http://schemas.microsoft.com/office/drawing/2014/main" id="{7409102F-F762-4ED3-95F9-C0A76B67B8D9}"/>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a:extLst>
            <a:ext uri="{FF2B5EF4-FFF2-40B4-BE49-F238E27FC236}">
              <a16:creationId xmlns:a16="http://schemas.microsoft.com/office/drawing/2014/main" id="{30615F54-ECCC-4AD6-B6BE-9682EAD050A4}"/>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a:extLst>
            <a:ext uri="{FF2B5EF4-FFF2-40B4-BE49-F238E27FC236}">
              <a16:creationId xmlns:a16="http://schemas.microsoft.com/office/drawing/2014/main" id="{C6BFAD81-210C-4F88-BEC2-0F6FA6A60491}"/>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9BF2F19-E520-4804-B7B1-13D8E0A4905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35C46634-E8F0-4EEC-8DD4-24A88D2823C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C957C375-3D9C-4B9A-9A67-3F1B51DD65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1DC2E31-D78A-4C21-A323-7A0E90AF0C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C868EEA1-6457-4CC8-B492-397238E107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107950</xdr:rowOff>
    </xdr:from>
    <xdr:to>
      <xdr:col>55</xdr:col>
      <xdr:colOff>50800</xdr:colOff>
      <xdr:row>80</xdr:row>
      <xdr:rowOff>38100</xdr:rowOff>
    </xdr:to>
    <xdr:sp macro="" textlink="">
      <xdr:nvSpPr>
        <xdr:cNvPr id="318" name="楕円 317">
          <a:extLst>
            <a:ext uri="{FF2B5EF4-FFF2-40B4-BE49-F238E27FC236}">
              <a16:creationId xmlns:a16="http://schemas.microsoft.com/office/drawing/2014/main" id="{B591CC64-E6C3-4C2D-B4B9-CA2097B1B60B}"/>
            </a:ext>
          </a:extLst>
        </xdr:cNvPr>
        <xdr:cNvSpPr/>
      </xdr:nvSpPr>
      <xdr:spPr>
        <a:xfrm>
          <a:off x="104267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130827</xdr:rowOff>
    </xdr:from>
    <xdr:ext cx="469744" cy="259045"/>
    <xdr:sp macro="" textlink="">
      <xdr:nvSpPr>
        <xdr:cNvPr id="319" name="【福祉施設】&#10;一人当たり面積該当値テキスト">
          <a:extLst>
            <a:ext uri="{FF2B5EF4-FFF2-40B4-BE49-F238E27FC236}">
              <a16:creationId xmlns:a16="http://schemas.microsoft.com/office/drawing/2014/main" id="{067672BB-95C2-4ECE-A2A7-42F24FC1E124}"/>
            </a:ext>
          </a:extLst>
        </xdr:cNvPr>
        <xdr:cNvSpPr txBox="1"/>
      </xdr:nvSpPr>
      <xdr:spPr>
        <a:xfrm>
          <a:off x="10515600"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38100</xdr:rowOff>
    </xdr:from>
    <xdr:to>
      <xdr:col>50</xdr:col>
      <xdr:colOff>165100</xdr:colOff>
      <xdr:row>78</xdr:row>
      <xdr:rowOff>139700</xdr:rowOff>
    </xdr:to>
    <xdr:sp macro="" textlink="">
      <xdr:nvSpPr>
        <xdr:cNvPr id="320" name="楕円 319">
          <a:extLst>
            <a:ext uri="{FF2B5EF4-FFF2-40B4-BE49-F238E27FC236}">
              <a16:creationId xmlns:a16="http://schemas.microsoft.com/office/drawing/2014/main" id="{91D60A14-3E19-45D5-999F-129DE31FA8C2}"/>
            </a:ext>
          </a:extLst>
        </xdr:cNvPr>
        <xdr:cNvSpPr/>
      </xdr:nvSpPr>
      <xdr:spPr>
        <a:xfrm>
          <a:off x="9588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88900</xdr:rowOff>
    </xdr:from>
    <xdr:to>
      <xdr:col>55</xdr:col>
      <xdr:colOff>0</xdr:colOff>
      <xdr:row>79</xdr:row>
      <xdr:rowOff>158750</xdr:rowOff>
    </xdr:to>
    <xdr:cxnSp macro="">
      <xdr:nvCxnSpPr>
        <xdr:cNvPr id="321" name="直線コネクタ 320">
          <a:extLst>
            <a:ext uri="{FF2B5EF4-FFF2-40B4-BE49-F238E27FC236}">
              <a16:creationId xmlns:a16="http://schemas.microsoft.com/office/drawing/2014/main" id="{38626959-3F9E-42CA-8558-F06BB4D642E1}"/>
            </a:ext>
          </a:extLst>
        </xdr:cNvPr>
        <xdr:cNvCxnSpPr/>
      </xdr:nvCxnSpPr>
      <xdr:spPr>
        <a:xfrm>
          <a:off x="9639300" y="134620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38100</xdr:rowOff>
    </xdr:from>
    <xdr:to>
      <xdr:col>46</xdr:col>
      <xdr:colOff>38100</xdr:colOff>
      <xdr:row>78</xdr:row>
      <xdr:rowOff>139700</xdr:rowOff>
    </xdr:to>
    <xdr:sp macro="" textlink="">
      <xdr:nvSpPr>
        <xdr:cNvPr id="322" name="楕円 321">
          <a:extLst>
            <a:ext uri="{FF2B5EF4-FFF2-40B4-BE49-F238E27FC236}">
              <a16:creationId xmlns:a16="http://schemas.microsoft.com/office/drawing/2014/main" id="{40C16AF8-88BB-47C5-8E49-6530217492DF}"/>
            </a:ext>
          </a:extLst>
        </xdr:cNvPr>
        <xdr:cNvSpPr/>
      </xdr:nvSpPr>
      <xdr:spPr>
        <a:xfrm>
          <a:off x="8699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88900</xdr:rowOff>
    </xdr:from>
    <xdr:to>
      <xdr:col>50</xdr:col>
      <xdr:colOff>114300</xdr:colOff>
      <xdr:row>78</xdr:row>
      <xdr:rowOff>88900</xdr:rowOff>
    </xdr:to>
    <xdr:cxnSp macro="">
      <xdr:nvCxnSpPr>
        <xdr:cNvPr id="323" name="直線コネクタ 322">
          <a:extLst>
            <a:ext uri="{FF2B5EF4-FFF2-40B4-BE49-F238E27FC236}">
              <a16:creationId xmlns:a16="http://schemas.microsoft.com/office/drawing/2014/main" id="{F96E07F2-04F7-4BE5-B746-E5D2021F972C}"/>
            </a:ext>
          </a:extLst>
        </xdr:cNvPr>
        <xdr:cNvCxnSpPr/>
      </xdr:nvCxnSpPr>
      <xdr:spPr>
        <a:xfrm>
          <a:off x="8750300" y="1346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24" name="n_1aveValue【福祉施設】&#10;一人当たり面積">
          <a:extLst>
            <a:ext uri="{FF2B5EF4-FFF2-40B4-BE49-F238E27FC236}">
              <a16:creationId xmlns:a16="http://schemas.microsoft.com/office/drawing/2014/main" id="{EE09189E-1454-4AF1-86C3-4167DB9539B6}"/>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a:extLst>
            <a:ext uri="{FF2B5EF4-FFF2-40B4-BE49-F238E27FC236}">
              <a16:creationId xmlns:a16="http://schemas.microsoft.com/office/drawing/2014/main" id="{07214339-F3C3-49CC-BDE9-841BE09511E6}"/>
            </a:ext>
          </a:extLst>
        </xdr:cNvPr>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a:extLst>
            <a:ext uri="{FF2B5EF4-FFF2-40B4-BE49-F238E27FC236}">
              <a16:creationId xmlns:a16="http://schemas.microsoft.com/office/drawing/2014/main" id="{E7D3B75B-DA24-4DF3-8684-EE0C94513937}"/>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156227</xdr:rowOff>
    </xdr:from>
    <xdr:ext cx="469744" cy="259045"/>
    <xdr:sp macro="" textlink="">
      <xdr:nvSpPr>
        <xdr:cNvPr id="327" name="n_1mainValue【福祉施設】&#10;一人当たり面積">
          <a:extLst>
            <a:ext uri="{FF2B5EF4-FFF2-40B4-BE49-F238E27FC236}">
              <a16:creationId xmlns:a16="http://schemas.microsoft.com/office/drawing/2014/main" id="{ED4E434E-4BE0-4309-A1EF-E83559C2EF01}"/>
            </a:ext>
          </a:extLst>
        </xdr:cNvPr>
        <xdr:cNvSpPr txBox="1"/>
      </xdr:nvSpPr>
      <xdr:spPr>
        <a:xfrm>
          <a:off x="93917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156227</xdr:rowOff>
    </xdr:from>
    <xdr:ext cx="469744" cy="259045"/>
    <xdr:sp macro="" textlink="">
      <xdr:nvSpPr>
        <xdr:cNvPr id="328" name="n_2mainValue【福祉施設】&#10;一人当たり面積">
          <a:extLst>
            <a:ext uri="{FF2B5EF4-FFF2-40B4-BE49-F238E27FC236}">
              <a16:creationId xmlns:a16="http://schemas.microsoft.com/office/drawing/2014/main" id="{91E4B3EA-CFEB-49AA-8C5B-D3B411E6D749}"/>
            </a:ext>
          </a:extLst>
        </xdr:cNvPr>
        <xdr:cNvSpPr txBox="1"/>
      </xdr:nvSpPr>
      <xdr:spPr>
        <a:xfrm>
          <a:off x="85154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5AB35256-DF64-4EBD-86F8-B60A3C9C91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9301CB21-6C27-4B4E-8AA9-09D1CAFFCB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596741A3-C659-478E-9548-4BA823C934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7139FBB1-7529-41F1-828C-660D42A2380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BB0F55F6-E0E2-4CFC-8A95-E22A196C4F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408EBB13-111C-4A94-8898-99A8E1DE918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972E5B16-9FDD-4915-97E8-A000D7BBD8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3A98A098-DDF4-45EE-A53F-306B488C7B2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B667C18D-820E-47C2-8CBB-2A1F4B1719B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B23B7DD3-3508-49CF-8FA6-A0090A03000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CE91CE4C-8BB5-4825-927A-2C10D7679528}"/>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2D703670-D30C-41CC-A684-58E585C8293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803AAFCF-DFA3-4679-8F7A-64F60855DBA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27CCD809-B4D3-418C-A353-D1745ACC02A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7E6E95B8-9777-4809-AE44-A997FCD8C13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F96EC70E-7194-4274-8C97-D1A3C46F383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2F6CC2E9-05BD-4A89-9F9A-E5FF5547735E}"/>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735FAC6B-7D1B-44FE-9FA9-5617513066B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C83DD789-9DDB-4F30-9DD0-8EFCB5DAF6C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A255E309-8835-4BA3-B0D7-D7440BCC270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0C1EBD94-1ABB-4ADE-A219-17F2A5B9E13E}"/>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F4A908C4-8FEE-4E3A-BA79-D2303D1639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EBFC7612-DECA-4A30-91AA-6521E2FD9BCF}"/>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476BC6A0-1D41-4E09-8DD5-3CF20F935DE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a:extLst>
            <a:ext uri="{FF2B5EF4-FFF2-40B4-BE49-F238E27FC236}">
              <a16:creationId xmlns:a16="http://schemas.microsoft.com/office/drawing/2014/main" id="{036C89AC-3280-4FB0-A11E-838876E8ACE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EFF20225-4F22-4CDA-87A8-209612B2D4F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a:extLst>
            <a:ext uri="{FF2B5EF4-FFF2-40B4-BE49-F238E27FC236}">
              <a16:creationId xmlns:a16="http://schemas.microsoft.com/office/drawing/2014/main" id="{DA5F34C1-4BDD-4FE6-A736-F5E4CD7FBD7A}"/>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AB752BEF-3621-4E2C-8AE0-47AC79D6D82F}"/>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a:extLst>
            <a:ext uri="{FF2B5EF4-FFF2-40B4-BE49-F238E27FC236}">
              <a16:creationId xmlns:a16="http://schemas.microsoft.com/office/drawing/2014/main" id="{91BF6556-D8CB-4B81-A20B-423D897CBFD6}"/>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9F835E0C-B7B6-44AF-9546-830787DA68A2}"/>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a:extLst>
            <a:ext uri="{FF2B5EF4-FFF2-40B4-BE49-F238E27FC236}">
              <a16:creationId xmlns:a16="http://schemas.microsoft.com/office/drawing/2014/main" id="{A47E036F-C489-4489-A6A8-365EA8AE71A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a:extLst>
            <a:ext uri="{FF2B5EF4-FFF2-40B4-BE49-F238E27FC236}">
              <a16:creationId xmlns:a16="http://schemas.microsoft.com/office/drawing/2014/main" id="{61510333-DA71-422F-9A89-AAF0352E5D43}"/>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a:extLst>
            <a:ext uri="{FF2B5EF4-FFF2-40B4-BE49-F238E27FC236}">
              <a16:creationId xmlns:a16="http://schemas.microsoft.com/office/drawing/2014/main" id="{3A5429F1-E877-4193-97A5-75588C3A82E9}"/>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a:extLst>
            <a:ext uri="{FF2B5EF4-FFF2-40B4-BE49-F238E27FC236}">
              <a16:creationId xmlns:a16="http://schemas.microsoft.com/office/drawing/2014/main" id="{5868D29D-169D-4A27-A04A-1889CCB4BB5A}"/>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2E700AE6-C35C-4063-B547-363FA7486E9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F85F2BC6-EB2B-448B-A228-1B80A35BBE1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9563A316-5E40-4C56-90E3-34695575A00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5BFB12C-F87E-4331-A1AE-267C703889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C1D86D1-B613-4F78-87AF-5385056A3E7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33020</xdr:rowOff>
    </xdr:from>
    <xdr:to>
      <xdr:col>24</xdr:col>
      <xdr:colOff>114300</xdr:colOff>
      <xdr:row>102</xdr:row>
      <xdr:rowOff>134620</xdr:rowOff>
    </xdr:to>
    <xdr:sp macro="" textlink="">
      <xdr:nvSpPr>
        <xdr:cNvPr id="368" name="楕円 367">
          <a:extLst>
            <a:ext uri="{FF2B5EF4-FFF2-40B4-BE49-F238E27FC236}">
              <a16:creationId xmlns:a16="http://schemas.microsoft.com/office/drawing/2014/main" id="{B3D903E6-73A2-4CF9-BE1E-C4BADB659D72}"/>
            </a:ext>
          </a:extLst>
        </xdr:cNvPr>
        <xdr:cNvSpPr/>
      </xdr:nvSpPr>
      <xdr:spPr>
        <a:xfrm>
          <a:off x="4584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55897</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61D596FC-FC88-4A76-9BEA-A40754EBED5B}"/>
            </a:ext>
          </a:extLst>
        </xdr:cNvPr>
        <xdr:cNvSpPr txBox="1"/>
      </xdr:nvSpPr>
      <xdr:spPr>
        <a:xfrm>
          <a:off x="467360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370" name="楕円 369">
          <a:extLst>
            <a:ext uri="{FF2B5EF4-FFF2-40B4-BE49-F238E27FC236}">
              <a16:creationId xmlns:a16="http://schemas.microsoft.com/office/drawing/2014/main" id="{7E87AC74-4E42-40A3-AA5C-076AAAD4611B}"/>
            </a:ext>
          </a:extLst>
        </xdr:cNvPr>
        <xdr:cNvSpPr/>
      </xdr:nvSpPr>
      <xdr:spPr>
        <a:xfrm>
          <a:off x="3746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83820</xdr:rowOff>
    </xdr:from>
    <xdr:to>
      <xdr:col>24</xdr:col>
      <xdr:colOff>63500</xdr:colOff>
      <xdr:row>105</xdr:row>
      <xdr:rowOff>28575</xdr:rowOff>
    </xdr:to>
    <xdr:cxnSp macro="">
      <xdr:nvCxnSpPr>
        <xdr:cNvPr id="371" name="直線コネクタ 370">
          <a:extLst>
            <a:ext uri="{FF2B5EF4-FFF2-40B4-BE49-F238E27FC236}">
              <a16:creationId xmlns:a16="http://schemas.microsoft.com/office/drawing/2014/main" id="{910FF278-08B2-415C-B42A-2590605B9193}"/>
            </a:ext>
          </a:extLst>
        </xdr:cNvPr>
        <xdr:cNvCxnSpPr/>
      </xdr:nvCxnSpPr>
      <xdr:spPr>
        <a:xfrm flipV="1">
          <a:off x="3797300" y="17571720"/>
          <a:ext cx="8382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19686</xdr:rowOff>
    </xdr:from>
    <xdr:to>
      <xdr:col>15</xdr:col>
      <xdr:colOff>101600</xdr:colOff>
      <xdr:row>105</xdr:row>
      <xdr:rowOff>121286</xdr:rowOff>
    </xdr:to>
    <xdr:sp macro="" textlink="">
      <xdr:nvSpPr>
        <xdr:cNvPr id="372" name="楕円 371">
          <a:extLst>
            <a:ext uri="{FF2B5EF4-FFF2-40B4-BE49-F238E27FC236}">
              <a16:creationId xmlns:a16="http://schemas.microsoft.com/office/drawing/2014/main" id="{8374763A-9E01-4774-970B-0F7C8B315A5B}"/>
            </a:ext>
          </a:extLst>
        </xdr:cNvPr>
        <xdr:cNvSpPr/>
      </xdr:nvSpPr>
      <xdr:spPr>
        <a:xfrm>
          <a:off x="2857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70486</xdr:rowOff>
    </xdr:to>
    <xdr:cxnSp macro="">
      <xdr:nvCxnSpPr>
        <xdr:cNvPr id="373" name="直線コネクタ 372">
          <a:extLst>
            <a:ext uri="{FF2B5EF4-FFF2-40B4-BE49-F238E27FC236}">
              <a16:creationId xmlns:a16="http://schemas.microsoft.com/office/drawing/2014/main" id="{73C1A6B5-F6DB-47BA-8F0B-1D3DB6921928}"/>
            </a:ext>
          </a:extLst>
        </xdr:cNvPr>
        <xdr:cNvCxnSpPr/>
      </xdr:nvCxnSpPr>
      <xdr:spPr>
        <a:xfrm flipV="1">
          <a:off x="2908300" y="18030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74" name="n_1aveValue【市民会館】&#10;有形固定資産減価償却率">
          <a:extLst>
            <a:ext uri="{FF2B5EF4-FFF2-40B4-BE49-F238E27FC236}">
              <a16:creationId xmlns:a16="http://schemas.microsoft.com/office/drawing/2014/main" id="{EA0CEBEA-59B8-47E0-8750-49F7B9FDE417}"/>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75" name="n_2aveValue【市民会館】&#10;有形固定資産減価償却率">
          <a:extLst>
            <a:ext uri="{FF2B5EF4-FFF2-40B4-BE49-F238E27FC236}">
              <a16:creationId xmlns:a16="http://schemas.microsoft.com/office/drawing/2014/main" id="{409EC92B-55D1-4381-BFD1-2E155F568AAE}"/>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a:extLst>
            <a:ext uri="{FF2B5EF4-FFF2-40B4-BE49-F238E27FC236}">
              <a16:creationId xmlns:a16="http://schemas.microsoft.com/office/drawing/2014/main" id="{7E5E0924-1323-46DD-A4DB-F1436183AB4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70502</xdr:rowOff>
    </xdr:from>
    <xdr:ext cx="405111" cy="259045"/>
    <xdr:sp macro="" textlink="">
      <xdr:nvSpPr>
        <xdr:cNvPr id="377" name="n_1mainValue【市民会館】&#10;有形固定資産減価償却率">
          <a:extLst>
            <a:ext uri="{FF2B5EF4-FFF2-40B4-BE49-F238E27FC236}">
              <a16:creationId xmlns:a16="http://schemas.microsoft.com/office/drawing/2014/main" id="{FA44D3E7-C3D5-44E7-9FF5-21A7FF1AAB85}"/>
            </a:ext>
          </a:extLst>
        </xdr:cNvPr>
        <xdr:cNvSpPr txBox="1"/>
      </xdr:nvSpPr>
      <xdr:spPr>
        <a:xfrm>
          <a:off x="35820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112413</xdr:rowOff>
    </xdr:from>
    <xdr:ext cx="405111" cy="259045"/>
    <xdr:sp macro="" textlink="">
      <xdr:nvSpPr>
        <xdr:cNvPr id="378" name="n_2mainValue【市民会館】&#10;有形固定資産減価償却率">
          <a:extLst>
            <a:ext uri="{FF2B5EF4-FFF2-40B4-BE49-F238E27FC236}">
              <a16:creationId xmlns:a16="http://schemas.microsoft.com/office/drawing/2014/main" id="{613B77F1-1AA8-4F96-A9AE-92E2FB83FF06}"/>
            </a:ext>
          </a:extLst>
        </xdr:cNvPr>
        <xdr:cNvSpPr txBox="1"/>
      </xdr:nvSpPr>
      <xdr:spPr>
        <a:xfrm>
          <a:off x="2705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8CE3EAE0-85F6-4C26-B843-0173C93078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AFA83D45-EE20-475F-A3A3-E01DF4EFAA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ACB8AB98-C652-44F0-8BFA-1EC0BCA781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AF0BA6FA-4C49-4B27-88DA-FC6C51873B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D1065C4F-B01A-4D0B-90A4-96967FE3DE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FD592F07-1178-4DF9-915E-3D37726EDD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3B5C1A9E-18AD-4122-B45E-6289128F0A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9B8F79BF-75AE-40C4-AC6A-E7F56ED9DA4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BD5B4EDE-F891-45F4-A061-78E7264EACD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9A201E19-4214-40F1-8372-29593EC7B0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854FB71E-F89C-40F8-B941-70788331E00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D33E0E54-BC41-4276-B35C-BE2E9557B63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ECA3F623-65C1-47DF-AA56-D251D972805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039D45FD-678C-45A8-9A38-C2F2D8D0ED6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307BA290-0206-40BE-A4D7-2A9FE664E8C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B8BACECA-D305-4015-8DC7-4615313B224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96B155E9-5BAB-45D8-89B0-06604BBBC47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3508B66E-DF60-4324-998C-C08835744909}"/>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C1E45C81-6108-45D7-BDD6-7DCF2A0C31E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BDF6031F-6D36-4650-AD31-795BA765D5E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087383D8-D99B-42FC-A3AD-F04C495F22D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BEB1674D-CF8E-40A9-ACDC-715D8007D7D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A4EFCEE0-06FD-41FC-83C1-A5F9B07DEAE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BC6BAA27-A3F5-46DB-9F62-AD24B391AE7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3FC01099-AA38-414B-AAE5-E02D326CF4F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a:extLst>
            <a:ext uri="{FF2B5EF4-FFF2-40B4-BE49-F238E27FC236}">
              <a16:creationId xmlns:a16="http://schemas.microsoft.com/office/drawing/2014/main" id="{A29DF77B-F084-4AD5-A4D1-61DDC069E836}"/>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a:extLst>
            <a:ext uri="{FF2B5EF4-FFF2-40B4-BE49-F238E27FC236}">
              <a16:creationId xmlns:a16="http://schemas.microsoft.com/office/drawing/2014/main" id="{3B31135B-CDF3-412B-9F3D-59E86565990C}"/>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a:extLst>
            <a:ext uri="{FF2B5EF4-FFF2-40B4-BE49-F238E27FC236}">
              <a16:creationId xmlns:a16="http://schemas.microsoft.com/office/drawing/2014/main" id="{DD5BC44B-2865-4DFF-93FC-8614A76D0734}"/>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a:extLst>
            <a:ext uri="{FF2B5EF4-FFF2-40B4-BE49-F238E27FC236}">
              <a16:creationId xmlns:a16="http://schemas.microsoft.com/office/drawing/2014/main" id="{B07569F7-DED1-448B-9F70-A5EB0E2D602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a:extLst>
            <a:ext uri="{FF2B5EF4-FFF2-40B4-BE49-F238E27FC236}">
              <a16:creationId xmlns:a16="http://schemas.microsoft.com/office/drawing/2014/main" id="{4B4F9BC9-245E-4445-A827-C682E5A6ADB1}"/>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09" name="【市民会館】&#10;一人当たり面積平均値テキスト">
          <a:extLst>
            <a:ext uri="{FF2B5EF4-FFF2-40B4-BE49-F238E27FC236}">
              <a16:creationId xmlns:a16="http://schemas.microsoft.com/office/drawing/2014/main" id="{E830A7C0-3B86-44FC-99E7-02E3B8AF36F9}"/>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a:extLst>
            <a:ext uri="{FF2B5EF4-FFF2-40B4-BE49-F238E27FC236}">
              <a16:creationId xmlns:a16="http://schemas.microsoft.com/office/drawing/2014/main" id="{688ED480-28BE-465C-B691-B3620B94323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a:extLst>
            <a:ext uri="{FF2B5EF4-FFF2-40B4-BE49-F238E27FC236}">
              <a16:creationId xmlns:a16="http://schemas.microsoft.com/office/drawing/2014/main" id="{31EFA7B5-030E-4429-9C0E-8529EF048C68}"/>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a:extLst>
            <a:ext uri="{FF2B5EF4-FFF2-40B4-BE49-F238E27FC236}">
              <a16:creationId xmlns:a16="http://schemas.microsoft.com/office/drawing/2014/main" id="{0B8C82AC-6BD1-4885-AE74-6F8072B08438}"/>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a:extLst>
            <a:ext uri="{FF2B5EF4-FFF2-40B4-BE49-F238E27FC236}">
              <a16:creationId xmlns:a16="http://schemas.microsoft.com/office/drawing/2014/main" id="{FBA85FDE-CD51-476F-8A59-315D0A174CF2}"/>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50FCCD1-55A3-4142-BF89-E0377E7ED8C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36805DB-7182-41DA-82C3-29845985C4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110942B-4A5B-4F7D-A689-89224E20584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B3C1268A-AD9A-4AF3-A334-6EFFB9A76CC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BDAC6BC-85EE-4705-A843-2858C3B9961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419" name="楕円 418">
          <a:extLst>
            <a:ext uri="{FF2B5EF4-FFF2-40B4-BE49-F238E27FC236}">
              <a16:creationId xmlns:a16="http://schemas.microsoft.com/office/drawing/2014/main" id="{860FFE91-FE83-425E-9801-F38760377049}"/>
            </a:ext>
          </a:extLst>
        </xdr:cNvPr>
        <xdr:cNvSpPr/>
      </xdr:nvSpPr>
      <xdr:spPr>
        <a:xfrm>
          <a:off x="10426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126291</xdr:rowOff>
    </xdr:from>
    <xdr:ext cx="469744" cy="259045"/>
    <xdr:sp macro="" textlink="">
      <xdr:nvSpPr>
        <xdr:cNvPr id="420" name="【市民会館】&#10;一人当たり面積該当値テキスト">
          <a:extLst>
            <a:ext uri="{FF2B5EF4-FFF2-40B4-BE49-F238E27FC236}">
              <a16:creationId xmlns:a16="http://schemas.microsoft.com/office/drawing/2014/main" id="{C82F1C34-2B91-4777-BC63-040342043617}"/>
            </a:ext>
          </a:extLst>
        </xdr:cNvPr>
        <xdr:cNvSpPr txBox="1"/>
      </xdr:nvSpPr>
      <xdr:spPr>
        <a:xfrm>
          <a:off x="105156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66221</xdr:rowOff>
    </xdr:from>
    <xdr:to>
      <xdr:col>50</xdr:col>
      <xdr:colOff>165100</xdr:colOff>
      <xdr:row>107</xdr:row>
      <xdr:rowOff>167821</xdr:rowOff>
    </xdr:to>
    <xdr:sp macro="" textlink="">
      <xdr:nvSpPr>
        <xdr:cNvPr id="421" name="楕円 420">
          <a:extLst>
            <a:ext uri="{FF2B5EF4-FFF2-40B4-BE49-F238E27FC236}">
              <a16:creationId xmlns:a16="http://schemas.microsoft.com/office/drawing/2014/main" id="{56121674-5432-4B37-8BCE-A09BD67A52E4}"/>
            </a:ext>
          </a:extLst>
        </xdr:cNvPr>
        <xdr:cNvSpPr/>
      </xdr:nvSpPr>
      <xdr:spPr>
        <a:xfrm>
          <a:off x="958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107</xdr:row>
      <xdr:rowOff>117021</xdr:rowOff>
    </xdr:to>
    <xdr:cxnSp macro="">
      <xdr:nvCxnSpPr>
        <xdr:cNvPr id="422" name="直線コネクタ 421">
          <a:extLst>
            <a:ext uri="{FF2B5EF4-FFF2-40B4-BE49-F238E27FC236}">
              <a16:creationId xmlns:a16="http://schemas.microsoft.com/office/drawing/2014/main" id="{5DE6D107-0178-4CB9-B52A-80490AD39367}"/>
            </a:ext>
          </a:extLst>
        </xdr:cNvPr>
        <xdr:cNvCxnSpPr/>
      </xdr:nvCxnSpPr>
      <xdr:spPr>
        <a:xfrm flipV="1">
          <a:off x="9639300" y="18200914"/>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23" name="楕円 422">
          <a:extLst>
            <a:ext uri="{FF2B5EF4-FFF2-40B4-BE49-F238E27FC236}">
              <a16:creationId xmlns:a16="http://schemas.microsoft.com/office/drawing/2014/main" id="{09A6BC98-AF71-4E8F-BB32-1EEDB7EC11A4}"/>
            </a:ext>
          </a:extLst>
        </xdr:cNvPr>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117021</xdr:rowOff>
    </xdr:from>
    <xdr:to>
      <xdr:col>50</xdr:col>
      <xdr:colOff>114300</xdr:colOff>
      <xdr:row>107</xdr:row>
      <xdr:rowOff>117021</xdr:rowOff>
    </xdr:to>
    <xdr:cxnSp macro="">
      <xdr:nvCxnSpPr>
        <xdr:cNvPr id="424" name="直線コネクタ 423">
          <a:extLst>
            <a:ext uri="{FF2B5EF4-FFF2-40B4-BE49-F238E27FC236}">
              <a16:creationId xmlns:a16="http://schemas.microsoft.com/office/drawing/2014/main" id="{92C14E1C-21F4-44EF-8DD3-79ABE22A3FDC}"/>
            </a:ext>
          </a:extLst>
        </xdr:cNvPr>
        <xdr:cNvCxnSpPr/>
      </xdr:nvCxnSpPr>
      <xdr:spPr>
        <a:xfrm>
          <a:off x="8750300" y="1846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25" name="n_1aveValue【市民会館】&#10;一人当たり面積">
          <a:extLst>
            <a:ext uri="{FF2B5EF4-FFF2-40B4-BE49-F238E27FC236}">
              <a16:creationId xmlns:a16="http://schemas.microsoft.com/office/drawing/2014/main" id="{8FA9EC2D-11A6-46CF-9AE2-069F22B85C89}"/>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26" name="n_2aveValue【市民会館】&#10;一人当たり面積">
          <a:extLst>
            <a:ext uri="{FF2B5EF4-FFF2-40B4-BE49-F238E27FC236}">
              <a16:creationId xmlns:a16="http://schemas.microsoft.com/office/drawing/2014/main" id="{B840D41E-5B01-45A4-81C0-04AE821D9C78}"/>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a:extLst>
            <a:ext uri="{FF2B5EF4-FFF2-40B4-BE49-F238E27FC236}">
              <a16:creationId xmlns:a16="http://schemas.microsoft.com/office/drawing/2014/main" id="{9BA32BAE-5EE4-493A-A54D-542A9F56B9E7}"/>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158948</xdr:rowOff>
    </xdr:from>
    <xdr:ext cx="469744" cy="259045"/>
    <xdr:sp macro="" textlink="">
      <xdr:nvSpPr>
        <xdr:cNvPr id="428" name="n_1mainValue【市民会館】&#10;一人当たり面積">
          <a:extLst>
            <a:ext uri="{FF2B5EF4-FFF2-40B4-BE49-F238E27FC236}">
              <a16:creationId xmlns:a16="http://schemas.microsoft.com/office/drawing/2014/main" id="{BB66B3CF-6124-4598-A2A4-533B5C6F454A}"/>
            </a:ext>
          </a:extLst>
        </xdr:cNvPr>
        <xdr:cNvSpPr txBox="1"/>
      </xdr:nvSpPr>
      <xdr:spPr>
        <a:xfrm>
          <a:off x="93917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29" name="n_2mainValue【市民会館】&#10;一人当たり面積">
          <a:extLst>
            <a:ext uri="{FF2B5EF4-FFF2-40B4-BE49-F238E27FC236}">
              <a16:creationId xmlns:a16="http://schemas.microsoft.com/office/drawing/2014/main" id="{1938F92D-7CC8-4889-8520-8BC7725F8F05}"/>
            </a:ext>
          </a:extLst>
        </xdr:cNvPr>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E1436883-C997-430C-B054-0102F809F18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D541BA49-786B-489D-B2AD-8AFDB5C4340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5CE04D40-480C-462C-BDF1-492148B6941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C3EE6083-7E19-4A6C-81AD-0C16AF5B25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C90F05ED-0A1B-49B2-8B0E-6C7FC73CAF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47298B2E-FB7D-416B-9B8D-AAEB7EE2E3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BA0956E8-0615-4897-94CA-3B274AE3BF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32AFCE29-CA21-49C7-8F9D-C19492D4952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6363519F-030F-4CC7-85D4-3241EE1791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B6790088-D8A0-4593-8BAE-353CBAE480B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56243397-9BB3-4BD7-B214-3D087653995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B73E6819-DD75-41E1-AE98-A952BC3EA3D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9E18179-BB6C-4287-9378-AE3C8FF76D6A}"/>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853369AC-F509-4047-AB60-C0B1200C3A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42223076-83DF-4DE9-8785-718AB453C0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CB3EE75B-FC88-4F87-BBFF-696BFF99DD0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C0EB4856-8439-4036-B4E3-0547C655E2F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DC89593F-5368-4118-86E3-CCE9E2CB6FE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C8D84388-46EC-430D-B702-A9FCFFCB6F9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F9A73974-381C-4239-99C1-58493BBED6F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E3A959F2-E30F-43BE-AB12-D722C638A54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E1FB29DD-6124-4412-9297-A1F3DF6DDF7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F95F004A-C0CE-4154-9EAB-0F4336343A8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83CFE7F4-A03B-42A8-A363-A7F6C4CF4A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a:extLst>
            <a:ext uri="{FF2B5EF4-FFF2-40B4-BE49-F238E27FC236}">
              <a16:creationId xmlns:a16="http://schemas.microsoft.com/office/drawing/2014/main" id="{DF64929F-4A3F-4884-A35B-B39D5F35DA26}"/>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E2950347-2EEF-469C-B66F-6304A0F778F5}"/>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a:extLst>
            <a:ext uri="{FF2B5EF4-FFF2-40B4-BE49-F238E27FC236}">
              <a16:creationId xmlns:a16="http://schemas.microsoft.com/office/drawing/2014/main" id="{90166243-AEC1-4FF6-956C-48F0CD2EC13C}"/>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a:extLst>
            <a:ext uri="{FF2B5EF4-FFF2-40B4-BE49-F238E27FC236}">
              <a16:creationId xmlns:a16="http://schemas.microsoft.com/office/drawing/2014/main" id="{3C0ABF85-9C6D-4F26-98A9-4804B5EE8289}"/>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a:extLst>
            <a:ext uri="{FF2B5EF4-FFF2-40B4-BE49-F238E27FC236}">
              <a16:creationId xmlns:a16="http://schemas.microsoft.com/office/drawing/2014/main" id="{D6A4FD68-0BC5-4FA4-8CC5-83C5CDF2498E}"/>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6D02DDD8-A8AD-4174-A541-D7C8B0BDA404}"/>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a:extLst>
            <a:ext uri="{FF2B5EF4-FFF2-40B4-BE49-F238E27FC236}">
              <a16:creationId xmlns:a16="http://schemas.microsoft.com/office/drawing/2014/main" id="{CA977F70-A64A-4332-9941-3AEBEB9F34D4}"/>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a:extLst>
            <a:ext uri="{FF2B5EF4-FFF2-40B4-BE49-F238E27FC236}">
              <a16:creationId xmlns:a16="http://schemas.microsoft.com/office/drawing/2014/main" id="{15902F2A-5C80-479C-BBDF-136A77B7EBEE}"/>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a:extLst>
            <a:ext uri="{FF2B5EF4-FFF2-40B4-BE49-F238E27FC236}">
              <a16:creationId xmlns:a16="http://schemas.microsoft.com/office/drawing/2014/main" id="{77B16C9B-68FC-47DC-9C47-03CC73DAD1C4}"/>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a:extLst>
            <a:ext uri="{FF2B5EF4-FFF2-40B4-BE49-F238E27FC236}">
              <a16:creationId xmlns:a16="http://schemas.microsoft.com/office/drawing/2014/main" id="{0D48761E-B0D2-474E-A953-79E89467D6FF}"/>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7A9F8BB-D69F-482F-96B9-8CFB7883CCC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119ADBF-E964-4331-AFE4-94E4977A698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93277FBA-8C30-40A8-BDB8-C9EDE07619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9792F68A-4933-4992-9601-E4D101A90A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CA02BFD-12F5-4E25-97CA-3C0A3480FF2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69" name="楕円 468">
          <a:extLst>
            <a:ext uri="{FF2B5EF4-FFF2-40B4-BE49-F238E27FC236}">
              <a16:creationId xmlns:a16="http://schemas.microsoft.com/office/drawing/2014/main" id="{388DD3DD-5224-4335-858F-C0982D19EB23}"/>
            </a:ext>
          </a:extLst>
        </xdr:cNvPr>
        <xdr:cNvSpPr/>
      </xdr:nvSpPr>
      <xdr:spPr>
        <a:xfrm>
          <a:off x="162687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147337</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B32EC9A0-2D2B-44D9-8027-B3B5F9F77966}"/>
            </a:ext>
          </a:extLst>
        </xdr:cNvPr>
        <xdr:cNvSpPr txBox="1"/>
      </xdr:nvSpPr>
      <xdr:spPr>
        <a:xfrm>
          <a:off x="16357600"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4445</xdr:rowOff>
    </xdr:from>
    <xdr:to>
      <xdr:col>81</xdr:col>
      <xdr:colOff>101600</xdr:colOff>
      <xdr:row>36</xdr:row>
      <xdr:rowOff>106045</xdr:rowOff>
    </xdr:to>
    <xdr:sp macro="" textlink="">
      <xdr:nvSpPr>
        <xdr:cNvPr id="471" name="楕円 470">
          <a:extLst>
            <a:ext uri="{FF2B5EF4-FFF2-40B4-BE49-F238E27FC236}">
              <a16:creationId xmlns:a16="http://schemas.microsoft.com/office/drawing/2014/main" id="{66DA300C-062B-4DFB-820E-1143C12EF06B}"/>
            </a:ext>
          </a:extLst>
        </xdr:cNvPr>
        <xdr:cNvSpPr/>
      </xdr:nvSpPr>
      <xdr:spPr>
        <a:xfrm>
          <a:off x="15430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55245</xdr:rowOff>
    </xdr:to>
    <xdr:cxnSp macro="">
      <xdr:nvCxnSpPr>
        <xdr:cNvPr id="472" name="直線コネクタ 471">
          <a:extLst>
            <a:ext uri="{FF2B5EF4-FFF2-40B4-BE49-F238E27FC236}">
              <a16:creationId xmlns:a16="http://schemas.microsoft.com/office/drawing/2014/main" id="{2BA026D4-045C-4FCA-9EF5-A248D8BD20C5}"/>
            </a:ext>
          </a:extLst>
        </xdr:cNvPr>
        <xdr:cNvCxnSpPr/>
      </xdr:nvCxnSpPr>
      <xdr:spPr>
        <a:xfrm flipV="1">
          <a:off x="15481300" y="61760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55880</xdr:rowOff>
    </xdr:from>
    <xdr:to>
      <xdr:col>76</xdr:col>
      <xdr:colOff>165100</xdr:colOff>
      <xdr:row>36</xdr:row>
      <xdr:rowOff>157480</xdr:rowOff>
    </xdr:to>
    <xdr:sp macro="" textlink="">
      <xdr:nvSpPr>
        <xdr:cNvPr id="473" name="楕円 472">
          <a:extLst>
            <a:ext uri="{FF2B5EF4-FFF2-40B4-BE49-F238E27FC236}">
              <a16:creationId xmlns:a16="http://schemas.microsoft.com/office/drawing/2014/main" id="{771D77D7-EDDA-4C57-B446-803436FEF0F3}"/>
            </a:ext>
          </a:extLst>
        </xdr:cNvPr>
        <xdr:cNvSpPr/>
      </xdr:nvSpPr>
      <xdr:spPr>
        <a:xfrm>
          <a:off x="14541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106680</xdr:rowOff>
    </xdr:to>
    <xdr:cxnSp macro="">
      <xdr:nvCxnSpPr>
        <xdr:cNvPr id="474" name="直線コネクタ 473">
          <a:extLst>
            <a:ext uri="{FF2B5EF4-FFF2-40B4-BE49-F238E27FC236}">
              <a16:creationId xmlns:a16="http://schemas.microsoft.com/office/drawing/2014/main" id="{5DAA9E03-046B-47F0-BDBA-F0A42D9D80C9}"/>
            </a:ext>
          </a:extLst>
        </xdr:cNvPr>
        <xdr:cNvCxnSpPr/>
      </xdr:nvCxnSpPr>
      <xdr:spPr>
        <a:xfrm flipV="1">
          <a:off x="14592300" y="6227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D823DD61-390E-4476-8884-8032BF01B7DC}"/>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C6711399-5FC2-498E-B19B-9C926E940855}"/>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2A7EB4A4-374A-4D31-86B5-164198C966C3}"/>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122572</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520BF3ED-131F-49CE-A103-4FAF365DCB24}"/>
            </a:ext>
          </a:extLst>
        </xdr:cNvPr>
        <xdr:cNvSpPr txBox="1"/>
      </xdr:nvSpPr>
      <xdr:spPr>
        <a:xfrm>
          <a:off x="152660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2557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F0C74E54-198B-4F45-9EC7-99B73B22F797}"/>
            </a:ext>
          </a:extLst>
        </xdr:cNvPr>
        <xdr:cNvSpPr txBox="1"/>
      </xdr:nvSpPr>
      <xdr:spPr>
        <a:xfrm>
          <a:off x="14389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E945B768-78D0-48F1-978E-13D132F722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5F6AA9A4-D483-4FAC-9FCE-1A9FBADAD6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BE9EB760-CA70-4843-A3F8-F997825D2C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55C3F164-7E47-4DF5-A0C5-78CA5152E5A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BF873767-75EA-436D-B0A2-63CAB3DEE6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C206552B-6236-424A-98FE-395BBD90A8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CC9A3D55-CFC2-42CF-B80B-573082C938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32D0ACBD-FEF3-44DE-85ED-81AF9581C1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6ECCAF26-8DF3-4414-A92D-AB319BB19F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3BD5A742-E624-4357-BEB1-914F2C4E9D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58F66FDC-B38D-49CF-9702-6046B8589E1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D46DCA17-D1CB-455C-B74E-5DEF14C6937B}"/>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C397E22F-B61F-4D28-83B9-42161211495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a:extLst>
            <a:ext uri="{FF2B5EF4-FFF2-40B4-BE49-F238E27FC236}">
              <a16:creationId xmlns:a16="http://schemas.microsoft.com/office/drawing/2014/main" id="{F96547BF-3B5B-4492-B7AD-FF970E54C11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B114620C-200B-482D-903D-06046756624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a:extLst>
            <a:ext uri="{FF2B5EF4-FFF2-40B4-BE49-F238E27FC236}">
              <a16:creationId xmlns:a16="http://schemas.microsoft.com/office/drawing/2014/main" id="{2BFF821D-B498-428E-9CB4-BF578E9F1CE4}"/>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8BE60F11-6CD0-4D20-91E7-4C2FB35CDAD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a:extLst>
            <a:ext uri="{FF2B5EF4-FFF2-40B4-BE49-F238E27FC236}">
              <a16:creationId xmlns:a16="http://schemas.microsoft.com/office/drawing/2014/main" id="{178DA644-9AD5-4740-9C2C-165E75FCC839}"/>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7D0D6060-D699-4436-BFA9-5BFAD929903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a:extLst>
            <a:ext uri="{FF2B5EF4-FFF2-40B4-BE49-F238E27FC236}">
              <a16:creationId xmlns:a16="http://schemas.microsoft.com/office/drawing/2014/main" id="{5A155E10-BADA-4538-99D4-D9102610146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1A370B0F-CFCC-44BC-B783-12989EB2969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D16C282F-7CD5-4D0C-B023-30458BC092F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238EC936-1345-444A-A456-540F24A38F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a:extLst>
            <a:ext uri="{FF2B5EF4-FFF2-40B4-BE49-F238E27FC236}">
              <a16:creationId xmlns:a16="http://schemas.microsoft.com/office/drawing/2014/main" id="{19D59B5A-F101-46D6-81E5-6CA9A943C0E7}"/>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FA2E6DD0-6238-42E7-890D-CCB05FB8224F}"/>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a:extLst>
            <a:ext uri="{FF2B5EF4-FFF2-40B4-BE49-F238E27FC236}">
              <a16:creationId xmlns:a16="http://schemas.microsoft.com/office/drawing/2014/main" id="{8A2E35CB-DCFF-46F3-8ABC-CEE4D88EC045}"/>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70A8512B-7089-4B4B-B8D6-94CCBB6FA27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a:extLst>
            <a:ext uri="{FF2B5EF4-FFF2-40B4-BE49-F238E27FC236}">
              <a16:creationId xmlns:a16="http://schemas.microsoft.com/office/drawing/2014/main" id="{F50F8C71-8007-4F61-8B32-7824BFD24F1A}"/>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3FAD9F7E-4B14-4E47-A993-82B9B7512A5C}"/>
            </a:ext>
          </a:extLst>
        </xdr:cNvPr>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a:extLst>
            <a:ext uri="{FF2B5EF4-FFF2-40B4-BE49-F238E27FC236}">
              <a16:creationId xmlns:a16="http://schemas.microsoft.com/office/drawing/2014/main" id="{2415B538-D5E5-49B3-958E-2F9891AA306B}"/>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a:extLst>
            <a:ext uri="{FF2B5EF4-FFF2-40B4-BE49-F238E27FC236}">
              <a16:creationId xmlns:a16="http://schemas.microsoft.com/office/drawing/2014/main" id="{4C664B0E-30A6-4A2A-8781-6CDB2FA7944F}"/>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a:extLst>
            <a:ext uri="{FF2B5EF4-FFF2-40B4-BE49-F238E27FC236}">
              <a16:creationId xmlns:a16="http://schemas.microsoft.com/office/drawing/2014/main" id="{FDFF5B27-A2A9-4FB6-B6BC-84D4F14AD12E}"/>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a:extLst>
            <a:ext uri="{FF2B5EF4-FFF2-40B4-BE49-F238E27FC236}">
              <a16:creationId xmlns:a16="http://schemas.microsoft.com/office/drawing/2014/main" id="{B0E46D86-FBFA-464F-BE7C-1C3FD3A472D1}"/>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399AC932-450D-479F-823C-7D0C35E5E10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D269D110-D7D8-4348-BDD3-32E2C7358E9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97FDDFFE-3F69-4EFF-AA90-0A208775F9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747EB836-EBA0-4866-83FA-7CB2CFFC33F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8F30E91B-6F12-4AD9-AA34-2AA8BAD2D13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164402</xdr:rowOff>
    </xdr:from>
    <xdr:to>
      <xdr:col>116</xdr:col>
      <xdr:colOff>114300</xdr:colOff>
      <xdr:row>41</xdr:row>
      <xdr:rowOff>94552</xdr:rowOff>
    </xdr:to>
    <xdr:sp macro="" textlink="">
      <xdr:nvSpPr>
        <xdr:cNvPr id="518" name="楕円 517">
          <a:extLst>
            <a:ext uri="{FF2B5EF4-FFF2-40B4-BE49-F238E27FC236}">
              <a16:creationId xmlns:a16="http://schemas.microsoft.com/office/drawing/2014/main" id="{4F7E7ED8-016F-49D7-AFE3-D820B792242E}"/>
            </a:ext>
          </a:extLst>
        </xdr:cNvPr>
        <xdr:cNvSpPr/>
      </xdr:nvSpPr>
      <xdr:spPr>
        <a:xfrm>
          <a:off x="22110700" y="7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142829</xdr:rowOff>
    </xdr:from>
    <xdr:ext cx="534377" cy="259045"/>
    <xdr:sp macro="" textlink="">
      <xdr:nvSpPr>
        <xdr:cNvPr id="519" name="【一般廃棄物処理施設】&#10;一人当たり有形固定資産（償却資産）額該当値テキスト">
          <a:extLst>
            <a:ext uri="{FF2B5EF4-FFF2-40B4-BE49-F238E27FC236}">
              <a16:creationId xmlns:a16="http://schemas.microsoft.com/office/drawing/2014/main" id="{6445C8EB-19D6-4673-8EC9-E90BDB887E21}"/>
            </a:ext>
          </a:extLst>
        </xdr:cNvPr>
        <xdr:cNvSpPr txBox="1"/>
      </xdr:nvSpPr>
      <xdr:spPr>
        <a:xfrm>
          <a:off x="22199600" y="70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164719</xdr:rowOff>
    </xdr:from>
    <xdr:to>
      <xdr:col>112</xdr:col>
      <xdr:colOff>38100</xdr:colOff>
      <xdr:row>41</xdr:row>
      <xdr:rowOff>94869</xdr:rowOff>
    </xdr:to>
    <xdr:sp macro="" textlink="">
      <xdr:nvSpPr>
        <xdr:cNvPr id="520" name="楕円 519">
          <a:extLst>
            <a:ext uri="{FF2B5EF4-FFF2-40B4-BE49-F238E27FC236}">
              <a16:creationId xmlns:a16="http://schemas.microsoft.com/office/drawing/2014/main" id="{66A4FD4D-B059-4548-A636-B98907B1CC5A}"/>
            </a:ext>
          </a:extLst>
        </xdr:cNvPr>
        <xdr:cNvSpPr/>
      </xdr:nvSpPr>
      <xdr:spPr>
        <a:xfrm>
          <a:off x="21272500" y="70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43752</xdr:rowOff>
    </xdr:from>
    <xdr:to>
      <xdr:col>116</xdr:col>
      <xdr:colOff>63500</xdr:colOff>
      <xdr:row>41</xdr:row>
      <xdr:rowOff>44069</xdr:rowOff>
    </xdr:to>
    <xdr:cxnSp macro="">
      <xdr:nvCxnSpPr>
        <xdr:cNvPr id="521" name="直線コネクタ 520">
          <a:extLst>
            <a:ext uri="{FF2B5EF4-FFF2-40B4-BE49-F238E27FC236}">
              <a16:creationId xmlns:a16="http://schemas.microsoft.com/office/drawing/2014/main" id="{107D9FBF-E242-4408-8D73-1CEE523552A7}"/>
            </a:ext>
          </a:extLst>
        </xdr:cNvPr>
        <xdr:cNvCxnSpPr/>
      </xdr:nvCxnSpPr>
      <xdr:spPr>
        <a:xfrm flipV="1">
          <a:off x="21323300" y="7073202"/>
          <a:ext cx="8382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164503</xdr:rowOff>
    </xdr:from>
    <xdr:to>
      <xdr:col>107</xdr:col>
      <xdr:colOff>101600</xdr:colOff>
      <xdr:row>41</xdr:row>
      <xdr:rowOff>94653</xdr:rowOff>
    </xdr:to>
    <xdr:sp macro="" textlink="">
      <xdr:nvSpPr>
        <xdr:cNvPr id="522" name="楕円 521">
          <a:extLst>
            <a:ext uri="{FF2B5EF4-FFF2-40B4-BE49-F238E27FC236}">
              <a16:creationId xmlns:a16="http://schemas.microsoft.com/office/drawing/2014/main" id="{2CF5F100-BED8-4D4D-A4EA-B7BE9E3E5C23}"/>
            </a:ext>
          </a:extLst>
        </xdr:cNvPr>
        <xdr:cNvSpPr/>
      </xdr:nvSpPr>
      <xdr:spPr>
        <a:xfrm>
          <a:off x="20383500" y="70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43853</xdr:rowOff>
    </xdr:from>
    <xdr:to>
      <xdr:col>111</xdr:col>
      <xdr:colOff>177800</xdr:colOff>
      <xdr:row>41</xdr:row>
      <xdr:rowOff>44069</xdr:rowOff>
    </xdr:to>
    <xdr:cxnSp macro="">
      <xdr:nvCxnSpPr>
        <xdr:cNvPr id="523" name="直線コネクタ 522">
          <a:extLst>
            <a:ext uri="{FF2B5EF4-FFF2-40B4-BE49-F238E27FC236}">
              <a16:creationId xmlns:a16="http://schemas.microsoft.com/office/drawing/2014/main" id="{7AC549E1-3B42-4DEC-85AB-6DB42D6BD4D7}"/>
            </a:ext>
          </a:extLst>
        </xdr:cNvPr>
        <xdr:cNvCxnSpPr/>
      </xdr:nvCxnSpPr>
      <xdr:spPr>
        <a:xfrm>
          <a:off x="20434300" y="7073303"/>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1370C16D-D62C-4585-9A60-C871CE05EA0D}"/>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72E4A34D-B3BC-46CE-93EA-654ACF9965C1}"/>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60628B36-8CAE-42BA-BF8B-F82771B5FDC8}"/>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85996</xdr:rowOff>
    </xdr:from>
    <xdr:ext cx="534377" cy="259045"/>
    <xdr:sp macro="" textlink="">
      <xdr:nvSpPr>
        <xdr:cNvPr id="527" name="n_1mainValue【一般廃棄物処理施設】&#10;一人当たり有形固定資産（償却資産）額">
          <a:extLst>
            <a:ext uri="{FF2B5EF4-FFF2-40B4-BE49-F238E27FC236}">
              <a16:creationId xmlns:a16="http://schemas.microsoft.com/office/drawing/2014/main" id="{805D5D77-3542-4B68-90F4-E2FD4EECFEAA}"/>
            </a:ext>
          </a:extLst>
        </xdr:cNvPr>
        <xdr:cNvSpPr txBox="1"/>
      </xdr:nvSpPr>
      <xdr:spPr>
        <a:xfrm>
          <a:off x="21043411" y="71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85780</xdr:rowOff>
    </xdr:from>
    <xdr:ext cx="534377" cy="259045"/>
    <xdr:sp macro="" textlink="">
      <xdr:nvSpPr>
        <xdr:cNvPr id="528" name="n_2mainValue【一般廃棄物処理施設】&#10;一人当たり有形固定資産（償却資産）額">
          <a:extLst>
            <a:ext uri="{FF2B5EF4-FFF2-40B4-BE49-F238E27FC236}">
              <a16:creationId xmlns:a16="http://schemas.microsoft.com/office/drawing/2014/main" id="{72CC3F22-09D3-4EA4-9E61-A1691CDA7700}"/>
            </a:ext>
          </a:extLst>
        </xdr:cNvPr>
        <xdr:cNvSpPr txBox="1"/>
      </xdr:nvSpPr>
      <xdr:spPr>
        <a:xfrm>
          <a:off x="20167111" y="71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ABBE092D-8F15-46A1-AED4-FB2A45DBE3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2D997B34-EE81-47F8-BB91-8A6EB1E744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B056DF9-C9BE-4466-AA3F-178037DECE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3D09E8F-CC5A-4C89-A197-1FED1F1BD3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3CB48FDC-C14C-4683-A65D-A7D1D2825E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2F5FB4FB-EAEB-4F5D-B169-0DA7C9187DA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FC312E4C-354D-43C7-A4D2-35E5A30A78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391ED2DA-911E-401B-B99F-08CF4AEBCF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2A98F1E9-692B-463C-8B10-4E100A5355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EF3374DA-6886-40E3-A983-183B97E5AE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A7BDDFEA-8D19-4861-B11F-D9FF56FBE3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a:extLst>
            <a:ext uri="{FF2B5EF4-FFF2-40B4-BE49-F238E27FC236}">
              <a16:creationId xmlns:a16="http://schemas.microsoft.com/office/drawing/2014/main" id="{810002B6-B08D-46BC-9A2D-0099CA440B63}"/>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9B253C7D-39D7-424B-90B1-58816A8A72D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81DBFC6C-F895-4534-9345-87C8C1933C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22B33D3C-77A3-4741-B1AA-91A0283F127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D3C33C76-BD52-4831-A8C0-86C56D9930B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8FE06F55-812A-4651-8489-B2D8CAA6C5D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9D094371-82DD-427E-9C1A-7956DA2CA13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E16A9DCB-B4C0-4D1F-8A77-D9B24C03FE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892732DB-B1DF-4037-B208-7F4C1159D08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A5CDB5A8-CBFC-4822-AADD-9E9E742EF6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E5C569E1-7B4E-4157-A3DC-31ECC580B93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16C9E65E-C751-4BC1-93D4-FD6713F3F71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a:extLst>
            <a:ext uri="{FF2B5EF4-FFF2-40B4-BE49-F238E27FC236}">
              <a16:creationId xmlns:a16="http://schemas.microsoft.com/office/drawing/2014/main" id="{7053638B-0896-44B5-BCCD-AC4284AF815C}"/>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61FCBDD-F35A-4F8E-B8DD-7B5A238A1051}"/>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a:extLst>
            <a:ext uri="{FF2B5EF4-FFF2-40B4-BE49-F238E27FC236}">
              <a16:creationId xmlns:a16="http://schemas.microsoft.com/office/drawing/2014/main" id="{5E4921F5-BC44-411A-9A6C-1E12538D78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55D430C9-CA74-47D8-B55B-A9B046A5A90A}"/>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a:extLst>
            <a:ext uri="{FF2B5EF4-FFF2-40B4-BE49-F238E27FC236}">
              <a16:creationId xmlns:a16="http://schemas.microsoft.com/office/drawing/2014/main" id="{512D3B09-6499-4855-AB6B-02617D5A50A7}"/>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53987D5F-4964-4CBC-99F0-BCE346678EFC}"/>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a:extLst>
            <a:ext uri="{FF2B5EF4-FFF2-40B4-BE49-F238E27FC236}">
              <a16:creationId xmlns:a16="http://schemas.microsoft.com/office/drawing/2014/main" id="{9BF0633D-2B6B-4095-B234-15AE52005292}"/>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a:extLst>
            <a:ext uri="{FF2B5EF4-FFF2-40B4-BE49-F238E27FC236}">
              <a16:creationId xmlns:a16="http://schemas.microsoft.com/office/drawing/2014/main" id="{1B403462-5DD5-4B92-8619-70305B68FB7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a:extLst>
            <a:ext uri="{FF2B5EF4-FFF2-40B4-BE49-F238E27FC236}">
              <a16:creationId xmlns:a16="http://schemas.microsoft.com/office/drawing/2014/main" id="{E78BD459-D27E-4FE6-8455-FFBAC8D87C99}"/>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a:extLst>
            <a:ext uri="{FF2B5EF4-FFF2-40B4-BE49-F238E27FC236}">
              <a16:creationId xmlns:a16="http://schemas.microsoft.com/office/drawing/2014/main" id="{21809A60-A87F-46E8-97A0-9AC2BD51D327}"/>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F70B2DFB-E51C-4B98-BC48-1944233B3B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EF3681FE-B2E2-4987-97C2-79E2288FF5B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5AC58C95-6D54-46DF-90DA-EDCA567DA9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E0CB698F-6455-4FBA-A830-9417697F9C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139A5232-9F16-4A51-86E3-79175719AF7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567" name="楕円 566">
          <a:extLst>
            <a:ext uri="{FF2B5EF4-FFF2-40B4-BE49-F238E27FC236}">
              <a16:creationId xmlns:a16="http://schemas.microsoft.com/office/drawing/2014/main" id="{3834E52E-84C2-4D56-9E9A-5F74624E521B}"/>
            </a:ext>
          </a:extLst>
        </xdr:cNvPr>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562F6845-B751-4F76-955B-83BD91B75860}"/>
            </a:ext>
          </a:extLst>
        </xdr:cNvPr>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76835</xdr:rowOff>
    </xdr:from>
    <xdr:to>
      <xdr:col>81</xdr:col>
      <xdr:colOff>101600</xdr:colOff>
      <xdr:row>58</xdr:row>
      <xdr:rowOff>6985</xdr:rowOff>
    </xdr:to>
    <xdr:sp macro="" textlink="">
      <xdr:nvSpPr>
        <xdr:cNvPr id="569" name="楕円 568">
          <a:extLst>
            <a:ext uri="{FF2B5EF4-FFF2-40B4-BE49-F238E27FC236}">
              <a16:creationId xmlns:a16="http://schemas.microsoft.com/office/drawing/2014/main" id="{3ACB57C8-5334-4703-A98B-A853C0359F70}"/>
            </a:ext>
          </a:extLst>
        </xdr:cNvPr>
        <xdr:cNvSpPr/>
      </xdr:nvSpPr>
      <xdr:spPr>
        <a:xfrm>
          <a:off x="15430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127635</xdr:rowOff>
    </xdr:to>
    <xdr:cxnSp macro="">
      <xdr:nvCxnSpPr>
        <xdr:cNvPr id="570" name="直線コネクタ 569">
          <a:extLst>
            <a:ext uri="{FF2B5EF4-FFF2-40B4-BE49-F238E27FC236}">
              <a16:creationId xmlns:a16="http://schemas.microsoft.com/office/drawing/2014/main" id="{9827E87E-ECCF-451C-AA94-861DFCB2A500}"/>
            </a:ext>
          </a:extLst>
        </xdr:cNvPr>
        <xdr:cNvCxnSpPr/>
      </xdr:nvCxnSpPr>
      <xdr:spPr>
        <a:xfrm flipV="1">
          <a:off x="15481300" y="98869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571" name="楕円 570">
          <a:extLst>
            <a:ext uri="{FF2B5EF4-FFF2-40B4-BE49-F238E27FC236}">
              <a16:creationId xmlns:a16="http://schemas.microsoft.com/office/drawing/2014/main" id="{20EDEDCA-5B81-416A-977F-949B6D4410F0}"/>
            </a:ext>
          </a:extLst>
        </xdr:cNvPr>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127635</xdr:rowOff>
    </xdr:from>
    <xdr:to>
      <xdr:col>81</xdr:col>
      <xdr:colOff>50800</xdr:colOff>
      <xdr:row>57</xdr:row>
      <xdr:rowOff>163830</xdr:rowOff>
    </xdr:to>
    <xdr:cxnSp macro="">
      <xdr:nvCxnSpPr>
        <xdr:cNvPr id="572" name="直線コネクタ 571">
          <a:extLst>
            <a:ext uri="{FF2B5EF4-FFF2-40B4-BE49-F238E27FC236}">
              <a16:creationId xmlns:a16="http://schemas.microsoft.com/office/drawing/2014/main" id="{C0964085-F9FD-44FD-876E-94B4ACA29DDA}"/>
            </a:ext>
          </a:extLst>
        </xdr:cNvPr>
        <xdr:cNvCxnSpPr/>
      </xdr:nvCxnSpPr>
      <xdr:spPr>
        <a:xfrm flipV="1">
          <a:off x="14592300" y="99002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D6AE8567-6BF6-4DAC-9208-B37B5C12AF44}"/>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89CD6301-0845-47E5-8B2D-387179358F15}"/>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73684C5D-B2B0-409B-8377-21E883858FB3}"/>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23512</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5672445B-E0BA-4C63-9F40-B9A33F1E30C4}"/>
            </a:ext>
          </a:extLst>
        </xdr:cNvPr>
        <xdr:cNvSpPr txBox="1"/>
      </xdr:nvSpPr>
      <xdr:spPr>
        <a:xfrm>
          <a:off x="152660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95B4A91F-15FF-483C-B81B-2EC77D430D5F}"/>
            </a:ext>
          </a:extLst>
        </xdr:cNvPr>
        <xdr:cNvSpPr txBox="1"/>
      </xdr:nvSpPr>
      <xdr:spPr>
        <a:xfrm>
          <a:off x="14389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8D67A304-E0ED-43B7-A068-43BA41A4F0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97706E96-AF08-4EDA-BEC7-6B64B7B2CC7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E8DC247E-8E9C-42F5-AA00-173E90AAC7A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9E3094A9-3D4D-42CB-BBAE-651BE9C31F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0E63F622-6A99-45A6-9B8C-1320699971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F30EA336-0CF2-4BDE-BA78-BB0EA664F7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8B200EE4-BBA8-4CE0-95C6-55F696C74E0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F1FB1E12-6BAA-4825-A8F8-B814DBD2D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67B05FE3-8BB6-4FFC-90DD-F069D7D898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301E858B-575B-4BC8-ACAC-D3AEDBD15C2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76DB7996-464C-4083-BDBC-98198BAC784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581D81B8-F0E5-4497-BC58-8D4AA3CDA1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187EF194-98AE-45E1-A3A0-0FAD1232576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2F5103C3-F36A-4DE1-B496-ACEEE3497C9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9EE5D36F-9CE8-40EA-8599-45990B73E5D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AFFEB95D-66C3-4CB0-8536-898C1B90B22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BFDE95AB-A78A-4E74-B9F7-7E74A1F5D18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37EAC771-1255-4CF8-9162-6C01B0BC57A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5C4EFD20-CB42-4B39-B9BE-396623BF76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EB532F93-F817-4F12-942A-1AE880E1B4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36D495E7-1DC6-4AA0-A67C-C36BAEAC428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a:extLst>
            <a:ext uri="{FF2B5EF4-FFF2-40B4-BE49-F238E27FC236}">
              <a16:creationId xmlns:a16="http://schemas.microsoft.com/office/drawing/2014/main" id="{93C62E82-CB87-4904-90E2-4C5B15B9EDFE}"/>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DC19FEE8-128C-4475-A308-44CC67DD496B}"/>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a:extLst>
            <a:ext uri="{FF2B5EF4-FFF2-40B4-BE49-F238E27FC236}">
              <a16:creationId xmlns:a16="http://schemas.microsoft.com/office/drawing/2014/main" id="{8F77F5C2-A500-4F75-9BAB-A7CB1DEA8ED5}"/>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54AEF83F-451A-431C-BEE0-5654098EA408}"/>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a:extLst>
            <a:ext uri="{FF2B5EF4-FFF2-40B4-BE49-F238E27FC236}">
              <a16:creationId xmlns:a16="http://schemas.microsoft.com/office/drawing/2014/main" id="{FF753E1C-81E2-4539-9223-C56087D0C952}"/>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A7827EDA-1382-46E7-9E82-193DF8266DAA}"/>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a:extLst>
            <a:ext uri="{FF2B5EF4-FFF2-40B4-BE49-F238E27FC236}">
              <a16:creationId xmlns:a16="http://schemas.microsoft.com/office/drawing/2014/main" id="{29B3DAAA-A187-46AC-9981-B44DCDB8737E}"/>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a:extLst>
            <a:ext uri="{FF2B5EF4-FFF2-40B4-BE49-F238E27FC236}">
              <a16:creationId xmlns:a16="http://schemas.microsoft.com/office/drawing/2014/main" id="{7074CEF1-73D9-4564-BA83-955814D09741}"/>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a:extLst>
            <a:ext uri="{FF2B5EF4-FFF2-40B4-BE49-F238E27FC236}">
              <a16:creationId xmlns:a16="http://schemas.microsoft.com/office/drawing/2014/main" id="{3CA99584-E461-425A-AB16-F42EE7D2E496}"/>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a:extLst>
            <a:ext uri="{FF2B5EF4-FFF2-40B4-BE49-F238E27FC236}">
              <a16:creationId xmlns:a16="http://schemas.microsoft.com/office/drawing/2014/main" id="{CF0605B4-132C-4CC5-8DE9-E47FC66448E9}"/>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9B71041-D169-4B44-AB63-C3C3039CB7D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5E99A8C8-E231-4469-BB82-9FBF6C9D13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62C357D2-D15D-46F4-AD3A-36D5BB646F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16BEF8CF-8839-405E-AC78-C0E40A602B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48484FA5-4592-4A95-86AB-3A1C751C87A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14" name="楕円 613">
          <a:extLst>
            <a:ext uri="{FF2B5EF4-FFF2-40B4-BE49-F238E27FC236}">
              <a16:creationId xmlns:a16="http://schemas.microsoft.com/office/drawing/2014/main" id="{AFE412AC-451F-4CD6-A994-5AE0A8E78F92}"/>
            </a:ext>
          </a:extLst>
        </xdr:cNvPr>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76217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90960667-AC35-4BF1-B47B-0A05B8517F25}"/>
            </a:ext>
          </a:extLst>
        </xdr:cNvPr>
        <xdr:cNvSpPr txBox="1"/>
      </xdr:nvSpPr>
      <xdr:spPr>
        <a:xfrm>
          <a:off x="22199600"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16" name="楕円 615">
          <a:extLst>
            <a:ext uri="{FF2B5EF4-FFF2-40B4-BE49-F238E27FC236}">
              <a16:creationId xmlns:a16="http://schemas.microsoft.com/office/drawing/2014/main" id="{F2A3CE6E-4387-438F-924E-56BDF700A8E0}"/>
            </a:ext>
          </a:extLst>
        </xdr:cNvPr>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617" name="直線コネクタ 616">
          <a:extLst>
            <a:ext uri="{FF2B5EF4-FFF2-40B4-BE49-F238E27FC236}">
              <a16:creationId xmlns:a16="http://schemas.microsoft.com/office/drawing/2014/main" id="{B515E029-56A7-45E7-B38B-773F7BCCE0CA}"/>
            </a:ext>
          </a:extLst>
        </xdr:cNvPr>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18" name="楕円 617">
          <a:extLst>
            <a:ext uri="{FF2B5EF4-FFF2-40B4-BE49-F238E27FC236}">
              <a16:creationId xmlns:a16="http://schemas.microsoft.com/office/drawing/2014/main" id="{4BCB7885-9E11-43DE-BED4-8140578586F5}"/>
            </a:ext>
          </a:extLst>
        </xdr:cNvPr>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19" name="直線コネクタ 618">
          <a:extLst>
            <a:ext uri="{FF2B5EF4-FFF2-40B4-BE49-F238E27FC236}">
              <a16:creationId xmlns:a16="http://schemas.microsoft.com/office/drawing/2014/main" id="{D2095EDE-D613-45CD-AB9F-7F3C1CAA7764}"/>
            </a:ext>
          </a:extLst>
        </xdr:cNvPr>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20" name="n_1aveValue【保健センター・保健所】&#10;一人当たり面積">
          <a:extLst>
            <a:ext uri="{FF2B5EF4-FFF2-40B4-BE49-F238E27FC236}">
              <a16:creationId xmlns:a16="http://schemas.microsoft.com/office/drawing/2014/main" id="{841E4935-6978-466C-BC71-652C67C229F5}"/>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1" name="n_2aveValue【保健センター・保健所】&#10;一人当たり面積">
          <a:extLst>
            <a:ext uri="{FF2B5EF4-FFF2-40B4-BE49-F238E27FC236}">
              <a16:creationId xmlns:a16="http://schemas.microsoft.com/office/drawing/2014/main" id="{8FB240C4-D210-41F9-9D0B-BC1FC138BC06}"/>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a:extLst>
            <a:ext uri="{FF2B5EF4-FFF2-40B4-BE49-F238E27FC236}">
              <a16:creationId xmlns:a16="http://schemas.microsoft.com/office/drawing/2014/main" id="{F8DDCF11-4B75-4A93-BCD8-2612B2B1D4E1}"/>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19067</xdr:rowOff>
    </xdr:from>
    <xdr:ext cx="469744" cy="259045"/>
    <xdr:sp macro="" textlink="">
      <xdr:nvSpPr>
        <xdr:cNvPr id="623" name="n_1mainValue【保健センター・保健所】&#10;一人当たり面積">
          <a:extLst>
            <a:ext uri="{FF2B5EF4-FFF2-40B4-BE49-F238E27FC236}">
              <a16:creationId xmlns:a16="http://schemas.microsoft.com/office/drawing/2014/main" id="{7800EC02-0F14-485B-A282-A2A5A51C919E}"/>
            </a:ext>
          </a:extLst>
        </xdr:cNvPr>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24" name="n_2mainValue【保健センター・保健所】&#10;一人当たり面積">
          <a:extLst>
            <a:ext uri="{FF2B5EF4-FFF2-40B4-BE49-F238E27FC236}">
              <a16:creationId xmlns:a16="http://schemas.microsoft.com/office/drawing/2014/main" id="{C1CB2867-A36A-4977-A7C9-F30966AB6ED1}"/>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F6B6F56-29D9-4377-AFBE-E7D3BB8BE76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9884FD44-9C31-451F-8F96-0E02BDC107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605DB499-94C5-47D6-93C8-7E2D558511A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D542CDEB-5828-4018-9EE0-CFA4AF311C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44464075-E54B-4FE5-951E-99DC746B55B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9506CF2B-03B7-4660-9BAC-B1F7D4BBC4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D4FBB0E5-7466-439B-901F-DE057186FF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C9C52FD8-BFA1-447B-80FF-AFD5DF9FE30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61DEC97D-6D36-4E04-82F5-97E6071998B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AF7B2EC9-C737-4E24-94DA-58358AD9CD2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a:extLst>
            <a:ext uri="{FF2B5EF4-FFF2-40B4-BE49-F238E27FC236}">
              <a16:creationId xmlns:a16="http://schemas.microsoft.com/office/drawing/2014/main" id="{687C13F2-F9D0-41B7-8F5D-A1770EF986AB}"/>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a:extLst>
            <a:ext uri="{FF2B5EF4-FFF2-40B4-BE49-F238E27FC236}">
              <a16:creationId xmlns:a16="http://schemas.microsoft.com/office/drawing/2014/main" id="{3D2B68B7-B13F-4FC7-9C13-396D381B2E25}"/>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a:extLst>
            <a:ext uri="{FF2B5EF4-FFF2-40B4-BE49-F238E27FC236}">
              <a16:creationId xmlns:a16="http://schemas.microsoft.com/office/drawing/2014/main" id="{48DF4333-70DF-4AF8-84E3-800C6F439EE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a:extLst>
            <a:ext uri="{FF2B5EF4-FFF2-40B4-BE49-F238E27FC236}">
              <a16:creationId xmlns:a16="http://schemas.microsoft.com/office/drawing/2014/main" id="{E13E708F-9ECD-44F2-88DA-643C549DDF7B}"/>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a:extLst>
            <a:ext uri="{FF2B5EF4-FFF2-40B4-BE49-F238E27FC236}">
              <a16:creationId xmlns:a16="http://schemas.microsoft.com/office/drawing/2014/main" id="{BCFC0550-50E9-463C-BCC8-CFA9C53E98B2}"/>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a:extLst>
            <a:ext uri="{FF2B5EF4-FFF2-40B4-BE49-F238E27FC236}">
              <a16:creationId xmlns:a16="http://schemas.microsoft.com/office/drawing/2014/main" id="{AC67C6B8-51D7-49B0-AC71-0877E4831B6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a:extLst>
            <a:ext uri="{FF2B5EF4-FFF2-40B4-BE49-F238E27FC236}">
              <a16:creationId xmlns:a16="http://schemas.microsoft.com/office/drawing/2014/main" id="{E9E636CE-9088-49D8-8043-A631E072C4D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a:extLst>
            <a:ext uri="{FF2B5EF4-FFF2-40B4-BE49-F238E27FC236}">
              <a16:creationId xmlns:a16="http://schemas.microsoft.com/office/drawing/2014/main" id="{62A6F42F-3CD5-413A-8344-CC43A638C719}"/>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a:extLst>
            <a:ext uri="{FF2B5EF4-FFF2-40B4-BE49-F238E27FC236}">
              <a16:creationId xmlns:a16="http://schemas.microsoft.com/office/drawing/2014/main" id="{FFF1F29A-1D66-49CE-8C5F-B3373664324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524C664F-B502-4B11-9E23-22BBD2FFD26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E276F925-32F9-4948-8BA3-8D116D77969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5316142D-2363-49AE-BA5C-6BC1209517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a:extLst>
            <a:ext uri="{FF2B5EF4-FFF2-40B4-BE49-F238E27FC236}">
              <a16:creationId xmlns:a16="http://schemas.microsoft.com/office/drawing/2014/main" id="{55456F88-65FB-488A-B43D-969FCC70A09E}"/>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F7917741-E34A-4A42-9CE5-883E6A500E78}"/>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a:extLst>
            <a:ext uri="{FF2B5EF4-FFF2-40B4-BE49-F238E27FC236}">
              <a16:creationId xmlns:a16="http://schemas.microsoft.com/office/drawing/2014/main" id="{9E1648BB-030B-432C-BA0A-B143FC4F8C1A}"/>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C4BB0F91-3C62-4B1F-A808-2D832AE2A6F5}"/>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a:extLst>
            <a:ext uri="{FF2B5EF4-FFF2-40B4-BE49-F238E27FC236}">
              <a16:creationId xmlns:a16="http://schemas.microsoft.com/office/drawing/2014/main" id="{1EFF223C-12DF-45AD-9FE6-E6266296A4B4}"/>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E401DB0B-D723-4313-8A94-4F9A014FFB5C}"/>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a:extLst>
            <a:ext uri="{FF2B5EF4-FFF2-40B4-BE49-F238E27FC236}">
              <a16:creationId xmlns:a16="http://schemas.microsoft.com/office/drawing/2014/main" id="{A9FDD672-9736-4917-ADD7-5526FD3295EE}"/>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a:extLst>
            <a:ext uri="{FF2B5EF4-FFF2-40B4-BE49-F238E27FC236}">
              <a16:creationId xmlns:a16="http://schemas.microsoft.com/office/drawing/2014/main" id="{4A5B95AA-D222-455F-99A8-3EB092A82B1F}"/>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a:extLst>
            <a:ext uri="{FF2B5EF4-FFF2-40B4-BE49-F238E27FC236}">
              <a16:creationId xmlns:a16="http://schemas.microsoft.com/office/drawing/2014/main" id="{88ED3F50-796C-4526-96F5-D61425A8C94D}"/>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a:extLst>
            <a:ext uri="{FF2B5EF4-FFF2-40B4-BE49-F238E27FC236}">
              <a16:creationId xmlns:a16="http://schemas.microsoft.com/office/drawing/2014/main" id="{10168A6B-D7B4-4BB9-A849-E97D436B151A}"/>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1D8BF75-33E4-46D3-AC86-E181571AA2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C366A6B-9CE8-4A88-A7EB-2F4009C65C6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E265E4B-5B12-4E40-9386-E6E8D632C1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4928BF91-1423-4EC8-88BD-C536B1DFF1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18FD690-8E65-4912-9190-01A41CA2F71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46737</xdr:rowOff>
    </xdr:from>
    <xdr:to>
      <xdr:col>85</xdr:col>
      <xdr:colOff>177800</xdr:colOff>
      <xdr:row>78</xdr:row>
      <xdr:rowOff>148337</xdr:rowOff>
    </xdr:to>
    <xdr:sp macro="" textlink="">
      <xdr:nvSpPr>
        <xdr:cNvPr id="662" name="楕円 661">
          <a:extLst>
            <a:ext uri="{FF2B5EF4-FFF2-40B4-BE49-F238E27FC236}">
              <a16:creationId xmlns:a16="http://schemas.microsoft.com/office/drawing/2014/main" id="{2B5CA46C-19A8-4BC4-B957-BF6616C7DC28}"/>
            </a:ext>
          </a:extLst>
        </xdr:cNvPr>
        <xdr:cNvSpPr/>
      </xdr:nvSpPr>
      <xdr:spPr>
        <a:xfrm>
          <a:off x="16268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69614</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3F51792C-7E5C-4668-9A29-03FE6A1B6100}"/>
            </a:ext>
          </a:extLst>
        </xdr:cNvPr>
        <xdr:cNvSpPr txBox="1"/>
      </xdr:nvSpPr>
      <xdr:spPr>
        <a:xfrm>
          <a:off x="16357600" y="1327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76454</xdr:rowOff>
    </xdr:from>
    <xdr:to>
      <xdr:col>81</xdr:col>
      <xdr:colOff>101600</xdr:colOff>
      <xdr:row>79</xdr:row>
      <xdr:rowOff>6604</xdr:rowOff>
    </xdr:to>
    <xdr:sp macro="" textlink="">
      <xdr:nvSpPr>
        <xdr:cNvPr id="664" name="楕円 663">
          <a:extLst>
            <a:ext uri="{FF2B5EF4-FFF2-40B4-BE49-F238E27FC236}">
              <a16:creationId xmlns:a16="http://schemas.microsoft.com/office/drawing/2014/main" id="{CEBD5718-EB16-4144-AC8B-148AEBDBA4E0}"/>
            </a:ext>
          </a:extLst>
        </xdr:cNvPr>
        <xdr:cNvSpPr/>
      </xdr:nvSpPr>
      <xdr:spPr>
        <a:xfrm>
          <a:off x="15430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97537</xdr:rowOff>
    </xdr:from>
    <xdr:to>
      <xdr:col>85</xdr:col>
      <xdr:colOff>127000</xdr:colOff>
      <xdr:row>78</xdr:row>
      <xdr:rowOff>127254</xdr:rowOff>
    </xdr:to>
    <xdr:cxnSp macro="">
      <xdr:nvCxnSpPr>
        <xdr:cNvPr id="665" name="直線コネクタ 664">
          <a:extLst>
            <a:ext uri="{FF2B5EF4-FFF2-40B4-BE49-F238E27FC236}">
              <a16:creationId xmlns:a16="http://schemas.microsoft.com/office/drawing/2014/main" id="{A6A90092-99EB-4598-8539-4672AF576208}"/>
            </a:ext>
          </a:extLst>
        </xdr:cNvPr>
        <xdr:cNvCxnSpPr/>
      </xdr:nvCxnSpPr>
      <xdr:spPr>
        <a:xfrm flipV="1">
          <a:off x="15481300" y="13470637"/>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113030</xdr:rowOff>
    </xdr:from>
    <xdr:to>
      <xdr:col>76</xdr:col>
      <xdr:colOff>165100</xdr:colOff>
      <xdr:row>79</xdr:row>
      <xdr:rowOff>43180</xdr:rowOff>
    </xdr:to>
    <xdr:sp macro="" textlink="">
      <xdr:nvSpPr>
        <xdr:cNvPr id="666" name="楕円 665">
          <a:extLst>
            <a:ext uri="{FF2B5EF4-FFF2-40B4-BE49-F238E27FC236}">
              <a16:creationId xmlns:a16="http://schemas.microsoft.com/office/drawing/2014/main" id="{5DD800A6-2681-4A3F-BBE8-E55AEC279D69}"/>
            </a:ext>
          </a:extLst>
        </xdr:cNvPr>
        <xdr:cNvSpPr/>
      </xdr:nvSpPr>
      <xdr:spPr>
        <a:xfrm>
          <a:off x="14541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127254</xdr:rowOff>
    </xdr:from>
    <xdr:to>
      <xdr:col>81</xdr:col>
      <xdr:colOff>50800</xdr:colOff>
      <xdr:row>78</xdr:row>
      <xdr:rowOff>163830</xdr:rowOff>
    </xdr:to>
    <xdr:cxnSp macro="">
      <xdr:nvCxnSpPr>
        <xdr:cNvPr id="667" name="直線コネクタ 666">
          <a:extLst>
            <a:ext uri="{FF2B5EF4-FFF2-40B4-BE49-F238E27FC236}">
              <a16:creationId xmlns:a16="http://schemas.microsoft.com/office/drawing/2014/main" id="{43278FE5-A1A8-4CE7-B8F2-8D8E1F5A360A}"/>
            </a:ext>
          </a:extLst>
        </xdr:cNvPr>
        <xdr:cNvCxnSpPr/>
      </xdr:nvCxnSpPr>
      <xdr:spPr>
        <a:xfrm flipV="1">
          <a:off x="14592300" y="1350035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68" name="n_1aveValue【消防施設】&#10;有形固定資産減価償却率">
          <a:extLst>
            <a:ext uri="{FF2B5EF4-FFF2-40B4-BE49-F238E27FC236}">
              <a16:creationId xmlns:a16="http://schemas.microsoft.com/office/drawing/2014/main" id="{ACDE7B4E-241E-4711-9918-AAD5F7DDD4C2}"/>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84599</xdr:rowOff>
    </xdr:from>
    <xdr:ext cx="405111" cy="259045"/>
    <xdr:sp macro="" textlink="">
      <xdr:nvSpPr>
        <xdr:cNvPr id="669" name="n_2aveValue【消防施設】&#10;有形固定資産減価償却率">
          <a:extLst>
            <a:ext uri="{FF2B5EF4-FFF2-40B4-BE49-F238E27FC236}">
              <a16:creationId xmlns:a16="http://schemas.microsoft.com/office/drawing/2014/main" id="{8CB30471-2218-4D5F-B2E5-E039EC597074}"/>
            </a:ext>
          </a:extLst>
        </xdr:cNvPr>
        <xdr:cNvSpPr txBox="1"/>
      </xdr:nvSpPr>
      <xdr:spPr>
        <a:xfrm>
          <a:off x="14389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a:extLst>
            <a:ext uri="{FF2B5EF4-FFF2-40B4-BE49-F238E27FC236}">
              <a16:creationId xmlns:a16="http://schemas.microsoft.com/office/drawing/2014/main" id="{ADAEB524-9705-4C27-BE8E-C8114E8C69E6}"/>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23131</xdr:rowOff>
    </xdr:from>
    <xdr:ext cx="405111" cy="259045"/>
    <xdr:sp macro="" textlink="">
      <xdr:nvSpPr>
        <xdr:cNvPr id="671" name="n_1mainValue【消防施設】&#10;有形固定資産減価償却率">
          <a:extLst>
            <a:ext uri="{FF2B5EF4-FFF2-40B4-BE49-F238E27FC236}">
              <a16:creationId xmlns:a16="http://schemas.microsoft.com/office/drawing/2014/main" id="{946FA817-39AB-4099-9B01-4C3DCE2D4225}"/>
            </a:ext>
          </a:extLst>
        </xdr:cNvPr>
        <xdr:cNvSpPr txBox="1"/>
      </xdr:nvSpPr>
      <xdr:spPr>
        <a:xfrm>
          <a:off x="152660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59707</xdr:rowOff>
    </xdr:from>
    <xdr:ext cx="405111" cy="259045"/>
    <xdr:sp macro="" textlink="">
      <xdr:nvSpPr>
        <xdr:cNvPr id="672" name="n_2mainValue【消防施設】&#10;有形固定資産減価償却率">
          <a:extLst>
            <a:ext uri="{FF2B5EF4-FFF2-40B4-BE49-F238E27FC236}">
              <a16:creationId xmlns:a16="http://schemas.microsoft.com/office/drawing/2014/main" id="{6C09CF1A-738B-47A5-AB5D-03F2A16A8FE3}"/>
            </a:ext>
          </a:extLst>
        </xdr:cNvPr>
        <xdr:cNvSpPr txBox="1"/>
      </xdr:nvSpPr>
      <xdr:spPr>
        <a:xfrm>
          <a:off x="14389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8D2AFFB3-5A21-4F61-8E8C-4B6E3F38BCB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6806F386-C36F-4858-BD63-2B61495B96F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21B765B8-D5D1-4B84-B6E5-CF36341800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7A616997-8313-4370-AD90-BABC371242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B538229A-95C2-4B55-8DAD-EC1FD23A5CD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178EDC58-B80C-4137-9271-5455B1A031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609E7FD8-4B10-4E9E-877C-21745001FB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7853793B-3FF7-4A46-8DF8-AE3483108C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559898A6-797D-4C18-AC5D-3B0CE0C888D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16A13778-63FA-4B8D-8670-C3D05448987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B1139008-A2B0-4512-AF5D-AE88CA435EB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ED270F75-CD1F-44E4-AEF2-F35615AEA2C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A91ECF92-6E62-4978-AF20-122B794BC54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18CDEA54-F626-4C47-8B6B-19732BFFE9A4}"/>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11D73A75-CC55-4D02-88C1-85787CA10F27}"/>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3EA2607C-CE55-4921-A54E-725ECDD5069D}"/>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C11CCD74-9043-4120-8E51-2685548E891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207AC3B0-120A-4531-9471-FABCB85EF98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22116DCD-7B60-452D-8FDE-554C2C1A555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87C8B645-3028-4CED-A2C2-FE803DFFA10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87F3E3E0-60FC-41FF-A9EE-B8B82736771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9162930-75C6-44C0-8A78-6409B158345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187D8C2D-136B-44A5-9FD2-BC5A5321CB7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7EB3AD49-C49A-439F-B986-4A5208473F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33B76842-32F9-4E54-9C19-F30F8BA7C48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a:extLst>
            <a:ext uri="{FF2B5EF4-FFF2-40B4-BE49-F238E27FC236}">
              <a16:creationId xmlns:a16="http://schemas.microsoft.com/office/drawing/2014/main" id="{3FFF433F-7622-4C44-B487-9900F426C493}"/>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a:extLst>
            <a:ext uri="{FF2B5EF4-FFF2-40B4-BE49-F238E27FC236}">
              <a16:creationId xmlns:a16="http://schemas.microsoft.com/office/drawing/2014/main" id="{21EDF104-148F-4A8C-8DDB-2196FDD66711}"/>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a:extLst>
            <a:ext uri="{FF2B5EF4-FFF2-40B4-BE49-F238E27FC236}">
              <a16:creationId xmlns:a16="http://schemas.microsoft.com/office/drawing/2014/main" id="{CF7232C7-C4D6-4CD4-9EC7-D7404F9FF07D}"/>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a:extLst>
            <a:ext uri="{FF2B5EF4-FFF2-40B4-BE49-F238E27FC236}">
              <a16:creationId xmlns:a16="http://schemas.microsoft.com/office/drawing/2014/main" id="{773E6468-23A0-4A93-812D-193988CC5882}"/>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a:extLst>
            <a:ext uri="{FF2B5EF4-FFF2-40B4-BE49-F238E27FC236}">
              <a16:creationId xmlns:a16="http://schemas.microsoft.com/office/drawing/2014/main" id="{109C13E8-39F7-4034-AA92-4687C8FD1C75}"/>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a:extLst>
            <a:ext uri="{FF2B5EF4-FFF2-40B4-BE49-F238E27FC236}">
              <a16:creationId xmlns:a16="http://schemas.microsoft.com/office/drawing/2014/main" id="{C79AB6DF-04B9-429E-82CF-31C23BB14A9E}"/>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a:extLst>
            <a:ext uri="{FF2B5EF4-FFF2-40B4-BE49-F238E27FC236}">
              <a16:creationId xmlns:a16="http://schemas.microsoft.com/office/drawing/2014/main" id="{A9B7BD87-7014-4AC1-A75A-AB3A51D1543B}"/>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a:extLst>
            <a:ext uri="{FF2B5EF4-FFF2-40B4-BE49-F238E27FC236}">
              <a16:creationId xmlns:a16="http://schemas.microsoft.com/office/drawing/2014/main" id="{E17EF189-E295-4A79-9EAC-46AB3239791B}"/>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a:extLst>
            <a:ext uri="{FF2B5EF4-FFF2-40B4-BE49-F238E27FC236}">
              <a16:creationId xmlns:a16="http://schemas.microsoft.com/office/drawing/2014/main" id="{E9A54CC7-C08D-4F9E-B3E5-5244DDD43A82}"/>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a:extLst>
            <a:ext uri="{FF2B5EF4-FFF2-40B4-BE49-F238E27FC236}">
              <a16:creationId xmlns:a16="http://schemas.microsoft.com/office/drawing/2014/main" id="{CDC974BD-21D4-4E8A-8C0B-9BEA486DAFF4}"/>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9A599AF9-D635-4AF3-A3B2-313E16A976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70E06E7-0278-4A68-9880-2AF7C7BAB64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540C7CBE-448E-486B-A114-EAD02E3A08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5472A984-3507-4A5A-8636-3F8DAA39237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C1129CE7-711D-4D5F-9FC6-71B22FEC3D7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23223</xdr:rowOff>
    </xdr:from>
    <xdr:to>
      <xdr:col>116</xdr:col>
      <xdr:colOff>114300</xdr:colOff>
      <xdr:row>86</xdr:row>
      <xdr:rowOff>124823</xdr:rowOff>
    </xdr:to>
    <xdr:sp macro="" textlink="">
      <xdr:nvSpPr>
        <xdr:cNvPr id="713" name="楕円 712">
          <a:extLst>
            <a:ext uri="{FF2B5EF4-FFF2-40B4-BE49-F238E27FC236}">
              <a16:creationId xmlns:a16="http://schemas.microsoft.com/office/drawing/2014/main" id="{3529648B-12D9-47D1-9005-E82CBFA33AA9}"/>
            </a:ext>
          </a:extLst>
        </xdr:cNvPr>
        <xdr:cNvSpPr/>
      </xdr:nvSpPr>
      <xdr:spPr>
        <a:xfrm>
          <a:off x="22110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109600</xdr:rowOff>
    </xdr:from>
    <xdr:ext cx="469744" cy="259045"/>
    <xdr:sp macro="" textlink="">
      <xdr:nvSpPr>
        <xdr:cNvPr id="714" name="【消防施設】&#10;一人当たり面積該当値テキスト">
          <a:extLst>
            <a:ext uri="{FF2B5EF4-FFF2-40B4-BE49-F238E27FC236}">
              <a16:creationId xmlns:a16="http://schemas.microsoft.com/office/drawing/2014/main" id="{0FD3137C-B67F-407F-A262-5FACC5415DD1}"/>
            </a:ext>
          </a:extLst>
        </xdr:cNvPr>
        <xdr:cNvSpPr txBox="1"/>
      </xdr:nvSpPr>
      <xdr:spPr>
        <a:xfrm>
          <a:off x="22199600" y="1468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23223</xdr:rowOff>
    </xdr:from>
    <xdr:to>
      <xdr:col>112</xdr:col>
      <xdr:colOff>38100</xdr:colOff>
      <xdr:row>86</xdr:row>
      <xdr:rowOff>124823</xdr:rowOff>
    </xdr:to>
    <xdr:sp macro="" textlink="">
      <xdr:nvSpPr>
        <xdr:cNvPr id="715" name="楕円 714">
          <a:extLst>
            <a:ext uri="{FF2B5EF4-FFF2-40B4-BE49-F238E27FC236}">
              <a16:creationId xmlns:a16="http://schemas.microsoft.com/office/drawing/2014/main" id="{79CDD002-9E39-40D3-B980-0139EB7B4F80}"/>
            </a:ext>
          </a:extLst>
        </xdr:cNvPr>
        <xdr:cNvSpPr/>
      </xdr:nvSpPr>
      <xdr:spPr>
        <a:xfrm>
          <a:off x="21272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74023</xdr:rowOff>
    </xdr:from>
    <xdr:to>
      <xdr:col>116</xdr:col>
      <xdr:colOff>63500</xdr:colOff>
      <xdr:row>86</xdr:row>
      <xdr:rowOff>74023</xdr:rowOff>
    </xdr:to>
    <xdr:cxnSp macro="">
      <xdr:nvCxnSpPr>
        <xdr:cNvPr id="716" name="直線コネクタ 715">
          <a:extLst>
            <a:ext uri="{FF2B5EF4-FFF2-40B4-BE49-F238E27FC236}">
              <a16:creationId xmlns:a16="http://schemas.microsoft.com/office/drawing/2014/main" id="{B242A36E-620B-485B-8562-B1E5BA4169B1}"/>
            </a:ext>
          </a:extLst>
        </xdr:cNvPr>
        <xdr:cNvCxnSpPr/>
      </xdr:nvCxnSpPr>
      <xdr:spPr>
        <a:xfrm>
          <a:off x="21323300" y="1481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23223</xdr:rowOff>
    </xdr:from>
    <xdr:to>
      <xdr:col>107</xdr:col>
      <xdr:colOff>101600</xdr:colOff>
      <xdr:row>86</xdr:row>
      <xdr:rowOff>124823</xdr:rowOff>
    </xdr:to>
    <xdr:sp macro="" textlink="">
      <xdr:nvSpPr>
        <xdr:cNvPr id="717" name="楕円 716">
          <a:extLst>
            <a:ext uri="{FF2B5EF4-FFF2-40B4-BE49-F238E27FC236}">
              <a16:creationId xmlns:a16="http://schemas.microsoft.com/office/drawing/2014/main" id="{9DA3F639-A008-4451-80E5-362D86958ED5}"/>
            </a:ext>
          </a:extLst>
        </xdr:cNvPr>
        <xdr:cNvSpPr/>
      </xdr:nvSpPr>
      <xdr:spPr>
        <a:xfrm>
          <a:off x="2038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74023</xdr:rowOff>
    </xdr:from>
    <xdr:to>
      <xdr:col>111</xdr:col>
      <xdr:colOff>177800</xdr:colOff>
      <xdr:row>86</xdr:row>
      <xdr:rowOff>74023</xdr:rowOff>
    </xdr:to>
    <xdr:cxnSp macro="">
      <xdr:nvCxnSpPr>
        <xdr:cNvPr id="718" name="直線コネクタ 717">
          <a:extLst>
            <a:ext uri="{FF2B5EF4-FFF2-40B4-BE49-F238E27FC236}">
              <a16:creationId xmlns:a16="http://schemas.microsoft.com/office/drawing/2014/main" id="{471A1056-B814-426E-B19A-EAD1F69D110F}"/>
            </a:ext>
          </a:extLst>
        </xdr:cNvPr>
        <xdr:cNvCxnSpPr/>
      </xdr:nvCxnSpPr>
      <xdr:spPr>
        <a:xfrm>
          <a:off x="20434300" y="14818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a:extLst>
            <a:ext uri="{FF2B5EF4-FFF2-40B4-BE49-F238E27FC236}">
              <a16:creationId xmlns:a16="http://schemas.microsoft.com/office/drawing/2014/main" id="{335B0B2F-5314-4F22-89F3-CD6990658B57}"/>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20" name="n_2aveValue【消防施設】&#10;一人当たり面積">
          <a:extLst>
            <a:ext uri="{FF2B5EF4-FFF2-40B4-BE49-F238E27FC236}">
              <a16:creationId xmlns:a16="http://schemas.microsoft.com/office/drawing/2014/main" id="{B390A4DF-3CDE-4F06-BFB0-BE70268E4C97}"/>
            </a:ext>
          </a:extLst>
        </xdr:cNvPr>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a:extLst>
            <a:ext uri="{FF2B5EF4-FFF2-40B4-BE49-F238E27FC236}">
              <a16:creationId xmlns:a16="http://schemas.microsoft.com/office/drawing/2014/main" id="{AE20D5EB-75F6-452D-A8E5-BCC8DF5FF8A9}"/>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115950</xdr:rowOff>
    </xdr:from>
    <xdr:ext cx="469744" cy="259045"/>
    <xdr:sp macro="" textlink="">
      <xdr:nvSpPr>
        <xdr:cNvPr id="722" name="n_1mainValue【消防施設】&#10;一人当たり面積">
          <a:extLst>
            <a:ext uri="{FF2B5EF4-FFF2-40B4-BE49-F238E27FC236}">
              <a16:creationId xmlns:a16="http://schemas.microsoft.com/office/drawing/2014/main" id="{62BE4D30-3F4C-44EC-AE03-B0B3E8E58168}"/>
            </a:ext>
          </a:extLst>
        </xdr:cNvPr>
        <xdr:cNvSpPr txBox="1"/>
      </xdr:nvSpPr>
      <xdr:spPr>
        <a:xfrm>
          <a:off x="210757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115950</xdr:rowOff>
    </xdr:from>
    <xdr:ext cx="469744" cy="259045"/>
    <xdr:sp macro="" textlink="">
      <xdr:nvSpPr>
        <xdr:cNvPr id="723" name="n_2mainValue【消防施設】&#10;一人当たり面積">
          <a:extLst>
            <a:ext uri="{FF2B5EF4-FFF2-40B4-BE49-F238E27FC236}">
              <a16:creationId xmlns:a16="http://schemas.microsoft.com/office/drawing/2014/main" id="{E7D6C451-2B77-47C1-9AE2-5EB8A9B46E48}"/>
            </a:ext>
          </a:extLst>
        </xdr:cNvPr>
        <xdr:cNvSpPr txBox="1"/>
      </xdr:nvSpPr>
      <xdr:spPr>
        <a:xfrm>
          <a:off x="20199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8AD6601E-5414-4BD1-BF88-92C1897DA6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F25576A4-4E2E-4C34-8E84-7B474F95E1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A72820C6-CEC3-4734-B3BE-32A917C93C9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744CC9A-7FF1-4523-907E-CB0A9F4D128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6598EB28-72B5-48DE-9DAC-FD1CB0F0BA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C1475A45-D70D-4B7A-B193-AE3BCA45BF3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15BCC2C1-03B8-4535-AE5A-D98D935BBB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92A28844-DF9A-4264-AB4E-FBC0E067663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8B165B7B-6BF4-4010-8462-99809DC5EC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B1F9E889-337B-4F67-ADAB-8E1951F9836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CD8076F6-27D1-4D4F-8FE0-E1424697D08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98EC1761-85FA-4415-AD3A-A31947E8C98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6A6EBDF5-7630-4B48-BE39-495D2E20E6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AE282A81-096E-4767-8A59-C52C458665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95D52342-494F-4478-A3A8-6EC5424B5C4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1B6D46D0-3C61-46A7-8626-98EF11F92B8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D698E73F-4AA2-49AA-A271-F744586480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7BED7CED-F342-4091-A55C-C414124338D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584DA79C-2420-4353-AE7A-C9C6D8E379B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65433A11-D8DF-4CC7-9CC8-84A081A56D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6CF282AF-ACE1-4BB9-9E96-FD6642BC88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A8A366AC-6678-4890-A0FD-AB0723DA01E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337444E0-3C92-4E0F-86A1-1175320504E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428199C8-A109-4756-BCF7-4676E697FAF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BA8E05E4-0983-4C0B-B630-A8188E3C76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DBB9EEE0-C5F6-43E3-A342-390BDDC209AC}"/>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a:extLst>
            <a:ext uri="{FF2B5EF4-FFF2-40B4-BE49-F238E27FC236}">
              <a16:creationId xmlns:a16="http://schemas.microsoft.com/office/drawing/2014/main" id="{A63A70F5-DE4D-4AF3-819C-F12AB6C7BD2E}"/>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084F264E-A353-4AB5-91D3-055B1898E346}"/>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a:extLst>
            <a:ext uri="{FF2B5EF4-FFF2-40B4-BE49-F238E27FC236}">
              <a16:creationId xmlns:a16="http://schemas.microsoft.com/office/drawing/2014/main" id="{EA3918B1-2728-4D1F-9BFE-72E5C48D2B44}"/>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a:extLst>
            <a:ext uri="{FF2B5EF4-FFF2-40B4-BE49-F238E27FC236}">
              <a16:creationId xmlns:a16="http://schemas.microsoft.com/office/drawing/2014/main" id="{735887B4-AF56-4177-AAD5-670BE301F23F}"/>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a:extLst>
            <a:ext uri="{FF2B5EF4-FFF2-40B4-BE49-F238E27FC236}">
              <a16:creationId xmlns:a16="http://schemas.microsoft.com/office/drawing/2014/main" id="{299A6C09-1CEC-4A9D-A89B-B69CB8083686}"/>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a:extLst>
            <a:ext uri="{FF2B5EF4-FFF2-40B4-BE49-F238E27FC236}">
              <a16:creationId xmlns:a16="http://schemas.microsoft.com/office/drawing/2014/main" id="{3792BBB4-CD1E-4A03-96DC-A030C8A0A1A5}"/>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a:extLst>
            <a:ext uri="{FF2B5EF4-FFF2-40B4-BE49-F238E27FC236}">
              <a16:creationId xmlns:a16="http://schemas.microsoft.com/office/drawing/2014/main" id="{1C220B34-DBB9-4189-A9F0-D120D8FD71B9}"/>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a:extLst>
            <a:ext uri="{FF2B5EF4-FFF2-40B4-BE49-F238E27FC236}">
              <a16:creationId xmlns:a16="http://schemas.microsoft.com/office/drawing/2014/main" id="{C5557B33-7B18-48D3-9DEA-B183AC8D22CB}"/>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a:extLst>
            <a:ext uri="{FF2B5EF4-FFF2-40B4-BE49-F238E27FC236}">
              <a16:creationId xmlns:a16="http://schemas.microsoft.com/office/drawing/2014/main" id="{CCDDF3DE-22A1-4A5F-B3BD-D0353B9216D8}"/>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D32BFDE-993B-4CCA-9305-AAE0CEA5839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5499F3B2-D844-42E6-88C3-939EF13C12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9A7BD198-7DC4-45D9-B9E6-EEDB33124F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96A6A2FB-0534-450E-84AF-D78B9513EA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E09C921E-3932-4CC5-9CFD-C51E5A7175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79284</xdr:rowOff>
    </xdr:from>
    <xdr:to>
      <xdr:col>85</xdr:col>
      <xdr:colOff>177800</xdr:colOff>
      <xdr:row>103</xdr:row>
      <xdr:rowOff>9434</xdr:rowOff>
    </xdr:to>
    <xdr:sp macro="" textlink="">
      <xdr:nvSpPr>
        <xdr:cNvPr id="764" name="楕円 763">
          <a:extLst>
            <a:ext uri="{FF2B5EF4-FFF2-40B4-BE49-F238E27FC236}">
              <a16:creationId xmlns:a16="http://schemas.microsoft.com/office/drawing/2014/main" id="{0929276B-5C5D-4304-8EF5-FBB3518F9836}"/>
            </a:ext>
          </a:extLst>
        </xdr:cNvPr>
        <xdr:cNvSpPr/>
      </xdr:nvSpPr>
      <xdr:spPr>
        <a:xfrm>
          <a:off x="162687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102161</xdr:rowOff>
    </xdr:from>
    <xdr:ext cx="405111" cy="259045"/>
    <xdr:sp macro="" textlink="">
      <xdr:nvSpPr>
        <xdr:cNvPr id="765" name="【庁舎】&#10;有形固定資産減価償却率該当値テキスト">
          <a:extLst>
            <a:ext uri="{FF2B5EF4-FFF2-40B4-BE49-F238E27FC236}">
              <a16:creationId xmlns:a16="http://schemas.microsoft.com/office/drawing/2014/main" id="{8C820828-1B74-476F-B581-FE0ACE70454C}"/>
            </a:ext>
          </a:extLst>
        </xdr:cNvPr>
        <xdr:cNvSpPr txBox="1"/>
      </xdr:nvSpPr>
      <xdr:spPr>
        <a:xfrm>
          <a:off x="16357600" y="1741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110308</xdr:rowOff>
    </xdr:from>
    <xdr:to>
      <xdr:col>81</xdr:col>
      <xdr:colOff>101600</xdr:colOff>
      <xdr:row>103</xdr:row>
      <xdr:rowOff>40458</xdr:rowOff>
    </xdr:to>
    <xdr:sp macro="" textlink="">
      <xdr:nvSpPr>
        <xdr:cNvPr id="766" name="楕円 765">
          <a:extLst>
            <a:ext uri="{FF2B5EF4-FFF2-40B4-BE49-F238E27FC236}">
              <a16:creationId xmlns:a16="http://schemas.microsoft.com/office/drawing/2014/main" id="{CAE9CF29-31A4-45C6-A050-08057A887ACE}"/>
            </a:ext>
          </a:extLst>
        </xdr:cNvPr>
        <xdr:cNvSpPr/>
      </xdr:nvSpPr>
      <xdr:spPr>
        <a:xfrm>
          <a:off x="15430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130084</xdr:rowOff>
    </xdr:from>
    <xdr:to>
      <xdr:col>85</xdr:col>
      <xdr:colOff>127000</xdr:colOff>
      <xdr:row>102</xdr:row>
      <xdr:rowOff>161108</xdr:rowOff>
    </xdr:to>
    <xdr:cxnSp macro="">
      <xdr:nvCxnSpPr>
        <xdr:cNvPr id="767" name="直線コネクタ 766">
          <a:extLst>
            <a:ext uri="{FF2B5EF4-FFF2-40B4-BE49-F238E27FC236}">
              <a16:creationId xmlns:a16="http://schemas.microsoft.com/office/drawing/2014/main" id="{56E4C899-8E76-49EB-B62B-0C7720443E92}"/>
            </a:ext>
          </a:extLst>
        </xdr:cNvPr>
        <xdr:cNvCxnSpPr/>
      </xdr:nvCxnSpPr>
      <xdr:spPr>
        <a:xfrm flipV="1">
          <a:off x="15481300" y="1761798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768" name="楕円 767">
          <a:extLst>
            <a:ext uri="{FF2B5EF4-FFF2-40B4-BE49-F238E27FC236}">
              <a16:creationId xmlns:a16="http://schemas.microsoft.com/office/drawing/2014/main" id="{3C84F4E0-756B-4716-93E6-BAF8589BD115}"/>
            </a:ext>
          </a:extLst>
        </xdr:cNvPr>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102</xdr:row>
      <xdr:rowOff>161108</xdr:rowOff>
    </xdr:to>
    <xdr:cxnSp macro="">
      <xdr:nvCxnSpPr>
        <xdr:cNvPr id="769" name="直線コネクタ 768">
          <a:extLst>
            <a:ext uri="{FF2B5EF4-FFF2-40B4-BE49-F238E27FC236}">
              <a16:creationId xmlns:a16="http://schemas.microsoft.com/office/drawing/2014/main" id="{93009203-A912-4482-B101-1878EB5B82C3}"/>
            </a:ext>
          </a:extLst>
        </xdr:cNvPr>
        <xdr:cNvCxnSpPr/>
      </xdr:nvCxnSpPr>
      <xdr:spPr>
        <a:xfrm>
          <a:off x="14592300" y="176457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a:extLst>
            <a:ext uri="{FF2B5EF4-FFF2-40B4-BE49-F238E27FC236}">
              <a16:creationId xmlns:a16="http://schemas.microsoft.com/office/drawing/2014/main" id="{5DB3985E-F7C7-4849-AF9A-34EE8C7BA242}"/>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a:extLst>
            <a:ext uri="{FF2B5EF4-FFF2-40B4-BE49-F238E27FC236}">
              <a16:creationId xmlns:a16="http://schemas.microsoft.com/office/drawing/2014/main" id="{3EF3ADE4-3238-4F10-9366-B0CEE7D75D4D}"/>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a:extLst>
            <a:ext uri="{FF2B5EF4-FFF2-40B4-BE49-F238E27FC236}">
              <a16:creationId xmlns:a16="http://schemas.microsoft.com/office/drawing/2014/main" id="{B002CB35-19C5-415A-8DA9-699656C4233F}"/>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56985</xdr:rowOff>
    </xdr:from>
    <xdr:ext cx="405111" cy="259045"/>
    <xdr:sp macro="" textlink="">
      <xdr:nvSpPr>
        <xdr:cNvPr id="773" name="n_1mainValue【庁舎】&#10;有形固定資産減価償却率">
          <a:extLst>
            <a:ext uri="{FF2B5EF4-FFF2-40B4-BE49-F238E27FC236}">
              <a16:creationId xmlns:a16="http://schemas.microsoft.com/office/drawing/2014/main" id="{9FF09EFD-3F4D-4829-838D-9AC2862EB0C2}"/>
            </a:ext>
          </a:extLst>
        </xdr:cNvPr>
        <xdr:cNvSpPr txBox="1"/>
      </xdr:nvSpPr>
      <xdr:spPr>
        <a:xfrm>
          <a:off x="15266044"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774" name="n_2mainValue【庁舎】&#10;有形固定資産減価償却率">
          <a:extLst>
            <a:ext uri="{FF2B5EF4-FFF2-40B4-BE49-F238E27FC236}">
              <a16:creationId xmlns:a16="http://schemas.microsoft.com/office/drawing/2014/main" id="{90B12813-C791-41A3-B7A5-2CD376A18A52}"/>
            </a:ext>
          </a:extLst>
        </xdr:cNvPr>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E657C16E-027F-40C6-9858-CB1D039897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64BE0D34-7260-4B0F-A1A7-BF052D9416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A3E616D2-FC92-4B00-B7C1-DA582F33140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7201E6B4-327D-4174-98AC-1DF0D4DEC0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F63ACCB3-17D4-4B35-8962-033235B585C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62227822-5CC2-4BA5-8098-7F240E0846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E44F55B8-1FE9-414D-B81E-43569747FB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E15C1491-27F2-44BE-BC23-B470EB74D16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948F3DC9-2DBC-458A-A67F-4410BA8C21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F27AEE6C-8B92-443F-A920-73C736FC0D0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D46AC600-1A46-409C-9C49-C159AA41B39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C9399AFD-9FCF-4E17-B5EA-B53087C35F2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75F33424-F7C0-458F-8959-F819D35D57B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D546241B-F3A4-4E79-BF9A-0CF7195604A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E94379E6-21B9-4BCA-8C0E-CEF24FAC4F9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394FF644-D715-4F82-9DB3-057F2AB57AB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4EC02BDB-E7B2-47AD-8358-BB1CA742EC7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EA36AF6E-030F-430F-BB00-E609161CF83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2330B724-2933-4435-9F6A-982CD4DDB0B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7F4637F4-6D11-44CA-8884-E44BDE95675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A4B7EFDE-8E39-4E3B-B247-7E7415E8D50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2F5AA23C-ADE6-466B-BD83-40A6158C116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5A85FAD3-82EC-4D24-A030-EC42F4A435B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77B654A5-4550-47F9-A81D-6089DDC7DAF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ECCA0E6F-90FD-4878-9130-AD88B3B858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a:extLst>
            <a:ext uri="{FF2B5EF4-FFF2-40B4-BE49-F238E27FC236}">
              <a16:creationId xmlns:a16="http://schemas.microsoft.com/office/drawing/2014/main" id="{E21EFBA7-04BC-4D0B-8610-6D8796B4862F}"/>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a:extLst>
            <a:ext uri="{FF2B5EF4-FFF2-40B4-BE49-F238E27FC236}">
              <a16:creationId xmlns:a16="http://schemas.microsoft.com/office/drawing/2014/main" id="{A9C7BBCB-B3F6-465C-AE7B-1B69B71C1522}"/>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a:extLst>
            <a:ext uri="{FF2B5EF4-FFF2-40B4-BE49-F238E27FC236}">
              <a16:creationId xmlns:a16="http://schemas.microsoft.com/office/drawing/2014/main" id="{E343AB2F-886D-4132-891E-59C92A01883B}"/>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a:extLst>
            <a:ext uri="{FF2B5EF4-FFF2-40B4-BE49-F238E27FC236}">
              <a16:creationId xmlns:a16="http://schemas.microsoft.com/office/drawing/2014/main" id="{E77B2463-7399-45B1-A5D5-C311F806FE9F}"/>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a:extLst>
            <a:ext uri="{FF2B5EF4-FFF2-40B4-BE49-F238E27FC236}">
              <a16:creationId xmlns:a16="http://schemas.microsoft.com/office/drawing/2014/main" id="{99E91A03-B60D-4022-8B84-C0ECC236B0B8}"/>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a:extLst>
            <a:ext uri="{FF2B5EF4-FFF2-40B4-BE49-F238E27FC236}">
              <a16:creationId xmlns:a16="http://schemas.microsoft.com/office/drawing/2014/main" id="{A607EFFB-31B0-42D6-897E-75602CA3CC7F}"/>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a:extLst>
            <a:ext uri="{FF2B5EF4-FFF2-40B4-BE49-F238E27FC236}">
              <a16:creationId xmlns:a16="http://schemas.microsoft.com/office/drawing/2014/main" id="{79414991-12B6-4D9C-81BD-2CAB63A0FB09}"/>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a:extLst>
            <a:ext uri="{FF2B5EF4-FFF2-40B4-BE49-F238E27FC236}">
              <a16:creationId xmlns:a16="http://schemas.microsoft.com/office/drawing/2014/main" id="{DFFFC67C-BB37-4338-BD14-F7959672C733}"/>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a:extLst>
            <a:ext uri="{FF2B5EF4-FFF2-40B4-BE49-F238E27FC236}">
              <a16:creationId xmlns:a16="http://schemas.microsoft.com/office/drawing/2014/main" id="{2EDBAEAE-7849-45DC-979F-FAF8CB849807}"/>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a:extLst>
            <a:ext uri="{FF2B5EF4-FFF2-40B4-BE49-F238E27FC236}">
              <a16:creationId xmlns:a16="http://schemas.microsoft.com/office/drawing/2014/main" id="{30B2FF1A-63A3-4969-9E77-9E30D808F218}"/>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31C6A35F-E984-4026-9E8E-207C116DED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B5B179A-C774-43D7-A08E-908CD9FA31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3A441835-4D68-40D6-83F1-B98427394E2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A3F57AC1-D36E-42D2-90DB-C4ED4E6881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332E0A96-61F5-482C-9B2E-B1EF0654D70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5" name="楕円 814">
          <a:extLst>
            <a:ext uri="{FF2B5EF4-FFF2-40B4-BE49-F238E27FC236}">
              <a16:creationId xmlns:a16="http://schemas.microsoft.com/office/drawing/2014/main" id="{754A9925-B66B-4CE2-98A4-B8EE3901BB88}"/>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16" name="【庁舎】&#10;一人当たり面積該当値テキスト">
          <a:extLst>
            <a:ext uri="{FF2B5EF4-FFF2-40B4-BE49-F238E27FC236}">
              <a16:creationId xmlns:a16="http://schemas.microsoft.com/office/drawing/2014/main" id="{BEEC7E51-A3CE-45B3-AF2E-9E33023951E2}"/>
            </a:ext>
          </a:extLst>
        </xdr:cNvPr>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17" name="楕円 816">
          <a:extLst>
            <a:ext uri="{FF2B5EF4-FFF2-40B4-BE49-F238E27FC236}">
              <a16:creationId xmlns:a16="http://schemas.microsoft.com/office/drawing/2014/main" id="{6B755ED5-E9B8-4CD1-B250-F1CDFCCAB8EF}"/>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167639</xdr:rowOff>
    </xdr:to>
    <xdr:cxnSp macro="">
      <xdr:nvCxnSpPr>
        <xdr:cNvPr id="818" name="直線コネクタ 817">
          <a:extLst>
            <a:ext uri="{FF2B5EF4-FFF2-40B4-BE49-F238E27FC236}">
              <a16:creationId xmlns:a16="http://schemas.microsoft.com/office/drawing/2014/main" id="{E9672130-176F-4296-B7BE-7A977C3B56AB}"/>
            </a:ext>
          </a:extLst>
        </xdr:cNvPr>
        <xdr:cNvCxnSpPr/>
      </xdr:nvCxnSpPr>
      <xdr:spPr>
        <a:xfrm>
          <a:off x="21323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19" name="楕円 818">
          <a:extLst>
            <a:ext uri="{FF2B5EF4-FFF2-40B4-BE49-F238E27FC236}">
              <a16:creationId xmlns:a16="http://schemas.microsoft.com/office/drawing/2014/main" id="{40214471-350E-4A7E-9F8E-5BF2854015C6}"/>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167639</xdr:rowOff>
    </xdr:to>
    <xdr:cxnSp macro="">
      <xdr:nvCxnSpPr>
        <xdr:cNvPr id="820" name="直線コネクタ 819">
          <a:extLst>
            <a:ext uri="{FF2B5EF4-FFF2-40B4-BE49-F238E27FC236}">
              <a16:creationId xmlns:a16="http://schemas.microsoft.com/office/drawing/2014/main" id="{14F86635-DCDE-47C4-96DC-EAFC4051F438}"/>
            </a:ext>
          </a:extLst>
        </xdr:cNvPr>
        <xdr:cNvCxnSpPr/>
      </xdr:nvCxnSpPr>
      <xdr:spPr>
        <a:xfrm>
          <a:off x="20434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a:extLst>
            <a:ext uri="{FF2B5EF4-FFF2-40B4-BE49-F238E27FC236}">
              <a16:creationId xmlns:a16="http://schemas.microsoft.com/office/drawing/2014/main" id="{D95682E0-6B41-4241-9408-48D4B835B306}"/>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22" name="n_2aveValue【庁舎】&#10;一人当たり面積">
          <a:extLst>
            <a:ext uri="{FF2B5EF4-FFF2-40B4-BE49-F238E27FC236}">
              <a16:creationId xmlns:a16="http://schemas.microsoft.com/office/drawing/2014/main" id="{7DCF8E9E-BB9E-406F-B9C3-84159194FEA6}"/>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a:extLst>
            <a:ext uri="{FF2B5EF4-FFF2-40B4-BE49-F238E27FC236}">
              <a16:creationId xmlns:a16="http://schemas.microsoft.com/office/drawing/2014/main" id="{E1AC842D-4A42-4CAC-BFEB-AC0C4040EE19}"/>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824" name="n_1mainValue【庁舎】&#10;一人当たり面積">
          <a:extLst>
            <a:ext uri="{FF2B5EF4-FFF2-40B4-BE49-F238E27FC236}">
              <a16:creationId xmlns:a16="http://schemas.microsoft.com/office/drawing/2014/main" id="{7AEB8F63-DECE-445A-B827-680DF860411D}"/>
            </a:ext>
          </a:extLst>
        </xdr:cNvPr>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25" name="n_2mainValue【庁舎】&#10;一人当たり面積">
          <a:extLst>
            <a:ext uri="{FF2B5EF4-FFF2-40B4-BE49-F238E27FC236}">
              <a16:creationId xmlns:a16="http://schemas.microsoft.com/office/drawing/2014/main" id="{F332C325-3D2D-4EF0-B9A9-C037FF183D12}"/>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E29B3146-FEEA-4568-AC65-8F71E09A86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BB9B3A3B-00AC-434B-BBCD-A00F126F361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160801D1-9B92-42D3-948B-C0405A4EF2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と比較すると全ての分類で</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このうち一般廃棄物処理施設、上下水道局庁舎については更新を予定している。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一人当たり面積では、「福祉施設」が類似団体平均を大きく上回るものの、その他の分類は下回っている。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今後は宝塚市公共施設保有量最適化方針に従い、資産の最適化を目指していく。</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分子である基準財政収入額は、地方消費税交付金や株式等譲渡所得割交付金の増により、前年度に比べ約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億円の増となった。</a:t>
          </a:r>
          <a:endParaRPr lang="ja-JP" altLang="ja-JP" sz="1400">
            <a:effectLst/>
          </a:endParaRPr>
        </a:p>
        <a:p>
          <a:r>
            <a:rPr lang="ja-JP" altLang="ja-JP" sz="1100">
              <a:solidFill>
                <a:schemeClr val="dk1"/>
              </a:solidFill>
              <a:effectLst/>
              <a:latin typeface="+mn-lt"/>
              <a:ea typeface="+mn-ea"/>
              <a:cs typeface="+mn-cs"/>
            </a:rPr>
            <a:t>　分母である基準財政需要額は、社会福祉費の増による減要因等が増となったことにより、前年度に比べ約</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億円の増となった。</a:t>
          </a:r>
          <a:endParaRPr lang="ja-JP" altLang="ja-JP" sz="1400">
            <a:effectLst/>
          </a:endParaRPr>
        </a:p>
        <a:p>
          <a:r>
            <a:rPr lang="ja-JP" altLang="ja-JP" sz="1100">
              <a:solidFill>
                <a:schemeClr val="dk1"/>
              </a:solidFill>
              <a:effectLst/>
              <a:latin typeface="+mn-lt"/>
              <a:ea typeface="+mn-ea"/>
              <a:cs typeface="+mn-cs"/>
            </a:rPr>
            <a:t>　その結果、財政力指数は</a:t>
          </a:r>
          <a:r>
            <a:rPr lang="en-US" altLang="ja-JP" sz="1100">
              <a:solidFill>
                <a:schemeClr val="dk1"/>
              </a:solidFill>
              <a:effectLst/>
              <a:latin typeface="+mn-lt"/>
              <a:ea typeface="+mn-ea"/>
              <a:cs typeface="+mn-cs"/>
            </a:rPr>
            <a:t>0.89</a:t>
          </a:r>
          <a:r>
            <a:rPr lang="ja-JP" altLang="ja-JP" sz="1100">
              <a:solidFill>
                <a:schemeClr val="dk1"/>
              </a:solidFill>
              <a:effectLst/>
              <a:latin typeface="+mn-lt"/>
              <a:ea typeface="+mn-ea"/>
              <a:cs typeface="+mn-cs"/>
            </a:rPr>
            <a:t>で前年度と同じ数値となったが、</a:t>
          </a:r>
          <a:r>
            <a:rPr kumimoji="1" lang="ja-JP" altLang="ja-JP" sz="1100">
              <a:solidFill>
                <a:schemeClr val="dk1"/>
              </a:solidFill>
              <a:effectLst/>
              <a:latin typeface="+mn-lt"/>
              <a:ea typeface="+mn-ea"/>
              <a:cs typeface="+mn-cs"/>
            </a:rPr>
            <a:t>今後も引き続き財源不足の解消を図り、健全で持続可能な収支均衡の財政運営を目指す。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27940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27940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116857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148590</xdr:rowOff>
    </xdr:from>
    <xdr:to>
      <xdr:col>11</xdr:col>
      <xdr:colOff>82550</xdr:colOff>
      <xdr:row>41</xdr:row>
      <xdr:rowOff>78740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88917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分子である経常経費充当一般財源（歳出）は前年度に比べ約</a:t>
          </a:r>
          <a:r>
            <a:rPr lang="en-US" altLang="ja-JP" sz="900">
              <a:solidFill>
                <a:schemeClr val="dk1"/>
              </a:solidFill>
              <a:effectLst/>
              <a:latin typeface="+mn-lt"/>
              <a:ea typeface="+mn-ea"/>
              <a:cs typeface="+mn-cs"/>
            </a:rPr>
            <a:t>0.2</a:t>
          </a:r>
          <a:r>
            <a:rPr lang="ja-JP" altLang="ja-JP" sz="900">
              <a:solidFill>
                <a:schemeClr val="dk1"/>
              </a:solidFill>
              <a:effectLst/>
              <a:latin typeface="+mn-lt"/>
              <a:ea typeface="+mn-ea"/>
              <a:cs typeface="+mn-cs"/>
            </a:rPr>
            <a:t>億円の増となったが、分母である経常一般財源（歳入）は前年度より約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億円の減となった。ただし、同じ分母の臨時財政対策債は約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億円の増となったため、経常収支比率が悪化した。</a:t>
          </a:r>
          <a:endParaRPr lang="ja-JP" altLang="ja-JP" sz="1050">
            <a:effectLst/>
          </a:endParaRPr>
        </a:p>
        <a:p>
          <a:r>
            <a:rPr lang="ja-JP" altLang="ja-JP" sz="900">
              <a:solidFill>
                <a:schemeClr val="dk1"/>
              </a:solidFill>
              <a:effectLst/>
              <a:latin typeface="+mn-lt"/>
              <a:ea typeface="+mn-ea"/>
              <a:cs typeface="+mn-cs"/>
            </a:rPr>
            <a:t>　その要因として歳出においては、人件費が約</a:t>
          </a:r>
          <a:r>
            <a:rPr lang="en-US" altLang="ja-JP" sz="900">
              <a:solidFill>
                <a:schemeClr val="dk1"/>
              </a:solidFill>
              <a:effectLst/>
              <a:latin typeface="+mn-lt"/>
              <a:ea typeface="+mn-ea"/>
              <a:cs typeface="+mn-cs"/>
            </a:rPr>
            <a:t>2.2</a:t>
          </a:r>
          <a:r>
            <a:rPr lang="ja-JP" altLang="ja-JP" sz="900">
              <a:solidFill>
                <a:schemeClr val="dk1"/>
              </a:solidFill>
              <a:effectLst/>
              <a:latin typeface="+mn-lt"/>
              <a:ea typeface="+mn-ea"/>
              <a:cs typeface="+mn-cs"/>
            </a:rPr>
            <a:t>億円、維持補修費が約</a:t>
          </a:r>
          <a:r>
            <a:rPr lang="en-US" altLang="ja-JP" sz="900">
              <a:solidFill>
                <a:schemeClr val="dk1"/>
              </a:solidFill>
              <a:effectLst/>
              <a:latin typeface="+mn-lt"/>
              <a:ea typeface="+mn-ea"/>
              <a:cs typeface="+mn-cs"/>
            </a:rPr>
            <a:t>2.3</a:t>
          </a:r>
          <a:r>
            <a:rPr lang="ja-JP" altLang="ja-JP" sz="900">
              <a:solidFill>
                <a:schemeClr val="dk1"/>
              </a:solidFill>
              <a:effectLst/>
              <a:latin typeface="+mn-lt"/>
              <a:ea typeface="+mn-ea"/>
              <a:cs typeface="+mn-cs"/>
            </a:rPr>
            <a:t>億円増となったため、歳出全体で約</a:t>
          </a:r>
          <a:r>
            <a:rPr lang="en-US" altLang="ja-JP" sz="900">
              <a:solidFill>
                <a:schemeClr val="dk1"/>
              </a:solidFill>
              <a:effectLst/>
              <a:latin typeface="+mn-lt"/>
              <a:ea typeface="+mn-ea"/>
              <a:cs typeface="+mn-cs"/>
            </a:rPr>
            <a:t>0.2</a:t>
          </a:r>
          <a:r>
            <a:rPr lang="ja-JP" altLang="ja-JP" sz="900">
              <a:solidFill>
                <a:schemeClr val="dk1"/>
              </a:solidFill>
              <a:effectLst/>
              <a:latin typeface="+mn-lt"/>
              <a:ea typeface="+mn-ea"/>
              <a:cs typeface="+mn-cs"/>
            </a:rPr>
            <a:t>億円の増となる一方で、歳入では、臨時財政対策債が約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億円の増となったものの、地方交付税が約</a:t>
          </a:r>
          <a:r>
            <a:rPr lang="en-US" altLang="ja-JP" sz="900">
              <a:solidFill>
                <a:schemeClr val="dk1"/>
              </a:solidFill>
              <a:effectLst/>
              <a:latin typeface="+mn-lt"/>
              <a:ea typeface="+mn-ea"/>
              <a:cs typeface="+mn-cs"/>
            </a:rPr>
            <a:t>1.9</a:t>
          </a:r>
          <a:r>
            <a:rPr lang="ja-JP" altLang="ja-JP" sz="900">
              <a:solidFill>
                <a:schemeClr val="dk1"/>
              </a:solidFill>
              <a:effectLst/>
              <a:latin typeface="+mn-lt"/>
              <a:ea typeface="+mn-ea"/>
              <a:cs typeface="+mn-cs"/>
            </a:rPr>
            <a:t>億円、株式等譲渡所得割交付金が約</a:t>
          </a:r>
          <a:r>
            <a:rPr lang="en-US" altLang="ja-JP" sz="900">
              <a:solidFill>
                <a:schemeClr val="dk1"/>
              </a:solidFill>
              <a:effectLst/>
              <a:latin typeface="+mn-lt"/>
              <a:ea typeface="+mn-ea"/>
              <a:cs typeface="+mn-cs"/>
            </a:rPr>
            <a:t>1.2</a:t>
          </a:r>
          <a:r>
            <a:rPr lang="ja-JP" altLang="ja-JP" sz="900">
              <a:solidFill>
                <a:schemeClr val="dk1"/>
              </a:solidFill>
              <a:effectLst/>
              <a:latin typeface="+mn-lt"/>
              <a:ea typeface="+mn-ea"/>
              <a:cs typeface="+mn-cs"/>
            </a:rPr>
            <a:t>億円の減となったため、歳入全体で昨年度より約</a:t>
          </a:r>
          <a:r>
            <a:rPr lang="en-US" altLang="ja-JP" sz="900">
              <a:solidFill>
                <a:schemeClr val="dk1"/>
              </a:solidFill>
              <a:effectLst/>
              <a:latin typeface="+mn-lt"/>
              <a:ea typeface="+mn-ea"/>
              <a:cs typeface="+mn-cs"/>
            </a:rPr>
            <a:t>2.8</a:t>
          </a:r>
          <a:r>
            <a:rPr lang="ja-JP" altLang="ja-JP" sz="900">
              <a:solidFill>
                <a:schemeClr val="dk1"/>
              </a:solidFill>
              <a:effectLst/>
              <a:latin typeface="+mn-lt"/>
              <a:ea typeface="+mn-ea"/>
              <a:cs typeface="+mn-cs"/>
            </a:rPr>
            <a:t>億円の減となった。今後とも、行財政改革の取組を通じて経常経費の削減努力を継続し、財政構造の弾力性の回復に努める。</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167132</xdr:rowOff>
    </xdr:from>
    <xdr:to>
      <xdr:col>23</xdr:col>
      <xdr:colOff>133350</xdr:colOff>
      <xdr:row>66</xdr:row>
      <xdr:rowOff>508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31138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167132</xdr:rowOff>
    </xdr:from>
    <xdr:to>
      <xdr:col>19</xdr:col>
      <xdr:colOff>133350</xdr:colOff>
      <xdr:row>66</xdr:row>
      <xdr:rowOff>53594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3113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24638</xdr:rowOff>
    </xdr:from>
    <xdr:to>
      <xdr:col>15</xdr:col>
      <xdr:colOff>82550</xdr:colOff>
      <xdr:row>66</xdr:row>
      <xdr:rowOff>53594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3403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24638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40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116332</xdr:rowOff>
    </xdr:from>
    <xdr:to>
      <xdr:col>19</xdr:col>
      <xdr:colOff>184150</xdr:colOff>
      <xdr:row>66</xdr:row>
      <xdr:rowOff>46482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31259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4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145288</xdr:rowOff>
    </xdr:from>
    <xdr:to>
      <xdr:col>11</xdr:col>
      <xdr:colOff>82550</xdr:colOff>
      <xdr:row>66</xdr:row>
      <xdr:rowOff>75438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60215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人件費については、人事院勧告のプラス改定や業務増による時間外勤務手当の増などのプラス要因により、前年度と比べて若干増加した。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職員数、給与の適正化を図り、総人件費・物件費の抑制に努める。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151092</xdr:rowOff>
    </xdr:from>
    <xdr:to>
      <xdr:col>23</xdr:col>
      <xdr:colOff>133350</xdr:colOff>
      <xdr:row>83</xdr:row>
      <xdr:rowOff>4324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09992"/>
          <a:ext cx="8382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125273</xdr:rowOff>
    </xdr:from>
    <xdr:to>
      <xdr:col>19</xdr:col>
      <xdr:colOff>133350</xdr:colOff>
      <xdr:row>82</xdr:row>
      <xdr:rowOff>151092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84173"/>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32259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63810</xdr:rowOff>
    </xdr:from>
    <xdr:to>
      <xdr:col>15</xdr:col>
      <xdr:colOff>82550</xdr:colOff>
      <xdr:row>82</xdr:row>
      <xdr:rowOff>125273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2710"/>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16515</xdr:rowOff>
    </xdr:from>
    <xdr:to>
      <xdr:col>11</xdr:col>
      <xdr:colOff>31750</xdr:colOff>
      <xdr:row>82</xdr:row>
      <xdr:rowOff>63810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7541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124974</xdr:rowOff>
    </xdr:from>
    <xdr:to>
      <xdr:col>23</xdr:col>
      <xdr:colOff>184150</xdr:colOff>
      <xdr:row>83</xdr:row>
      <xdr:rowOff>55124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8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97051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5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100292</xdr:rowOff>
    </xdr:from>
    <xdr:to>
      <xdr:col>19</xdr:col>
      <xdr:colOff>184150</xdr:colOff>
      <xdr:row>83</xdr:row>
      <xdr:rowOff>30442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15219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4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74473</xdr:rowOff>
    </xdr:from>
    <xdr:to>
      <xdr:col>15</xdr:col>
      <xdr:colOff>133350</xdr:colOff>
      <xdr:row>83</xdr:row>
      <xdr:rowOff>4623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160850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1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13010</xdr:rowOff>
    </xdr:from>
    <xdr:to>
      <xdr:col>11</xdr:col>
      <xdr:colOff>82550</xdr:colOff>
      <xdr:row>82</xdr:row>
      <xdr:rowOff>114610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124787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137165</xdr:rowOff>
    </xdr:from>
    <xdr:to>
      <xdr:col>7</xdr:col>
      <xdr:colOff>31750</xdr:colOff>
      <xdr:row>82</xdr:row>
      <xdr:rowOff>67315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77492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9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年間の給与の独自減額を行ったため、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を下回っていたが、その終了影響により一時的に上がっている。給与の適正化に努めているため、今後の指数は低下していく見込みである。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86</xdr:row>
      <xdr:rowOff>81491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83266"/>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87</xdr:row>
      <xdr:rowOff>151341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03916"/>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住民へのきめ細やかなサービスを提供するため、年に一度ヒアリングを行い、適正な人員配置に努めている。また、定員管理方針と定員適正化計画を策定し、体制整備に取り組んでいる。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65133</xdr:rowOff>
    </xdr:from>
    <xdr:to>
      <xdr:col>81</xdr:col>
      <xdr:colOff>44450</xdr:colOff>
      <xdr:row>62</xdr:row>
      <xdr:rowOff>109946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9503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20320</xdr:rowOff>
    </xdr:from>
    <xdr:to>
      <xdr:col>77</xdr:col>
      <xdr:colOff>44450</xdr:colOff>
      <xdr:row>62</xdr:row>
      <xdr:rowOff>65133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5022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112485</xdr:rowOff>
    </xdr:from>
    <xdr:to>
      <xdr:col>72</xdr:col>
      <xdr:colOff>203200</xdr:colOff>
      <xdr:row>62</xdr:row>
      <xdr:rowOff>20320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70935"/>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33201</xdr:rowOff>
    </xdr:from>
    <xdr:to>
      <xdr:col>68</xdr:col>
      <xdr:colOff>152400</xdr:colOff>
      <xdr:row>61</xdr:row>
      <xdr:rowOff>112485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91651"/>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31223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14333</xdr:rowOff>
    </xdr:from>
    <xdr:to>
      <xdr:col>77</xdr:col>
      <xdr:colOff>95250</xdr:colOff>
      <xdr:row>62</xdr:row>
      <xdr:rowOff>115933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140970</xdr:rowOff>
    </xdr:from>
    <xdr:to>
      <xdr:col>73</xdr:col>
      <xdr:colOff>44450</xdr:colOff>
      <xdr:row>62</xdr:row>
      <xdr:rowOff>71120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81297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61685</xdr:rowOff>
    </xdr:from>
    <xdr:to>
      <xdr:col>68</xdr:col>
      <xdr:colOff>203200</xdr:colOff>
      <xdr:row>61</xdr:row>
      <xdr:rowOff>163285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153851</xdr:rowOff>
    </xdr:from>
    <xdr:to>
      <xdr:col>64</xdr:col>
      <xdr:colOff>152400</xdr:colOff>
      <xdr:row>61</xdr:row>
      <xdr:rowOff>84001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94178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ポイントの改善となった。</a:t>
          </a:r>
          <a:endParaRPr lang="ja-JP" altLang="ja-JP" sz="1400">
            <a:effectLst/>
          </a:endParaRPr>
        </a:p>
        <a:p>
          <a:pPr latinLnBrk="0"/>
          <a:r>
            <a:rPr lang="ja-JP" altLang="ja-JP" sz="1100">
              <a:solidFill>
                <a:schemeClr val="dk1"/>
              </a:solidFill>
              <a:effectLst/>
              <a:latin typeface="+mn-lt"/>
              <a:ea typeface="+mn-ea"/>
              <a:cs typeface="+mn-cs"/>
            </a:rPr>
            <a:t>　改善の要因としては、分子では公営企業に要する経費の財源とする地方債の償還の財源に充てたと認められる繰入金が約</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億円、特定財源の額が約</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億円の減となり、合計で約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億円の減となったことに加え、分母では普通交付税額が約</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億円の減となったものの、標準税収入額等が約</a:t>
          </a:r>
          <a:r>
            <a:rPr lang="en-US" altLang="ja-JP" sz="1100">
              <a:solidFill>
                <a:schemeClr val="dk1"/>
              </a:solidFill>
              <a:effectLst/>
              <a:latin typeface="+mn-lt"/>
              <a:ea typeface="+mn-ea"/>
              <a:cs typeface="+mn-cs"/>
            </a:rPr>
            <a:t>1.6</a:t>
          </a:r>
          <a:r>
            <a:rPr lang="ja-JP" altLang="ja-JP" sz="1100">
              <a:solidFill>
                <a:schemeClr val="dk1"/>
              </a:solidFill>
              <a:effectLst/>
              <a:latin typeface="+mn-lt"/>
              <a:ea typeface="+mn-ea"/>
              <a:cs typeface="+mn-cs"/>
            </a:rPr>
            <a:t>億円、臨時財政対策債発行可能額が約</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億円の増となったことにより、合計で約</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億円の増となったことによる。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22437</xdr:rowOff>
    </xdr:from>
    <xdr:to>
      <xdr:col>81</xdr:col>
      <xdr:colOff>44450</xdr:colOff>
      <xdr:row>40</xdr:row>
      <xdr:rowOff>54610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804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151130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367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091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143087</xdr:rowOff>
    </xdr:from>
    <xdr:to>
      <xdr:col>81</xdr:col>
      <xdr:colOff>95250</xdr:colOff>
      <xdr:row>40</xdr:row>
      <xdr:rowOff>73237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159614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1" hangingPunct="1"/>
          <a:r>
            <a:rPr lang="ja-JP" altLang="ja-JP"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8.1</a:t>
          </a:r>
          <a:r>
            <a:rPr lang="ja-JP" altLang="ja-JP" sz="1100">
              <a:solidFill>
                <a:schemeClr val="dk1"/>
              </a:solidFill>
              <a:effectLst/>
              <a:latin typeface="+mn-lt"/>
              <a:ea typeface="+mn-ea"/>
              <a:cs typeface="+mn-cs"/>
            </a:rPr>
            <a:t>ポイントの改善となった。</a:t>
          </a:r>
          <a:endParaRPr lang="ja-JP" altLang="ja-JP" sz="1400">
            <a:effectLst/>
          </a:endParaRPr>
        </a:p>
        <a:p>
          <a:pPr eaLnBrk="1" fontAlgn="auto" latinLnBrk="1" hangingPunct="1"/>
          <a:r>
            <a:rPr lang="ja-JP" altLang="ja-JP" sz="1100">
              <a:solidFill>
                <a:schemeClr val="dk1"/>
              </a:solidFill>
              <a:effectLst/>
              <a:latin typeface="+mn-lt"/>
              <a:ea typeface="+mn-ea"/>
              <a:cs typeface="+mn-cs"/>
            </a:rPr>
            <a:t>　改善の要因として、分母については、標準財政規模が約</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億円増の約</a:t>
          </a:r>
          <a:r>
            <a:rPr lang="en-US" altLang="ja-JP" sz="1100">
              <a:solidFill>
                <a:schemeClr val="dk1"/>
              </a:solidFill>
              <a:effectLst/>
              <a:latin typeface="+mn-lt"/>
              <a:ea typeface="+mn-ea"/>
              <a:cs typeface="+mn-cs"/>
            </a:rPr>
            <a:t>440</a:t>
          </a:r>
          <a:r>
            <a:rPr lang="ja-JP" altLang="ja-JP" sz="1100">
              <a:solidFill>
                <a:schemeClr val="dk1"/>
              </a:solidFill>
              <a:effectLst/>
              <a:latin typeface="+mn-lt"/>
              <a:ea typeface="+mn-ea"/>
              <a:cs typeface="+mn-cs"/>
            </a:rPr>
            <a:t>億円となり、</a:t>
          </a:r>
          <a:r>
            <a:rPr kumimoji="1" lang="ja-JP" altLang="ja-JP" sz="1100">
              <a:solidFill>
                <a:schemeClr val="dk1"/>
              </a:solidFill>
              <a:effectLst/>
              <a:latin typeface="+mn-lt"/>
              <a:ea typeface="+mn-ea"/>
              <a:cs typeface="+mn-cs"/>
            </a:rPr>
            <a:t>控除される算入公債費等の額は約</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億円の増となったため、約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億円の増となり、分子となる将来負担額において、退職手当負担見込額が約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億円、</a:t>
          </a:r>
          <a:r>
            <a:rPr lang="ja-JP" altLang="ja-JP" sz="1100">
              <a:solidFill>
                <a:schemeClr val="dk1"/>
              </a:solidFill>
              <a:effectLst/>
              <a:latin typeface="+mn-lt"/>
              <a:ea typeface="+mn-ea"/>
              <a:cs typeface="+mn-cs"/>
            </a:rPr>
            <a:t>債務負担行為に基づく支出予定額が約</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億円、公営企業債等繰入見込額が約</a:t>
          </a:r>
          <a:r>
            <a:rPr lang="en-US" altLang="ja-JP" sz="1100">
              <a:solidFill>
                <a:schemeClr val="dk1"/>
              </a:solidFill>
              <a:effectLst/>
              <a:latin typeface="+mn-lt"/>
              <a:ea typeface="+mn-ea"/>
              <a:cs typeface="+mn-cs"/>
            </a:rPr>
            <a:t>17.3</a:t>
          </a:r>
          <a:r>
            <a:rPr lang="ja-JP" altLang="ja-JP" sz="1100">
              <a:solidFill>
                <a:schemeClr val="dk1"/>
              </a:solidFill>
              <a:effectLst/>
              <a:latin typeface="+mn-lt"/>
              <a:ea typeface="+mn-ea"/>
              <a:cs typeface="+mn-cs"/>
            </a:rPr>
            <a:t>億円減となり、将来負担額が約</a:t>
          </a:r>
          <a:r>
            <a:rPr lang="en-US" altLang="ja-JP" sz="1100">
              <a:solidFill>
                <a:schemeClr val="dk1"/>
              </a:solidFill>
              <a:effectLst/>
              <a:latin typeface="+mn-lt"/>
              <a:ea typeface="+mn-ea"/>
              <a:cs typeface="+mn-cs"/>
            </a:rPr>
            <a:t>29.0</a:t>
          </a:r>
          <a:r>
            <a:rPr lang="ja-JP" altLang="ja-JP" sz="1100">
              <a:solidFill>
                <a:schemeClr val="dk1"/>
              </a:solidFill>
              <a:effectLst/>
              <a:latin typeface="+mn-lt"/>
              <a:ea typeface="+mn-ea"/>
              <a:cs typeface="+mn-cs"/>
            </a:rPr>
            <a:t>億円の減となったことによる。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95179</xdr:rowOff>
    </xdr:from>
    <xdr:to>
      <xdr:col>81</xdr:col>
      <xdr:colOff>44450</xdr:colOff>
      <xdr:row>16</xdr:row>
      <xdr:rowOff>32315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66929"/>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32315</xdr:rowOff>
    </xdr:from>
    <xdr:to>
      <xdr:col>77</xdr:col>
      <xdr:colOff>44450</xdr:colOff>
      <xdr:row>16</xdr:row>
      <xdr:rowOff>40358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755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40358</xdr:rowOff>
    </xdr:from>
    <xdr:to>
      <xdr:col>72</xdr:col>
      <xdr:colOff>203200</xdr:colOff>
      <xdr:row>17</xdr:row>
      <xdr:rowOff>32456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83558"/>
          <a:ext cx="889000" cy="16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78616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82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32456</xdr:rowOff>
    </xdr:from>
    <xdr:to>
      <xdr:col>68</xdr:col>
      <xdr:colOff>152400</xdr:colOff>
      <xdr:row>17</xdr:row>
      <xdr:rowOff>110208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47106"/>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44379</xdr:rowOff>
    </xdr:from>
    <xdr:to>
      <xdr:col>81</xdr:col>
      <xdr:colOff>95250</xdr:colOff>
      <xdr:row>15</xdr:row>
      <xdr:rowOff>145979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60906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6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152965</xdr:rowOff>
    </xdr:from>
    <xdr:to>
      <xdr:col>77</xdr:col>
      <xdr:colOff>95250</xdr:colOff>
      <xdr:row>16</xdr:row>
      <xdr:rowOff>83115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67892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1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161008</xdr:rowOff>
    </xdr:from>
    <xdr:to>
      <xdr:col>73</xdr:col>
      <xdr:colOff>44450</xdr:colOff>
      <xdr:row>16</xdr:row>
      <xdr:rowOff>91158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101335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0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9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68033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59408</xdr:rowOff>
    </xdr:from>
    <xdr:to>
      <xdr:col>64</xdr:col>
      <xdr:colOff>152400</xdr:colOff>
      <xdr:row>17</xdr:row>
      <xdr:rowOff>161008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145785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人事院勧告のプラス改定や業務増による時間外勤務手当の増などのプラス要因もあり、前年度と比べて若干増加した。</a:t>
          </a:r>
          <a:endParaRPr lang="ja-JP" altLang="ja-JP" sz="1400">
            <a:effectLst/>
          </a:endParaRPr>
        </a:p>
        <a:p>
          <a:r>
            <a:rPr kumimoji="1" lang="ja-JP" altLang="ja-JP" sz="110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136525</xdr:rowOff>
    </xdr:from>
    <xdr:to>
      <xdr:col>24</xdr:col>
      <xdr:colOff>25400</xdr:colOff>
      <xdr:row>40</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823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136525</xdr:rowOff>
    </xdr:from>
    <xdr:to>
      <xdr:col>19</xdr:col>
      <xdr:colOff>187325</xdr:colOff>
      <xdr:row>40</xdr:row>
      <xdr:rowOff>31750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823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31750</xdr:rowOff>
    </xdr:from>
    <xdr:to>
      <xdr:col>15</xdr:col>
      <xdr:colOff>98425</xdr:colOff>
      <xdr:row>40</xdr:row>
      <xdr:rowOff>41275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889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41275</xdr:rowOff>
    </xdr:from>
    <xdr:to>
      <xdr:col>11</xdr:col>
      <xdr:colOff>9525</xdr:colOff>
      <xdr:row>40</xdr:row>
      <xdr:rowOff>69850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899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85725</xdr:rowOff>
    </xdr:from>
    <xdr:to>
      <xdr:col>20</xdr:col>
      <xdr:colOff>38100</xdr:colOff>
      <xdr:row>40</xdr:row>
      <xdr:rowOff>15875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858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152400</xdr:rowOff>
    </xdr:from>
    <xdr:to>
      <xdr:col>15</xdr:col>
      <xdr:colOff>149225</xdr:colOff>
      <xdr:row>40</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161925</xdr:rowOff>
    </xdr:from>
    <xdr:to>
      <xdr:col>11</xdr:col>
      <xdr:colOff>60325</xdr:colOff>
      <xdr:row>40</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76852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93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19050</xdr:rowOff>
    </xdr:from>
    <xdr:to>
      <xdr:col>6</xdr:col>
      <xdr:colOff>171450</xdr:colOff>
      <xdr:row>40</xdr:row>
      <xdr:rowOff>120650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105427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各種委託、工事費等の契約確定に伴う入札差金の執行留保の徹底を行ったほか、一部が維持補修費へ移ったため、物件費に係る経常収支比率は前年度に比べ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　今後も行財政改革の取組を通じて経常経費の削減努力を継続し、経費削減に努める。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26307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5671800" y="28974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17</xdr:row>
      <xdr:rowOff>15421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78014</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810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136071</xdr:rowOff>
    </xdr:from>
    <xdr:to>
      <xdr:col>74</xdr:col>
      <xdr:colOff>31750</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扶助費にかかる経常収支比率は上昇傾向にあったが、平成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ポイント低くなった。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主な要因としては、生活保護費などの減により約</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億円の減となったことによる。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66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114300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施設修繕等の維持補修費、投資及び出資金・貸付金に係る経常収支比率が高くなり、その他全体で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ポイント高くなった。また、類似団体平均より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34472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5159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86178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116115</xdr:rowOff>
    </xdr:from>
    <xdr:to>
      <xdr:col>73</xdr:col>
      <xdr:colOff>180975</xdr:colOff>
      <xdr:row>55</xdr:row>
      <xdr:rowOff>53522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374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105228</xdr:rowOff>
    </xdr:from>
    <xdr:to>
      <xdr:col>69</xdr:col>
      <xdr:colOff>92075</xdr:colOff>
      <xdr:row>54</xdr:row>
      <xdr:rowOff>116115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363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127199</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121755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65315</xdr:rowOff>
    </xdr:from>
    <xdr:to>
      <xdr:col>69</xdr:col>
      <xdr:colOff>142875</xdr:colOff>
      <xdr:row>54</xdr:row>
      <xdr:rowOff>166915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5642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54428</xdr:rowOff>
    </xdr:from>
    <xdr:to>
      <xdr:col>65</xdr:col>
      <xdr:colOff>53975</xdr:colOff>
      <xdr:row>54</xdr:row>
      <xdr:rowOff>156028</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166205</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補助費等にかかる経常収支比率は、昨年度と比較すると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ポイント減少し、類似団体平均よりも</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ポイント低くなった。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今後も行財政改革の取組を通じて経常経費の削減努力を継続し、経費削減に努める。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3556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757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149860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1483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39133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11701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公債費については、市債の抑制により地方債残高が減少していることや新規発行債や利率見直しのある地方債においては昨今の借入利率の低さから改善傾向にある。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年度は類似団体平均と同じ値であったが、今後も引き続き新規発行債の抑制に取り組み、公債費の減に努める。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113393</xdr:rowOff>
    </xdr:from>
    <xdr:to>
      <xdr:col>24</xdr:col>
      <xdr:colOff>25400</xdr:colOff>
      <xdr:row>77</xdr:row>
      <xdr:rowOff>124279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3150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124279</xdr:rowOff>
    </xdr:from>
    <xdr:to>
      <xdr:col>19</xdr:col>
      <xdr:colOff>187325</xdr:colOff>
      <xdr:row>78</xdr:row>
      <xdr:rowOff>18143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325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xdr:rowOff>
    </xdr:from>
    <xdr:to>
      <xdr:col>15</xdr:col>
      <xdr:colOff>98425</xdr:colOff>
      <xdr:row>78</xdr:row>
      <xdr:rowOff>18143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38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xdr:rowOff>
    </xdr:from>
    <xdr:to>
      <xdr:col>11</xdr:col>
      <xdr:colOff>9525</xdr:colOff>
      <xdr:row>79</xdr:row>
      <xdr:rowOff>75293</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380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34670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23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73479</xdr:rowOff>
    </xdr:from>
    <xdr:to>
      <xdr:col>20</xdr:col>
      <xdr:colOff>38100</xdr:colOff>
      <xdr:row>78</xdr:row>
      <xdr:rowOff>3629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79120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127907</xdr:rowOff>
    </xdr:from>
    <xdr:to>
      <xdr:col>11</xdr:col>
      <xdr:colOff>60325</xdr:colOff>
      <xdr:row>78</xdr:row>
      <xdr:rowOff>58057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68234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24493</xdr:rowOff>
    </xdr:from>
    <xdr:to>
      <xdr:col>6</xdr:col>
      <xdr:colOff>171450</xdr:colOff>
      <xdr:row>79</xdr:row>
      <xdr:rowOff>126093</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110870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公債費以外の経常収支比率は全体で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要因として、人件費で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ポイント、その他で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ポイントの増となったことによる。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79</xdr:row>
      <xdr:rowOff>42418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577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60706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5778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60706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79</xdr:row>
      <xdr:rowOff>37846</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818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135145</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129629</xdr:rowOff>
    </xdr:from>
    <xdr:to>
      <xdr:col>29</xdr:col>
      <xdr:colOff>127000</xdr:colOff>
      <xdr:row>16</xdr:row>
      <xdr:rowOff>14681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49004"/>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14681</xdr:rowOff>
    </xdr:from>
    <xdr:to>
      <xdr:col>26</xdr:col>
      <xdr:colOff>50800</xdr:colOff>
      <xdr:row>16</xdr:row>
      <xdr:rowOff>60858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5506"/>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109817</xdr:rowOff>
    </xdr:from>
    <xdr:to>
      <xdr:col>22</xdr:col>
      <xdr:colOff>114300</xdr:colOff>
      <xdr:row>16</xdr:row>
      <xdr:rowOff>60858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729192"/>
          <a:ext cx="698500" cy="12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109817</xdr:rowOff>
    </xdr:from>
    <xdr:to>
      <xdr:col>18</xdr:col>
      <xdr:colOff>177800</xdr:colOff>
      <xdr:row>16</xdr:row>
      <xdr:rowOff>127686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9192"/>
          <a:ext cx="698500" cy="18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78829</xdr:rowOff>
    </xdr:from>
    <xdr:to>
      <xdr:col>29</xdr:col>
      <xdr:colOff>177800</xdr:colOff>
      <xdr:row>16</xdr:row>
      <xdr:rowOff>8979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9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95356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4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135331</xdr:rowOff>
    </xdr:from>
    <xdr:to>
      <xdr:col>26</xdr:col>
      <xdr:colOff>101600</xdr:colOff>
      <xdr:row>16</xdr:row>
      <xdr:rowOff>65481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75658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10058</xdr:rowOff>
    </xdr:from>
    <xdr:to>
      <xdr:col>22</xdr:col>
      <xdr:colOff>165100</xdr:colOff>
      <xdr:row>16</xdr:row>
      <xdr:rowOff>111658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121835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59017</xdr:rowOff>
    </xdr:from>
    <xdr:to>
      <xdr:col>19</xdr:col>
      <xdr:colOff>38100</xdr:colOff>
      <xdr:row>15</xdr:row>
      <xdr:rowOff>160617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170794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76886</xdr:rowOff>
    </xdr:from>
    <xdr:to>
      <xdr:col>15</xdr:col>
      <xdr:colOff>101600</xdr:colOff>
      <xdr:row>17</xdr:row>
      <xdr:rowOff>7036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17213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3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324282</xdr:rowOff>
    </xdr:from>
    <xdr:to>
      <xdr:col>29</xdr:col>
      <xdr:colOff>127000</xdr:colOff>
      <xdr:row>36</xdr:row>
      <xdr:rowOff>3632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34632"/>
          <a:ext cx="6477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317424</xdr:rowOff>
    </xdr:from>
    <xdr:to>
      <xdr:col>26</xdr:col>
      <xdr:colOff>50800</xdr:colOff>
      <xdr:row>35</xdr:row>
      <xdr:rowOff>324282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2777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274371</xdr:rowOff>
    </xdr:from>
    <xdr:to>
      <xdr:col>22</xdr:col>
      <xdr:colOff>114300</xdr:colOff>
      <xdr:row>35</xdr:row>
      <xdr:rowOff>317424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84721"/>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274371</xdr:rowOff>
    </xdr:from>
    <xdr:to>
      <xdr:col>18</xdr:col>
      <xdr:colOff>177800</xdr:colOff>
      <xdr:row>35</xdr:row>
      <xdr:rowOff>280962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84721"/>
          <a:ext cx="698500" cy="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295732</xdr:rowOff>
    </xdr:from>
    <xdr:to>
      <xdr:col>29</xdr:col>
      <xdr:colOff>177800</xdr:colOff>
      <xdr:row>36</xdr:row>
      <xdr:rowOff>54432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0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267809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273482</xdr:rowOff>
    </xdr:from>
    <xdr:to>
      <xdr:col>26</xdr:col>
      <xdr:colOff>101600</xdr:colOff>
      <xdr:row>36</xdr:row>
      <xdr:rowOff>32182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16959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266624</xdr:rowOff>
    </xdr:from>
    <xdr:to>
      <xdr:col>22</xdr:col>
      <xdr:colOff>165100</xdr:colOff>
      <xdr:row>36</xdr:row>
      <xdr:rowOff>25324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10101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223571</xdr:rowOff>
    </xdr:from>
    <xdr:to>
      <xdr:col>19</xdr:col>
      <xdr:colOff>38100</xdr:colOff>
      <xdr:row>35</xdr:row>
      <xdr:rowOff>325171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309948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230162</xdr:rowOff>
    </xdr:from>
    <xdr:to>
      <xdr:col>15</xdr:col>
      <xdr:colOff>101600</xdr:colOff>
      <xdr:row>35</xdr:row>
      <xdr:rowOff>331762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4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316539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2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160434</xdr:rowOff>
    </xdr:from>
    <xdr:to>
      <xdr:col>24</xdr:col>
      <xdr:colOff>63500</xdr:colOff>
      <xdr:row>36</xdr:row>
      <xdr:rowOff>8872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161184"/>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8872</xdr:rowOff>
    </xdr:from>
    <xdr:to>
      <xdr:col>19</xdr:col>
      <xdr:colOff>177800</xdr:colOff>
      <xdr:row>36</xdr:row>
      <xdr:rowOff>18862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181072"/>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143335</xdr:rowOff>
    </xdr:from>
    <xdr:to>
      <xdr:col>15</xdr:col>
      <xdr:colOff>50800</xdr:colOff>
      <xdr:row>36</xdr:row>
      <xdr:rowOff>18862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144085"/>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143335</xdr:rowOff>
    </xdr:from>
    <xdr:to>
      <xdr:col>10</xdr:col>
      <xdr:colOff>114300</xdr:colOff>
      <xdr:row>36</xdr:row>
      <xdr:rowOff>12644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144085"/>
          <a:ext cx="889000" cy="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109634</xdr:rowOff>
    </xdr:from>
    <xdr:to>
      <xdr:col>24</xdr:col>
      <xdr:colOff>114300</xdr:colOff>
      <xdr:row>36</xdr:row>
      <xdr:rowOff>39784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132511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96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129522</xdr:rowOff>
    </xdr:from>
    <xdr:to>
      <xdr:col>20</xdr:col>
      <xdr:colOff>38100</xdr:colOff>
      <xdr:row>36</xdr:row>
      <xdr:rowOff>59672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3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76199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0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139512</xdr:rowOff>
    </xdr:from>
    <xdr:to>
      <xdr:col>15</xdr:col>
      <xdr:colOff>101600</xdr:colOff>
      <xdr:row>36</xdr:row>
      <xdr:rowOff>69662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1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86189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92535</xdr:rowOff>
    </xdr:from>
    <xdr:to>
      <xdr:col>10</xdr:col>
      <xdr:colOff>165100</xdr:colOff>
      <xdr:row>36</xdr:row>
      <xdr:rowOff>22685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09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39212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86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133294</xdr:rowOff>
    </xdr:from>
    <xdr:to>
      <xdr:col>6</xdr:col>
      <xdr:colOff>38100</xdr:colOff>
      <xdr:row>36</xdr:row>
      <xdr:rowOff>63444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3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79971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37364</xdr:rowOff>
    </xdr:from>
    <xdr:to>
      <xdr:col>24</xdr:col>
      <xdr:colOff>63500</xdr:colOff>
      <xdr:row>55</xdr:row>
      <xdr:rowOff>66701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67114"/>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37364</xdr:rowOff>
    </xdr:from>
    <xdr:to>
      <xdr:col>19</xdr:col>
      <xdr:colOff>177800</xdr:colOff>
      <xdr:row>55</xdr:row>
      <xdr:rowOff>54737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46711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83558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5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54737</xdr:rowOff>
    </xdr:from>
    <xdr:to>
      <xdr:col>15</xdr:col>
      <xdr:colOff>50800</xdr:colOff>
      <xdr:row>56</xdr:row>
      <xdr:rowOff>73558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84487"/>
          <a:ext cx="889000" cy="19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99407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73558</xdr:rowOff>
    </xdr:from>
    <xdr:to>
      <xdr:col>10</xdr:col>
      <xdr:colOff>114300</xdr:colOff>
      <xdr:row>56</xdr:row>
      <xdr:rowOff>96875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7475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15901</xdr:rowOff>
    </xdr:from>
    <xdr:to>
      <xdr:col>24</xdr:col>
      <xdr:colOff>114300</xdr:colOff>
      <xdr:row>55</xdr:row>
      <xdr:rowOff>117501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165778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158014</xdr:rowOff>
    </xdr:from>
    <xdr:to>
      <xdr:col>20</xdr:col>
      <xdr:colOff>38100</xdr:colOff>
      <xdr:row>55</xdr:row>
      <xdr:rowOff>88164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104691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19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3937</xdr:rowOff>
    </xdr:from>
    <xdr:to>
      <xdr:col>15</xdr:col>
      <xdr:colOff>101600</xdr:colOff>
      <xdr:row>55</xdr:row>
      <xdr:rowOff>105537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43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122064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20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22758</xdr:rowOff>
    </xdr:from>
    <xdr:to>
      <xdr:col>10</xdr:col>
      <xdr:colOff>165100</xdr:colOff>
      <xdr:row>56</xdr:row>
      <xdr:rowOff>124358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115485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7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46075</xdr:rowOff>
    </xdr:from>
    <xdr:to>
      <xdr:col>6</xdr:col>
      <xdr:colOff>38100</xdr:colOff>
      <xdr:row>56</xdr:row>
      <xdr:rowOff>147675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138802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40830</xdr:rowOff>
    </xdr:from>
    <xdr:to>
      <xdr:col>24</xdr:col>
      <xdr:colOff>63500</xdr:colOff>
      <xdr:row>77</xdr:row>
      <xdr:rowOff>111582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42480"/>
          <a:ext cx="838200" cy="7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111582</xdr:rowOff>
    </xdr:from>
    <xdr:to>
      <xdr:col>19</xdr:col>
      <xdr:colOff>177800</xdr:colOff>
      <xdr:row>77</xdr:row>
      <xdr:rowOff>117697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13232"/>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117697</xdr:rowOff>
    </xdr:from>
    <xdr:to>
      <xdr:col>15</xdr:col>
      <xdr:colOff>50800</xdr:colOff>
      <xdr:row>77</xdr:row>
      <xdr:rowOff>127299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19347"/>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119698</xdr:rowOff>
    </xdr:from>
    <xdr:to>
      <xdr:col>10</xdr:col>
      <xdr:colOff>114300</xdr:colOff>
      <xdr:row>77</xdr:row>
      <xdr:rowOff>127299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21348"/>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161480</xdr:rowOff>
    </xdr:from>
    <xdr:to>
      <xdr:col>24</xdr:col>
      <xdr:colOff>114300</xdr:colOff>
      <xdr:row>77</xdr:row>
      <xdr:rowOff>91630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76407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60782</xdr:rowOff>
    </xdr:from>
    <xdr:to>
      <xdr:col>20</xdr:col>
      <xdr:colOff>38100</xdr:colOff>
      <xdr:row>77</xdr:row>
      <xdr:rowOff>162382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153509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66897</xdr:rowOff>
    </xdr:from>
    <xdr:to>
      <xdr:col>15</xdr:col>
      <xdr:colOff>101600</xdr:colOff>
      <xdr:row>77</xdr:row>
      <xdr:rowOff>168497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159624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6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76499</xdr:rowOff>
    </xdr:from>
    <xdr:to>
      <xdr:col>10</xdr:col>
      <xdr:colOff>165100</xdr:colOff>
      <xdr:row>78</xdr:row>
      <xdr:rowOff>6649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68898</xdr:rowOff>
    </xdr:from>
    <xdr:to>
      <xdr:col>6</xdr:col>
      <xdr:colOff>38100</xdr:colOff>
      <xdr:row>77</xdr:row>
      <xdr:rowOff>170498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161625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152502</xdr:rowOff>
    </xdr:from>
    <xdr:to>
      <xdr:col>24</xdr:col>
      <xdr:colOff>63500</xdr:colOff>
      <xdr:row>96</xdr:row>
      <xdr:rowOff>6922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440252"/>
          <a:ext cx="8382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152502</xdr:rowOff>
    </xdr:from>
    <xdr:to>
      <xdr:col>19</xdr:col>
      <xdr:colOff>177800</xdr:colOff>
      <xdr:row>96</xdr:row>
      <xdr:rowOff>21913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40252"/>
          <a:ext cx="889000" cy="4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21913</xdr:rowOff>
    </xdr:from>
    <xdr:to>
      <xdr:col>15</xdr:col>
      <xdr:colOff>50800</xdr:colOff>
      <xdr:row>96</xdr:row>
      <xdr:rowOff>104877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481113"/>
          <a:ext cx="889000" cy="8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104877</xdr:rowOff>
    </xdr:from>
    <xdr:to>
      <xdr:col>10</xdr:col>
      <xdr:colOff>114300</xdr:colOff>
      <xdr:row>97</xdr:row>
      <xdr:rowOff>34506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64077"/>
          <a:ext cx="889000" cy="10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127572</xdr:rowOff>
    </xdr:from>
    <xdr:to>
      <xdr:col>24</xdr:col>
      <xdr:colOff>114300</xdr:colOff>
      <xdr:row>96</xdr:row>
      <xdr:rowOff>57722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105999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9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101702</xdr:rowOff>
    </xdr:from>
    <xdr:to>
      <xdr:col>20</xdr:col>
      <xdr:colOff>38100</xdr:colOff>
      <xdr:row>96</xdr:row>
      <xdr:rowOff>31852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22979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142563</xdr:rowOff>
    </xdr:from>
    <xdr:to>
      <xdr:col>15</xdr:col>
      <xdr:colOff>101600</xdr:colOff>
      <xdr:row>96</xdr:row>
      <xdr:rowOff>72713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63840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5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54077</xdr:rowOff>
    </xdr:from>
    <xdr:to>
      <xdr:col>10</xdr:col>
      <xdr:colOff>165100</xdr:colOff>
      <xdr:row>96</xdr:row>
      <xdr:rowOff>155677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146804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6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155156</xdr:rowOff>
    </xdr:from>
    <xdr:to>
      <xdr:col>6</xdr:col>
      <xdr:colOff>38100</xdr:colOff>
      <xdr:row>97</xdr:row>
      <xdr:rowOff>85306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59393</xdr:rowOff>
    </xdr:from>
    <xdr:to>
      <xdr:col>55</xdr:col>
      <xdr:colOff>0</xdr:colOff>
      <xdr:row>35</xdr:row>
      <xdr:rowOff>64674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060143"/>
          <a:ext cx="8382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20554</xdr:rowOff>
    </xdr:from>
    <xdr:to>
      <xdr:col>50</xdr:col>
      <xdr:colOff>114300</xdr:colOff>
      <xdr:row>35</xdr:row>
      <xdr:rowOff>59393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21304"/>
          <a:ext cx="8890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18931</xdr:rowOff>
    </xdr:from>
    <xdr:to>
      <xdr:col>45</xdr:col>
      <xdr:colOff>177800</xdr:colOff>
      <xdr:row>35</xdr:row>
      <xdr:rowOff>20554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019681"/>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18931</xdr:rowOff>
    </xdr:from>
    <xdr:to>
      <xdr:col>41</xdr:col>
      <xdr:colOff>50800</xdr:colOff>
      <xdr:row>35</xdr:row>
      <xdr:rowOff>59896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019681"/>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13874</xdr:rowOff>
    </xdr:from>
    <xdr:to>
      <xdr:col>55</xdr:col>
      <xdr:colOff>50800</xdr:colOff>
      <xdr:row>35</xdr:row>
      <xdr:rowOff>115474</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1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163751</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9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8593</xdr:rowOff>
    </xdr:from>
    <xdr:to>
      <xdr:col>50</xdr:col>
      <xdr:colOff>165100</xdr:colOff>
      <xdr:row>35</xdr:row>
      <xdr:rowOff>110193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0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101320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141204</xdr:rowOff>
    </xdr:from>
    <xdr:to>
      <xdr:col>46</xdr:col>
      <xdr:colOff>38100</xdr:colOff>
      <xdr:row>35</xdr:row>
      <xdr:rowOff>71354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62481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6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139581</xdr:rowOff>
    </xdr:from>
    <xdr:to>
      <xdr:col>41</xdr:col>
      <xdr:colOff>101600</xdr:colOff>
      <xdr:row>35</xdr:row>
      <xdr:rowOff>69731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60858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9096</xdr:rowOff>
    </xdr:from>
    <xdr:to>
      <xdr:col>36</xdr:col>
      <xdr:colOff>165100</xdr:colOff>
      <xdr:row>35</xdr:row>
      <xdr:rowOff>110696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0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101823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114434</xdr:rowOff>
    </xdr:from>
    <xdr:to>
      <xdr:col>55</xdr:col>
      <xdr:colOff>0</xdr:colOff>
      <xdr:row>57</xdr:row>
      <xdr:rowOff>124667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87084"/>
          <a:ext cx="8382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114434</xdr:rowOff>
    </xdr:from>
    <xdr:to>
      <xdr:col>50</xdr:col>
      <xdr:colOff>114300</xdr:colOff>
      <xdr:row>58</xdr:row>
      <xdr:rowOff>657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87084"/>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160144</xdr:rowOff>
    </xdr:from>
    <xdr:to>
      <xdr:col>45</xdr:col>
      <xdr:colOff>177800</xdr:colOff>
      <xdr:row>58</xdr:row>
      <xdr:rowOff>657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32794"/>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149769</xdr:rowOff>
    </xdr:from>
    <xdr:to>
      <xdr:col>41</xdr:col>
      <xdr:colOff>50800</xdr:colOff>
      <xdr:row>57</xdr:row>
      <xdr:rowOff>160144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22419"/>
          <a:ext cx="889000" cy="1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73867</xdr:rowOff>
    </xdr:from>
    <xdr:to>
      <xdr:col>55</xdr:col>
      <xdr:colOff>50800</xdr:colOff>
      <xdr:row>58</xdr:row>
      <xdr:rowOff>4017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160244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63634</xdr:rowOff>
    </xdr:from>
    <xdr:to>
      <xdr:col>50</xdr:col>
      <xdr:colOff>165100</xdr:colOff>
      <xdr:row>57</xdr:row>
      <xdr:rowOff>165234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156361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121307</xdr:rowOff>
    </xdr:from>
    <xdr:to>
      <xdr:col>46</xdr:col>
      <xdr:colOff>38100</xdr:colOff>
      <xdr:row>58</xdr:row>
      <xdr:rowOff>51457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9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42584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109344</xdr:rowOff>
    </xdr:from>
    <xdr:to>
      <xdr:col>41</xdr:col>
      <xdr:colOff>101600</xdr:colOff>
      <xdr:row>58</xdr:row>
      <xdr:rowOff>39494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30621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98969</xdr:rowOff>
    </xdr:from>
    <xdr:to>
      <xdr:col>36</xdr:col>
      <xdr:colOff>165100</xdr:colOff>
      <xdr:row>58</xdr:row>
      <xdr:rowOff>29119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20246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6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21926</xdr:rowOff>
    </xdr:from>
    <xdr:to>
      <xdr:col>55</xdr:col>
      <xdr:colOff>0</xdr:colOff>
      <xdr:row>78</xdr:row>
      <xdr:rowOff>68103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9502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68103</xdr:rowOff>
    </xdr:from>
    <xdr:to>
      <xdr:col>50</xdr:col>
      <xdr:colOff>114300</xdr:colOff>
      <xdr:row>78</xdr:row>
      <xdr:rowOff>117160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41203"/>
          <a:ext cx="889000" cy="4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101409</xdr:rowOff>
    </xdr:from>
    <xdr:to>
      <xdr:col>45</xdr:col>
      <xdr:colOff>177800</xdr:colOff>
      <xdr:row>78</xdr:row>
      <xdr:rowOff>117160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74509"/>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101409</xdr:rowOff>
    </xdr:from>
    <xdr:to>
      <xdr:col>41</xdr:col>
      <xdr:colOff>50800</xdr:colOff>
      <xdr:row>78</xdr:row>
      <xdr:rowOff>130580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74509"/>
          <a:ext cx="889000" cy="2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142576</xdr:rowOff>
    </xdr:from>
    <xdr:to>
      <xdr:col>55</xdr:col>
      <xdr:colOff>50800</xdr:colOff>
      <xdr:row>78</xdr:row>
      <xdr:rowOff>72726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57503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5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17303</xdr:rowOff>
    </xdr:from>
    <xdr:to>
      <xdr:col>50</xdr:col>
      <xdr:colOff>165100</xdr:colOff>
      <xdr:row>78</xdr:row>
      <xdr:rowOff>118903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110030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48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66360</xdr:rowOff>
    </xdr:from>
    <xdr:to>
      <xdr:col>46</xdr:col>
      <xdr:colOff>38100</xdr:colOff>
      <xdr:row>78</xdr:row>
      <xdr:rowOff>167960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159087</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61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50609</xdr:rowOff>
    </xdr:from>
    <xdr:to>
      <xdr:col>41</xdr:col>
      <xdr:colOff>101600</xdr:colOff>
      <xdr:row>78</xdr:row>
      <xdr:rowOff>152209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143336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79780</xdr:rowOff>
    </xdr:from>
    <xdr:to>
      <xdr:col>36</xdr:col>
      <xdr:colOff>165100</xdr:colOff>
      <xdr:row>79</xdr:row>
      <xdr:rowOff>9930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1057</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3017" y="13545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254</xdr:rowOff>
    </xdr:from>
    <xdr:to>
      <xdr:col>55</xdr:col>
      <xdr:colOff>0</xdr:colOff>
      <xdr:row>97</xdr:row>
      <xdr:rowOff>4674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630904"/>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254</xdr:rowOff>
    </xdr:from>
    <xdr:to>
      <xdr:col>50</xdr:col>
      <xdr:colOff>114300</xdr:colOff>
      <xdr:row>97</xdr:row>
      <xdr:rowOff>143511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630904"/>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114269</xdr:rowOff>
    </xdr:from>
    <xdr:to>
      <xdr:col>45</xdr:col>
      <xdr:colOff>177800</xdr:colOff>
      <xdr:row>97</xdr:row>
      <xdr:rowOff>143511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744919"/>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26715</xdr:rowOff>
    </xdr:from>
    <xdr:to>
      <xdr:col>41</xdr:col>
      <xdr:colOff>50800</xdr:colOff>
      <xdr:row>97</xdr:row>
      <xdr:rowOff>114269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657365"/>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125324</xdr:rowOff>
    </xdr:from>
    <xdr:to>
      <xdr:col>55</xdr:col>
      <xdr:colOff>50800</xdr:colOff>
      <xdr:row>97</xdr:row>
      <xdr:rowOff>55474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103751</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5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120904</xdr:rowOff>
    </xdr:from>
    <xdr:to>
      <xdr:col>50</xdr:col>
      <xdr:colOff>165100</xdr:colOff>
      <xdr:row>97</xdr:row>
      <xdr:rowOff>51054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42181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92711</xdr:rowOff>
    </xdr:from>
    <xdr:to>
      <xdr:col>46</xdr:col>
      <xdr:colOff>38100</xdr:colOff>
      <xdr:row>98</xdr:row>
      <xdr:rowOff>22861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13988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63469</xdr:rowOff>
    </xdr:from>
    <xdr:to>
      <xdr:col>41</xdr:col>
      <xdr:colOff>101600</xdr:colOff>
      <xdr:row>97</xdr:row>
      <xdr:rowOff>165069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156196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147365</xdr:rowOff>
    </xdr:from>
    <xdr:to>
      <xdr:col>36</xdr:col>
      <xdr:colOff>165100</xdr:colOff>
      <xdr:row>97</xdr:row>
      <xdr:rowOff>77515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94042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143891</xdr:rowOff>
    </xdr:from>
    <xdr:to>
      <xdr:col>85</xdr:col>
      <xdr:colOff>127000</xdr:colOff>
      <xdr:row>39</xdr:row>
      <xdr:rowOff>42545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658991"/>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13589</xdr:rowOff>
    </xdr:from>
    <xdr:to>
      <xdr:col>81</xdr:col>
      <xdr:colOff>50800</xdr:colOff>
      <xdr:row>39</xdr:row>
      <xdr:rowOff>42545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0013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635</xdr:rowOff>
    </xdr:from>
    <xdr:to>
      <xdr:col>76</xdr:col>
      <xdr:colOff>114300</xdr:colOff>
      <xdr:row>39</xdr:row>
      <xdr:rowOff>13589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515735"/>
          <a:ext cx="8890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119888</xdr:rowOff>
    </xdr:from>
    <xdr:to>
      <xdr:col>71</xdr:col>
      <xdr:colOff>177800</xdr:colOff>
      <xdr:row>38</xdr:row>
      <xdr:rowOff>635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463538"/>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134383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93091</xdr:rowOff>
    </xdr:from>
    <xdr:to>
      <xdr:col>85</xdr:col>
      <xdr:colOff>177800</xdr:colOff>
      <xdr:row>39</xdr:row>
      <xdr:rowOff>23241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8018</xdr:rowOff>
    </xdr:from>
    <xdr:ext cx="378565"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163195</xdr:rowOff>
    </xdr:from>
    <xdr:to>
      <xdr:col>81</xdr:col>
      <xdr:colOff>101600</xdr:colOff>
      <xdr:row>39</xdr:row>
      <xdr:rowOff>93345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84472</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134239</xdr:rowOff>
    </xdr:from>
    <xdr:to>
      <xdr:col>76</xdr:col>
      <xdr:colOff>165100</xdr:colOff>
      <xdr:row>39</xdr:row>
      <xdr:rowOff>64389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55516</xdr:rowOff>
    </xdr:from>
    <xdr:ext cx="313932"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35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121285</xdr:rowOff>
    </xdr:from>
    <xdr:to>
      <xdr:col>72</xdr:col>
      <xdr:colOff>38100</xdr:colOff>
      <xdr:row>38</xdr:row>
      <xdr:rowOff>51435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67962</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240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69088</xdr:rowOff>
    </xdr:from>
    <xdr:to>
      <xdr:col>67</xdr:col>
      <xdr:colOff>101600</xdr:colOff>
      <xdr:row>37</xdr:row>
      <xdr:rowOff>170688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15765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187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37810</xdr:rowOff>
    </xdr:from>
    <xdr:to>
      <xdr:col>85</xdr:col>
      <xdr:colOff>127000</xdr:colOff>
      <xdr:row>76</xdr:row>
      <xdr:rowOff>40782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6801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129446</xdr:rowOff>
    </xdr:from>
    <xdr:to>
      <xdr:col>81</xdr:col>
      <xdr:colOff>50800</xdr:colOff>
      <xdr:row>76</xdr:row>
      <xdr:rowOff>40782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988196"/>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129446</xdr:rowOff>
    </xdr:from>
    <xdr:to>
      <xdr:col>76</xdr:col>
      <xdr:colOff>114300</xdr:colOff>
      <xdr:row>75</xdr:row>
      <xdr:rowOff>152730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988196"/>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151587</xdr:rowOff>
    </xdr:from>
    <xdr:to>
      <xdr:col>71</xdr:col>
      <xdr:colOff>177800</xdr:colOff>
      <xdr:row>75</xdr:row>
      <xdr:rowOff>152730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838887"/>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158460</xdr:rowOff>
    </xdr:from>
    <xdr:to>
      <xdr:col>85</xdr:col>
      <xdr:colOff>177800</xdr:colOff>
      <xdr:row>76</xdr:row>
      <xdr:rowOff>88610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136887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9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161432</xdr:rowOff>
    </xdr:from>
    <xdr:to>
      <xdr:col>81</xdr:col>
      <xdr:colOff>101600</xdr:colOff>
      <xdr:row>76</xdr:row>
      <xdr:rowOff>91582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0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82709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1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78646</xdr:rowOff>
    </xdr:from>
    <xdr:to>
      <xdr:col>76</xdr:col>
      <xdr:colOff>165100</xdr:colOff>
      <xdr:row>76</xdr:row>
      <xdr:rowOff>8796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9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171373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101930</xdr:rowOff>
    </xdr:from>
    <xdr:to>
      <xdr:col>72</xdr:col>
      <xdr:colOff>38100</xdr:colOff>
      <xdr:row>76</xdr:row>
      <xdr:rowOff>32080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23207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100787</xdr:rowOff>
    </xdr:from>
    <xdr:to>
      <xdr:col>67</xdr:col>
      <xdr:colOff>101600</xdr:colOff>
      <xdr:row>75</xdr:row>
      <xdr:rowOff>30937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7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22064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8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55804</xdr:rowOff>
    </xdr:from>
    <xdr:to>
      <xdr:col>85</xdr:col>
      <xdr:colOff>127000</xdr:colOff>
      <xdr:row>98</xdr:row>
      <xdr:rowOff>68224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57904"/>
          <a:ext cx="8382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55804</xdr:rowOff>
    </xdr:from>
    <xdr:to>
      <xdr:col>81</xdr:col>
      <xdr:colOff>50800</xdr:colOff>
      <xdr:row>98</xdr:row>
      <xdr:rowOff>86361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57904"/>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86361</xdr:rowOff>
    </xdr:from>
    <xdr:to>
      <xdr:col>76</xdr:col>
      <xdr:colOff>114300</xdr:colOff>
      <xdr:row>98</xdr:row>
      <xdr:rowOff>157074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88461"/>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125070</xdr:rowOff>
    </xdr:from>
    <xdr:to>
      <xdr:col>71</xdr:col>
      <xdr:colOff>177800</xdr:colOff>
      <xdr:row>98</xdr:row>
      <xdr:rowOff>157074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717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17424</xdr:rowOff>
    </xdr:from>
    <xdr:to>
      <xdr:col>85</xdr:col>
      <xdr:colOff>177800</xdr:colOff>
      <xdr:row>98</xdr:row>
      <xdr:rowOff>119024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167301</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5004</xdr:rowOff>
    </xdr:from>
    <xdr:to>
      <xdr:col>81</xdr:col>
      <xdr:colOff>101600</xdr:colOff>
      <xdr:row>98</xdr:row>
      <xdr:rowOff>106604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97731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9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35561</xdr:rowOff>
    </xdr:from>
    <xdr:to>
      <xdr:col>76</xdr:col>
      <xdr:colOff>165100</xdr:colOff>
      <xdr:row>98</xdr:row>
      <xdr:rowOff>137161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128288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106274</xdr:rowOff>
    </xdr:from>
    <xdr:to>
      <xdr:col>72</xdr:col>
      <xdr:colOff>38100</xdr:colOff>
      <xdr:row>99</xdr:row>
      <xdr:rowOff>36424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27551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74270</xdr:rowOff>
    </xdr:from>
    <xdr:to>
      <xdr:col>67</xdr:col>
      <xdr:colOff>101600</xdr:colOff>
      <xdr:row>99</xdr:row>
      <xdr:rowOff>4420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166997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93752</xdr:rowOff>
    </xdr:from>
    <xdr:to>
      <xdr:col>116</xdr:col>
      <xdr:colOff>63500</xdr:colOff>
      <xdr:row>58</xdr:row>
      <xdr:rowOff>129222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37852"/>
          <a:ext cx="8382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119583</xdr:rowOff>
    </xdr:from>
    <xdr:to>
      <xdr:col>111</xdr:col>
      <xdr:colOff>177800</xdr:colOff>
      <xdr:row>58</xdr:row>
      <xdr:rowOff>129222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63683"/>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68949</xdr:rowOff>
    </xdr:from>
    <xdr:to>
      <xdr:col>107</xdr:col>
      <xdr:colOff>50800</xdr:colOff>
      <xdr:row>58</xdr:row>
      <xdr:rowOff>119583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13049"/>
          <a:ext cx="889000" cy="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68949</xdr:rowOff>
    </xdr:from>
    <xdr:to>
      <xdr:col>102</xdr:col>
      <xdr:colOff>114300</xdr:colOff>
      <xdr:row>58</xdr:row>
      <xdr:rowOff>161417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13049"/>
          <a:ext cx="889000" cy="9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42952</xdr:rowOff>
    </xdr:from>
    <xdr:to>
      <xdr:col>116</xdr:col>
      <xdr:colOff>114300</xdr:colOff>
      <xdr:row>58</xdr:row>
      <xdr:rowOff>144552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129329</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0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78422</xdr:rowOff>
    </xdr:from>
    <xdr:to>
      <xdr:col>112</xdr:col>
      <xdr:colOff>38100</xdr:colOff>
      <xdr:row>59</xdr:row>
      <xdr:rowOff>8572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171149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1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68783</xdr:rowOff>
    </xdr:from>
    <xdr:to>
      <xdr:col>107</xdr:col>
      <xdr:colOff>101600</xdr:colOff>
      <xdr:row>58</xdr:row>
      <xdr:rowOff>170383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1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161510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0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18149</xdr:rowOff>
    </xdr:from>
    <xdr:to>
      <xdr:col>102</xdr:col>
      <xdr:colOff>165100</xdr:colOff>
      <xdr:row>58</xdr:row>
      <xdr:rowOff>119749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6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110876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110617</xdr:rowOff>
    </xdr:from>
    <xdr:to>
      <xdr:col>98</xdr:col>
      <xdr:colOff>38100</xdr:colOff>
      <xdr:row>59</xdr:row>
      <xdr:rowOff>40767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31894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3493</xdr:rowOff>
    </xdr:from>
    <xdr:to>
      <xdr:col>116</xdr:col>
      <xdr:colOff>63500</xdr:colOff>
      <xdr:row>76</xdr:row>
      <xdr:rowOff>87046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3033693"/>
          <a:ext cx="8382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143739</xdr:rowOff>
    </xdr:from>
    <xdr:to>
      <xdr:col>111</xdr:col>
      <xdr:colOff>177800</xdr:colOff>
      <xdr:row>76</xdr:row>
      <xdr:rowOff>3493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02489"/>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143739</xdr:rowOff>
    </xdr:from>
    <xdr:to>
      <xdr:col>107</xdr:col>
      <xdr:colOff>50800</xdr:colOff>
      <xdr:row>76</xdr:row>
      <xdr:rowOff>36221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02489"/>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36221</xdr:rowOff>
    </xdr:from>
    <xdr:to>
      <xdr:col>102</xdr:col>
      <xdr:colOff>114300</xdr:colOff>
      <xdr:row>76</xdr:row>
      <xdr:rowOff>116536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066421"/>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36246</xdr:rowOff>
    </xdr:from>
    <xdr:to>
      <xdr:col>116</xdr:col>
      <xdr:colOff>114300</xdr:colOff>
      <xdr:row>76</xdr:row>
      <xdr:rowOff>137846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59123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9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124143</xdr:rowOff>
    </xdr:from>
    <xdr:to>
      <xdr:col>112</xdr:col>
      <xdr:colOff>38100</xdr:colOff>
      <xdr:row>76</xdr:row>
      <xdr:rowOff>54293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70820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7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92939</xdr:rowOff>
    </xdr:from>
    <xdr:to>
      <xdr:col>107</xdr:col>
      <xdr:colOff>101600</xdr:colOff>
      <xdr:row>76</xdr:row>
      <xdr:rowOff>23089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39616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156871</xdr:rowOff>
    </xdr:from>
    <xdr:to>
      <xdr:col>102</xdr:col>
      <xdr:colOff>165100</xdr:colOff>
      <xdr:row>76</xdr:row>
      <xdr:rowOff>87021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78148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65736</xdr:rowOff>
    </xdr:from>
    <xdr:to>
      <xdr:col>98</xdr:col>
      <xdr:colOff>38100</xdr:colOff>
      <xdr:row>76</xdr:row>
      <xdr:rowOff>167336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158463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人事院勧告のプラス改定や業務増による時間外勤務手当の増などの影響により、住民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人あたりの決算額は前年度と比べて</a:t>
          </a:r>
          <a:r>
            <a:rPr kumimoji="1" lang="en-US" altLang="ja-JP" sz="1100">
              <a:solidFill>
                <a:schemeClr val="dk1"/>
              </a:solidFill>
              <a:effectLst/>
              <a:latin typeface="+mn-lt"/>
              <a:ea typeface="+mn-ea"/>
              <a:cs typeface="+mn-cs"/>
            </a:rPr>
            <a:t>870</a:t>
          </a:r>
          <a:r>
            <a:rPr kumimoji="1" lang="ja-JP" altLang="ja-JP" sz="1100">
              <a:solidFill>
                <a:schemeClr val="dk1"/>
              </a:solidFill>
              <a:effectLst/>
              <a:latin typeface="+mn-lt"/>
              <a:ea typeface="+mn-ea"/>
              <a:cs typeface="+mn-cs"/>
            </a:rPr>
            <a:t>円の増となった。今後も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職員数と給与の適正化に取り組み、人件費の抑制に努める。決算統計のルールが変わったことにより、物件費の一部が維持補修費へと移った。繰出金については、特別会計国民健康保険事業などにおいて約</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億円減少したため、前年度よりも減少しているものの、類似団体平均と比べると高くなっている。今後も各特別会計への繰出金の抑制に努める。扶助費については近年顕著な右肩上がりであったが、臨時福祉給付金や生活保護費などの減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年度においては減少した。今後も社会保障関連経費の増大が見込まれるが、引き続き抑制に努める。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234,209
231,183
101.80
76,462,712
75,624,948
376,279
43,970,975
72,072,201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22.1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139700</xdr:rowOff>
    </xdr:from>
    <xdr:to>
      <xdr:col>24</xdr:col>
      <xdr:colOff>63500</xdr:colOff>
      <xdr:row>37</xdr:row>
      <xdr:rowOff>34653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11900"/>
          <a:ext cx="8382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22134</xdr:rowOff>
    </xdr:from>
    <xdr:to>
      <xdr:col>19</xdr:col>
      <xdr:colOff>177800</xdr:colOff>
      <xdr:row>36</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943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44450</xdr:rowOff>
    </xdr:from>
    <xdr:to>
      <xdr:col>15</xdr:col>
      <xdr:colOff>50800</xdr:colOff>
      <xdr:row>36</xdr:row>
      <xdr:rowOff>22134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45200"/>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44450</xdr:rowOff>
    </xdr:from>
    <xdr:to>
      <xdr:col>10</xdr:col>
      <xdr:colOff>114300</xdr:colOff>
      <xdr:row>35</xdr:row>
      <xdr:rowOff>145687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4520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155303</xdr:rowOff>
    </xdr:from>
    <xdr:to>
      <xdr:col>24</xdr:col>
      <xdr:colOff>114300</xdr:colOff>
      <xdr:row>37</xdr:row>
      <xdr:rowOff>85453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133730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142784</xdr:rowOff>
    </xdr:from>
    <xdr:to>
      <xdr:col>15</xdr:col>
      <xdr:colOff>101600</xdr:colOff>
      <xdr:row>36</xdr:row>
      <xdr:rowOff>72934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89461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165100</xdr:rowOff>
    </xdr:from>
    <xdr:to>
      <xdr:col>10</xdr:col>
      <xdr:colOff>165100</xdr:colOff>
      <xdr:row>35</xdr:row>
      <xdr:rowOff>95250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94887</xdr:rowOff>
    </xdr:from>
    <xdr:to>
      <xdr:col>6</xdr:col>
      <xdr:colOff>38100</xdr:colOff>
      <xdr:row>36</xdr:row>
      <xdr:rowOff>25037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16164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43166</xdr:rowOff>
    </xdr:from>
    <xdr:to>
      <xdr:col>24</xdr:col>
      <xdr:colOff>63500</xdr:colOff>
      <xdr:row>56</xdr:row>
      <xdr:rowOff>120596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644366"/>
          <a:ext cx="8382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43166</xdr:rowOff>
    </xdr:from>
    <xdr:to>
      <xdr:col>19</xdr:col>
      <xdr:colOff>177800</xdr:colOff>
      <xdr:row>56</xdr:row>
      <xdr:rowOff>49632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644366"/>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49632</xdr:rowOff>
    </xdr:from>
    <xdr:to>
      <xdr:col>15</xdr:col>
      <xdr:colOff>50800</xdr:colOff>
      <xdr:row>56</xdr:row>
      <xdr:rowOff>64556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650832"/>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64556</xdr:rowOff>
    </xdr:from>
    <xdr:to>
      <xdr:col>10</xdr:col>
      <xdr:colOff>114300</xdr:colOff>
      <xdr:row>57</xdr:row>
      <xdr:rowOff>94797</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665756"/>
          <a:ext cx="889000" cy="20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69796</xdr:rowOff>
    </xdr:from>
    <xdr:to>
      <xdr:col>24</xdr:col>
      <xdr:colOff>114300</xdr:colOff>
      <xdr:row>56</xdr:row>
      <xdr:rowOff>171396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48223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64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163816</xdr:rowOff>
    </xdr:from>
    <xdr:to>
      <xdr:col>20</xdr:col>
      <xdr:colOff>38100</xdr:colOff>
      <xdr:row>56</xdr:row>
      <xdr:rowOff>93966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110493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3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170282</xdr:rowOff>
    </xdr:from>
    <xdr:to>
      <xdr:col>15</xdr:col>
      <xdr:colOff>101600</xdr:colOff>
      <xdr:row>56</xdr:row>
      <xdr:rowOff>100432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60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116959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3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13756</xdr:rowOff>
    </xdr:from>
    <xdr:to>
      <xdr:col>10</xdr:col>
      <xdr:colOff>165100</xdr:colOff>
      <xdr:row>56</xdr:row>
      <xdr:rowOff>115356</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6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106483</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7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43997</xdr:rowOff>
    </xdr:from>
    <xdr:to>
      <xdr:col>6</xdr:col>
      <xdr:colOff>38100</xdr:colOff>
      <xdr:row>57</xdr:row>
      <xdr:rowOff>145597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1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136724</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90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125794</xdr:rowOff>
    </xdr:from>
    <xdr:to>
      <xdr:col>24</xdr:col>
      <xdr:colOff>63500</xdr:colOff>
      <xdr:row>76</xdr:row>
      <xdr:rowOff>2254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984544"/>
          <a:ext cx="8382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125794</xdr:rowOff>
    </xdr:from>
    <xdr:to>
      <xdr:col>19</xdr:col>
      <xdr:colOff>177800</xdr:colOff>
      <xdr:row>75</xdr:row>
      <xdr:rowOff>142557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984544"/>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142557</xdr:rowOff>
    </xdr:from>
    <xdr:to>
      <xdr:col>15</xdr:col>
      <xdr:colOff>50800</xdr:colOff>
      <xdr:row>76</xdr:row>
      <xdr:rowOff>75082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01307"/>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75082</xdr:rowOff>
    </xdr:from>
    <xdr:to>
      <xdr:col>10</xdr:col>
      <xdr:colOff>114300</xdr:colOff>
      <xdr:row>77</xdr:row>
      <xdr:rowOff>73292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05282"/>
          <a:ext cx="889000" cy="16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122904</xdr:rowOff>
    </xdr:from>
    <xdr:to>
      <xdr:col>24</xdr:col>
      <xdr:colOff>114300</xdr:colOff>
      <xdr:row>76</xdr:row>
      <xdr:rowOff>53054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145781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3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74994</xdr:rowOff>
    </xdr:from>
    <xdr:to>
      <xdr:col>20</xdr:col>
      <xdr:colOff>38100</xdr:colOff>
      <xdr:row>76</xdr:row>
      <xdr:rowOff>5144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21671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91757</xdr:rowOff>
    </xdr:from>
    <xdr:to>
      <xdr:col>15</xdr:col>
      <xdr:colOff>101600</xdr:colOff>
      <xdr:row>76</xdr:row>
      <xdr:rowOff>21907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38434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2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24282</xdr:rowOff>
    </xdr:from>
    <xdr:to>
      <xdr:col>10</xdr:col>
      <xdr:colOff>165100</xdr:colOff>
      <xdr:row>76</xdr:row>
      <xdr:rowOff>125882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142409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82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22492</xdr:rowOff>
    </xdr:from>
    <xdr:to>
      <xdr:col>6</xdr:col>
      <xdr:colOff>38100</xdr:colOff>
      <xdr:row>77</xdr:row>
      <xdr:rowOff>124092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140619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99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90694</xdr:rowOff>
    </xdr:from>
    <xdr:to>
      <xdr:col>24</xdr:col>
      <xdr:colOff>63500</xdr:colOff>
      <xdr:row>96</xdr:row>
      <xdr:rowOff>107753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3797300" y="16549894"/>
          <a:ext cx="8382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90694</xdr:rowOff>
    </xdr:from>
    <xdr:to>
      <xdr:col>19</xdr:col>
      <xdr:colOff>177800</xdr:colOff>
      <xdr:row>96</xdr:row>
      <xdr:rowOff>147473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549894"/>
          <a:ext cx="889000" cy="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147473</xdr:rowOff>
    </xdr:from>
    <xdr:to>
      <xdr:col>15</xdr:col>
      <xdr:colOff>50800</xdr:colOff>
      <xdr:row>96</xdr:row>
      <xdr:rowOff>152358</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606673"/>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152358</xdr:rowOff>
    </xdr:from>
    <xdr:to>
      <xdr:col>10</xdr:col>
      <xdr:colOff>114300</xdr:colOff>
      <xdr:row>96</xdr:row>
      <xdr:rowOff>171217</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61155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56953</xdr:rowOff>
    </xdr:from>
    <xdr:to>
      <xdr:col>24</xdr:col>
      <xdr:colOff>114300</xdr:colOff>
      <xdr:row>96</xdr:row>
      <xdr:rowOff>158553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5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35380</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4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39894</xdr:rowOff>
    </xdr:from>
    <xdr:to>
      <xdr:col>20</xdr:col>
      <xdr:colOff>38100</xdr:colOff>
      <xdr:row>96</xdr:row>
      <xdr:rowOff>141494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4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132621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5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96673</xdr:rowOff>
    </xdr:from>
    <xdr:to>
      <xdr:col>15</xdr:col>
      <xdr:colOff>101600</xdr:colOff>
      <xdr:row>97</xdr:row>
      <xdr:rowOff>26823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5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17950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101558</xdr:rowOff>
    </xdr:from>
    <xdr:to>
      <xdr:col>10</xdr:col>
      <xdr:colOff>165100</xdr:colOff>
      <xdr:row>97</xdr:row>
      <xdr:rowOff>31708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56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22835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65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120417</xdr:rowOff>
    </xdr:from>
    <xdr:to>
      <xdr:col>6</xdr:col>
      <xdr:colOff>38100</xdr:colOff>
      <xdr:row>97</xdr:row>
      <xdr:rowOff>50567</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5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41694</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2540</xdr:rowOff>
    </xdr:from>
    <xdr:to>
      <xdr:col>55</xdr:col>
      <xdr:colOff>0</xdr:colOff>
      <xdr:row>39</xdr:row>
      <xdr:rowOff>10378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9639300" y="6689090"/>
          <a:ext cx="8382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xdr:rowOff>
    </xdr:from>
    <xdr:to>
      <xdr:col>50</xdr:col>
      <xdr:colOff>114300</xdr:colOff>
      <xdr:row>39</xdr:row>
      <xdr:rowOff>10378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8750300" y="669594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162560</xdr:rowOff>
    </xdr:from>
    <xdr:to>
      <xdr:col>45</xdr:col>
      <xdr:colOff>177800</xdr:colOff>
      <xdr:row>39</xdr:row>
      <xdr:rowOff>9398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677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111289</xdr:rowOff>
    </xdr:from>
    <xdr:to>
      <xdr:col>41</xdr:col>
      <xdr:colOff>50800</xdr:colOff>
      <xdr:row>38</xdr:row>
      <xdr:rowOff>162560</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a:off x="6972300" y="6626389"/>
          <a:ext cx="889000" cy="5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123190</xdr:rowOff>
    </xdr:from>
    <xdr:to>
      <xdr:col>55</xdr:col>
      <xdr:colOff>50800</xdr:colOff>
      <xdr:row>39</xdr:row>
      <xdr:rowOff>53340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38117</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53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131028</xdr:rowOff>
    </xdr:from>
    <xdr:to>
      <xdr:col>50</xdr:col>
      <xdr:colOff>165100</xdr:colOff>
      <xdr:row>39</xdr:row>
      <xdr:rowOff>61178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52305</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130048</xdr:rowOff>
    </xdr:from>
    <xdr:to>
      <xdr:col>46</xdr:col>
      <xdr:colOff>38100</xdr:colOff>
      <xdr:row>39</xdr:row>
      <xdr:rowOff>60198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51325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111760</xdr:rowOff>
    </xdr:from>
    <xdr:to>
      <xdr:col>41</xdr:col>
      <xdr:colOff>101600</xdr:colOff>
      <xdr:row>39</xdr:row>
      <xdr:rowOff>41910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33037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60489</xdr:rowOff>
    </xdr:from>
    <xdr:to>
      <xdr:col>36</xdr:col>
      <xdr:colOff>165100</xdr:colOff>
      <xdr:row>38</xdr:row>
      <xdr:rowOff>162089</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153216</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66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84470</xdr:rowOff>
    </xdr:from>
    <xdr:to>
      <xdr:col>55</xdr:col>
      <xdr:colOff>0</xdr:colOff>
      <xdr:row>58</xdr:row>
      <xdr:rowOff>87030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028570"/>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83282</xdr:rowOff>
    </xdr:from>
    <xdr:to>
      <xdr:col>50</xdr:col>
      <xdr:colOff>114300</xdr:colOff>
      <xdr:row>58</xdr:row>
      <xdr:rowOff>84470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1002738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83282</xdr:rowOff>
    </xdr:from>
    <xdr:to>
      <xdr:col>45</xdr:col>
      <xdr:colOff>177800</xdr:colOff>
      <xdr:row>58</xdr:row>
      <xdr:rowOff>84196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0273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84196</xdr:rowOff>
    </xdr:from>
    <xdr:to>
      <xdr:col>41</xdr:col>
      <xdr:colOff>50800</xdr:colOff>
      <xdr:row>58</xdr:row>
      <xdr:rowOff>94940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02829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36230</xdr:rowOff>
    </xdr:from>
    <xdr:to>
      <xdr:col>55</xdr:col>
      <xdr:colOff>50800</xdr:colOff>
      <xdr:row>58</xdr:row>
      <xdr:rowOff>137830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122607</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33670</xdr:rowOff>
    </xdr:from>
    <xdr:to>
      <xdr:col>50</xdr:col>
      <xdr:colOff>165100</xdr:colOff>
      <xdr:row>58</xdr:row>
      <xdr:rowOff>135270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126397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32482</xdr:rowOff>
    </xdr:from>
    <xdr:to>
      <xdr:col>46</xdr:col>
      <xdr:colOff>38100</xdr:colOff>
      <xdr:row>58</xdr:row>
      <xdr:rowOff>134082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125209</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33396</xdr:rowOff>
    </xdr:from>
    <xdr:to>
      <xdr:col>41</xdr:col>
      <xdr:colOff>101600</xdr:colOff>
      <xdr:row>58</xdr:row>
      <xdr:rowOff>134996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126123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1007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44140</xdr:rowOff>
    </xdr:from>
    <xdr:to>
      <xdr:col>36</xdr:col>
      <xdr:colOff>165100</xdr:colOff>
      <xdr:row>58</xdr:row>
      <xdr:rowOff>145740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136867</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080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34224</xdr:rowOff>
    </xdr:from>
    <xdr:to>
      <xdr:col>55</xdr:col>
      <xdr:colOff>0</xdr:colOff>
      <xdr:row>78</xdr:row>
      <xdr:rowOff>44510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07324"/>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24668</xdr:rowOff>
    </xdr:from>
    <xdr:to>
      <xdr:col>50</xdr:col>
      <xdr:colOff>114300</xdr:colOff>
      <xdr:row>78</xdr:row>
      <xdr:rowOff>34224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39776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144363</xdr:rowOff>
    </xdr:from>
    <xdr:to>
      <xdr:col>45</xdr:col>
      <xdr:colOff>177800</xdr:colOff>
      <xdr:row>78</xdr:row>
      <xdr:rowOff>24668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46013"/>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144363</xdr:rowOff>
    </xdr:from>
    <xdr:to>
      <xdr:col>41</xdr:col>
      <xdr:colOff>50800</xdr:colOff>
      <xdr:row>78</xdr:row>
      <xdr:rowOff>20873</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46013"/>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165160</xdr:rowOff>
    </xdr:from>
    <xdr:to>
      <xdr:col>55</xdr:col>
      <xdr:colOff>50800</xdr:colOff>
      <xdr:row>78</xdr:row>
      <xdr:rowOff>95310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80087</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8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154874</xdr:rowOff>
    </xdr:from>
    <xdr:to>
      <xdr:col>50</xdr:col>
      <xdr:colOff>165100</xdr:colOff>
      <xdr:row>78</xdr:row>
      <xdr:rowOff>85024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76151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145318</xdr:rowOff>
    </xdr:from>
    <xdr:to>
      <xdr:col>46</xdr:col>
      <xdr:colOff>38100</xdr:colOff>
      <xdr:row>78</xdr:row>
      <xdr:rowOff>75468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66595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3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93563</xdr:rowOff>
    </xdr:from>
    <xdr:to>
      <xdr:col>41</xdr:col>
      <xdr:colOff>101600</xdr:colOff>
      <xdr:row>78</xdr:row>
      <xdr:rowOff>23713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14840</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3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141523</xdr:rowOff>
    </xdr:from>
    <xdr:to>
      <xdr:col>36</xdr:col>
      <xdr:colOff>165100</xdr:colOff>
      <xdr:row>78</xdr:row>
      <xdr:rowOff>71673</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62800</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81426</xdr:rowOff>
    </xdr:from>
    <xdr:to>
      <xdr:col>55</xdr:col>
      <xdr:colOff>0</xdr:colOff>
      <xdr:row>98</xdr:row>
      <xdr:rowOff>98724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83526"/>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66777</xdr:rowOff>
    </xdr:from>
    <xdr:to>
      <xdr:col>50</xdr:col>
      <xdr:colOff>114300</xdr:colOff>
      <xdr:row>98</xdr:row>
      <xdr:rowOff>98724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68877"/>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66777</xdr:rowOff>
    </xdr:from>
    <xdr:to>
      <xdr:col>45</xdr:col>
      <xdr:colOff>177800</xdr:colOff>
      <xdr:row>98</xdr:row>
      <xdr:rowOff>111106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868877"/>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94799</xdr:rowOff>
    </xdr:from>
    <xdr:to>
      <xdr:col>41</xdr:col>
      <xdr:colOff>50800</xdr:colOff>
      <xdr:row>98</xdr:row>
      <xdr:rowOff>111106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896899"/>
          <a:ext cx="889000" cy="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30626</xdr:rowOff>
    </xdr:from>
    <xdr:to>
      <xdr:col>55</xdr:col>
      <xdr:colOff>50800</xdr:colOff>
      <xdr:row>98</xdr:row>
      <xdr:rowOff>132226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117003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47924</xdr:rowOff>
    </xdr:from>
    <xdr:to>
      <xdr:col>50</xdr:col>
      <xdr:colOff>165100</xdr:colOff>
      <xdr:row>98</xdr:row>
      <xdr:rowOff>149524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140651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15977</xdr:rowOff>
    </xdr:from>
    <xdr:to>
      <xdr:col>46</xdr:col>
      <xdr:colOff>38100</xdr:colOff>
      <xdr:row>98</xdr:row>
      <xdr:rowOff>117577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108704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60306</xdr:rowOff>
    </xdr:from>
    <xdr:to>
      <xdr:col>41</xdr:col>
      <xdr:colOff>101600</xdr:colOff>
      <xdr:row>98</xdr:row>
      <xdr:rowOff>161906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153033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9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43999</xdr:rowOff>
    </xdr:from>
    <xdr:to>
      <xdr:col>36</xdr:col>
      <xdr:colOff>165100</xdr:colOff>
      <xdr:row>98</xdr:row>
      <xdr:rowOff>145599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136726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93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56261</xdr:rowOff>
    </xdr:from>
    <xdr:to>
      <xdr:col>85</xdr:col>
      <xdr:colOff>127000</xdr:colOff>
      <xdr:row>38</xdr:row>
      <xdr:rowOff>129286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71361"/>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129286</xdr:rowOff>
    </xdr:from>
    <xdr:to>
      <xdr:col>81</xdr:col>
      <xdr:colOff>50800</xdr:colOff>
      <xdr:row>39</xdr:row>
      <xdr:rowOff>19431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644386"/>
          <a:ext cx="889000" cy="6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19431</xdr:rowOff>
    </xdr:from>
    <xdr:to>
      <xdr:col>76</xdr:col>
      <xdr:colOff>114300</xdr:colOff>
      <xdr:row>39</xdr:row>
      <xdr:rowOff>45339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70598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85598</xdr:rowOff>
    </xdr:from>
    <xdr:to>
      <xdr:col>71</xdr:col>
      <xdr:colOff>177800</xdr:colOff>
      <xdr:row>39</xdr:row>
      <xdr:rowOff>45339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600698"/>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5461</xdr:rowOff>
    </xdr:from>
    <xdr:to>
      <xdr:col>85</xdr:col>
      <xdr:colOff>177800</xdr:colOff>
      <xdr:row>38</xdr:row>
      <xdr:rowOff>107061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91838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78486</xdr:rowOff>
    </xdr:from>
    <xdr:to>
      <xdr:col>81</xdr:col>
      <xdr:colOff>101600</xdr:colOff>
      <xdr:row>39</xdr:row>
      <xdr:rowOff>8636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5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171213</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46428" y="66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140081</xdr:rowOff>
    </xdr:from>
    <xdr:to>
      <xdr:col>76</xdr:col>
      <xdr:colOff>165100</xdr:colOff>
      <xdr:row>39</xdr:row>
      <xdr:rowOff>70231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6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61358</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57428" y="6747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165989</xdr:rowOff>
    </xdr:from>
    <xdr:to>
      <xdr:col>72</xdr:col>
      <xdr:colOff>38100</xdr:colOff>
      <xdr:row>39</xdr:row>
      <xdr:rowOff>96139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6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87266</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68428" y="67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34798</xdr:rowOff>
    </xdr:from>
    <xdr:to>
      <xdr:col>67</xdr:col>
      <xdr:colOff>101600</xdr:colOff>
      <xdr:row>38</xdr:row>
      <xdr:rowOff>136398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127525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4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24290</xdr:rowOff>
    </xdr:from>
    <xdr:to>
      <xdr:col>85</xdr:col>
      <xdr:colOff>127000</xdr:colOff>
      <xdr:row>56</xdr:row>
      <xdr:rowOff>74581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625490"/>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74581</xdr:rowOff>
    </xdr:from>
    <xdr:to>
      <xdr:col>81</xdr:col>
      <xdr:colOff>50800</xdr:colOff>
      <xdr:row>57</xdr:row>
      <xdr:rowOff>64752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675781"/>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64752</xdr:rowOff>
    </xdr:from>
    <xdr:to>
      <xdr:col>76</xdr:col>
      <xdr:colOff>114300</xdr:colOff>
      <xdr:row>57</xdr:row>
      <xdr:rowOff>103418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83740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72002</xdr:rowOff>
    </xdr:from>
    <xdr:to>
      <xdr:col>71</xdr:col>
      <xdr:colOff>177800</xdr:colOff>
      <xdr:row>57</xdr:row>
      <xdr:rowOff>103418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844652"/>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144940</xdr:rowOff>
    </xdr:from>
    <xdr:to>
      <xdr:col>85</xdr:col>
      <xdr:colOff>177800</xdr:colOff>
      <xdr:row>56</xdr:row>
      <xdr:rowOff>75090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5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123367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23781</xdr:rowOff>
    </xdr:from>
    <xdr:to>
      <xdr:col>81</xdr:col>
      <xdr:colOff>101600</xdr:colOff>
      <xdr:row>56</xdr:row>
      <xdr:rowOff>125381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6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116508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71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13952</xdr:rowOff>
    </xdr:from>
    <xdr:to>
      <xdr:col>76</xdr:col>
      <xdr:colOff>165100</xdr:colOff>
      <xdr:row>57</xdr:row>
      <xdr:rowOff>115552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7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106679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87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52618</xdr:rowOff>
    </xdr:from>
    <xdr:to>
      <xdr:col>72</xdr:col>
      <xdr:colOff>38100</xdr:colOff>
      <xdr:row>57</xdr:row>
      <xdr:rowOff>154218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145345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21202</xdr:rowOff>
    </xdr:from>
    <xdr:to>
      <xdr:col>67</xdr:col>
      <xdr:colOff>101600</xdr:colOff>
      <xdr:row>57</xdr:row>
      <xdr:rowOff>122802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113929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143890</xdr:rowOff>
    </xdr:from>
    <xdr:to>
      <xdr:col>85</xdr:col>
      <xdr:colOff>127000</xdr:colOff>
      <xdr:row>79</xdr:row>
      <xdr:rowOff>42545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516990"/>
          <a:ext cx="838200" cy="7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13588</xdr:rowOff>
    </xdr:from>
    <xdr:to>
      <xdr:col>81</xdr:col>
      <xdr:colOff>50800</xdr:colOff>
      <xdr:row>79</xdr:row>
      <xdr:rowOff>42545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5813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636</xdr:rowOff>
    </xdr:from>
    <xdr:to>
      <xdr:col>76</xdr:col>
      <xdr:colOff>114300</xdr:colOff>
      <xdr:row>79</xdr:row>
      <xdr:rowOff>13588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373736"/>
          <a:ext cx="889000" cy="18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119887</xdr:rowOff>
    </xdr:from>
    <xdr:to>
      <xdr:col>71</xdr:col>
      <xdr:colOff>177800</xdr:colOff>
      <xdr:row>78</xdr:row>
      <xdr:rowOff>636</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321537"/>
          <a:ext cx="889000" cy="5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134383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93090</xdr:rowOff>
    </xdr:from>
    <xdr:to>
      <xdr:col>85</xdr:col>
      <xdr:colOff>177800</xdr:colOff>
      <xdr:row>79</xdr:row>
      <xdr:rowOff>23240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8017</xdr:rowOff>
    </xdr:from>
    <xdr:ext cx="378565"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81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163195</xdr:rowOff>
    </xdr:from>
    <xdr:to>
      <xdr:col>81</xdr:col>
      <xdr:colOff>101600</xdr:colOff>
      <xdr:row>79</xdr:row>
      <xdr:rowOff>93345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84472</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29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134238</xdr:rowOff>
    </xdr:from>
    <xdr:to>
      <xdr:col>76</xdr:col>
      <xdr:colOff>165100</xdr:colOff>
      <xdr:row>79</xdr:row>
      <xdr:rowOff>64388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55515</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35333" y="136000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121286</xdr:rowOff>
    </xdr:from>
    <xdr:to>
      <xdr:col>72</xdr:col>
      <xdr:colOff>38100</xdr:colOff>
      <xdr:row>78</xdr:row>
      <xdr:rowOff>51436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3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67963</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09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69087</xdr:rowOff>
    </xdr:from>
    <xdr:to>
      <xdr:col>67</xdr:col>
      <xdr:colOff>101600</xdr:colOff>
      <xdr:row>77</xdr:row>
      <xdr:rowOff>170687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15764</xdr:rowOff>
    </xdr:from>
    <xdr:ext cx="378565"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25017" y="1304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37810</xdr:rowOff>
    </xdr:from>
    <xdr:to>
      <xdr:col>85</xdr:col>
      <xdr:colOff>127000</xdr:colOff>
      <xdr:row>96</xdr:row>
      <xdr:rowOff>40782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9701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129446</xdr:rowOff>
    </xdr:from>
    <xdr:to>
      <xdr:col>81</xdr:col>
      <xdr:colOff>50800</xdr:colOff>
      <xdr:row>96</xdr:row>
      <xdr:rowOff>40782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417196"/>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129446</xdr:rowOff>
    </xdr:from>
    <xdr:to>
      <xdr:col>76</xdr:col>
      <xdr:colOff>114300</xdr:colOff>
      <xdr:row>95</xdr:row>
      <xdr:rowOff>152698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417196"/>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151555</xdr:rowOff>
    </xdr:from>
    <xdr:to>
      <xdr:col>71</xdr:col>
      <xdr:colOff>177800</xdr:colOff>
      <xdr:row>95</xdr:row>
      <xdr:rowOff>152698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267855"/>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158460</xdr:rowOff>
    </xdr:from>
    <xdr:to>
      <xdr:col>85</xdr:col>
      <xdr:colOff>177800</xdr:colOff>
      <xdr:row>96</xdr:row>
      <xdr:rowOff>88610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136887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2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161432</xdr:rowOff>
    </xdr:from>
    <xdr:to>
      <xdr:col>81</xdr:col>
      <xdr:colOff>101600</xdr:colOff>
      <xdr:row>96</xdr:row>
      <xdr:rowOff>91582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82709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78646</xdr:rowOff>
    </xdr:from>
    <xdr:to>
      <xdr:col>76</xdr:col>
      <xdr:colOff>165100</xdr:colOff>
      <xdr:row>96</xdr:row>
      <xdr:rowOff>8796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3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171373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4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101898</xdr:rowOff>
    </xdr:from>
    <xdr:to>
      <xdr:col>72</xdr:col>
      <xdr:colOff>38100</xdr:colOff>
      <xdr:row>96</xdr:row>
      <xdr:rowOff>32048</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23175</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4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100755</xdr:rowOff>
    </xdr:from>
    <xdr:to>
      <xdr:col>67</xdr:col>
      <xdr:colOff>101600</xdr:colOff>
      <xdr:row>95</xdr:row>
      <xdr:rowOff>30905</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2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22032</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0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63348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6235548"/>
          <a:ext cx="1269" cy="419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10025</xdr:rowOff>
    </xdr:from>
    <xdr:ext cx="378565"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60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63348</xdr:rowOff>
    </xdr:from>
    <xdr:to>
      <xdr:col>116</xdr:col>
      <xdr:colOff>152400</xdr:colOff>
      <xdr:row>36</xdr:row>
      <xdr:rowOff>63348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23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63348</xdr:rowOff>
    </xdr:from>
    <xdr:to>
      <xdr:col>116</xdr:col>
      <xdr:colOff>63500</xdr:colOff>
      <xdr:row>36</xdr:row>
      <xdr:rowOff>64262</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23554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41724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556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63805</xdr:rowOff>
    </xdr:from>
    <xdr:to>
      <xdr:col>111</xdr:col>
      <xdr:colOff>177800</xdr:colOff>
      <xdr:row>36</xdr:row>
      <xdr:rowOff>64262</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23600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45009</xdr:rowOff>
    </xdr:from>
    <xdr:to>
      <xdr:col>112</xdr:col>
      <xdr:colOff>38100</xdr:colOff>
      <xdr:row>38</xdr:row>
      <xdr:rowOff>146609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137736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6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63348</xdr:rowOff>
    </xdr:from>
    <xdr:to>
      <xdr:col>107</xdr:col>
      <xdr:colOff>50800</xdr:colOff>
      <xdr:row>36</xdr:row>
      <xdr:rowOff>63805</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2355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2489</xdr:rowOff>
    </xdr:from>
    <xdr:to>
      <xdr:col>107</xdr:col>
      <xdr:colOff>101600</xdr:colOff>
      <xdr:row>38</xdr:row>
      <xdr:rowOff>104089</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95216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3912</xdr:rowOff>
    </xdr:from>
    <xdr:to>
      <xdr:col>102</xdr:col>
      <xdr:colOff>114300</xdr:colOff>
      <xdr:row>36</xdr:row>
      <xdr:rowOff>63348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5318862"/>
          <a:ext cx="889000" cy="91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135534</xdr:rowOff>
    </xdr:from>
    <xdr:to>
      <xdr:col>102</xdr:col>
      <xdr:colOff>165100</xdr:colOff>
      <xdr:row>38</xdr:row>
      <xdr:rowOff>65684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56811</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94386</xdr:rowOff>
    </xdr:from>
    <xdr:to>
      <xdr:col>98</xdr:col>
      <xdr:colOff>38100</xdr:colOff>
      <xdr:row>38</xdr:row>
      <xdr:rowOff>24536</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15663</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12548</xdr:rowOff>
    </xdr:from>
    <xdr:to>
      <xdr:col>116</xdr:col>
      <xdr:colOff>114300</xdr:colOff>
      <xdr:row>36</xdr:row>
      <xdr:rowOff>114148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137025</xdr:rowOff>
    </xdr:from>
    <xdr:ext cx="378565"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137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13462</xdr:rowOff>
    </xdr:from>
    <xdr:to>
      <xdr:col>112</xdr:col>
      <xdr:colOff>38100</xdr:colOff>
      <xdr:row>36</xdr:row>
      <xdr:rowOff>115062</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131589</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34017" y="596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13005</xdr:rowOff>
    </xdr:from>
    <xdr:to>
      <xdr:col>107</xdr:col>
      <xdr:colOff>101600</xdr:colOff>
      <xdr:row>36</xdr:row>
      <xdr:rowOff>114605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131132</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5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12548</xdr:rowOff>
    </xdr:from>
    <xdr:to>
      <xdr:col>102</xdr:col>
      <xdr:colOff>165100</xdr:colOff>
      <xdr:row>36</xdr:row>
      <xdr:rowOff>114148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130675</xdr:rowOff>
    </xdr:from>
    <xdr:ext cx="378565"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6017" y="5959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124562</xdr:rowOff>
    </xdr:from>
    <xdr:to>
      <xdr:col>98</xdr:col>
      <xdr:colOff>38100</xdr:colOff>
      <xdr:row>31</xdr:row>
      <xdr:rowOff>54712</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526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71239</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21428" y="504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性質別と連動して普通建設事業費の多い土木費が類似団体平均に比べて低い。総務費は、新庁舎・ひろば整備事業、基金管理事業などの減に伴い、前年度よりも減少した。民生費は右肩上がりを続けていたが、臨時福祉給付金や生活保護費などの減に伴い、前年度よりも減少した。今後も社会保障関連経費の増大が見込まれるが、引き続き抑制に努める。教育費は、長尾中学校屋内運動場改築事業などの増に伴い、前年度よりも増加した。災害復旧費については、台風や豪雨への対応に伴う支出により前年度より増加した。諸支出金については、普通財産にかかる償還があるため、類似団体の中で最も高い割合となっている。議会費、衛生費、労働費、農林水産業費、商工費、消防費も類似団体平均よりも低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実質収支比率の分子である実質収支額は、前年度に比べ約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億円減の約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億円となり、分母である標準財政規模は前年度に比べ約</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億円増の約</a:t>
          </a:r>
          <a:r>
            <a:rPr kumimoji="1" lang="en-US" altLang="ja-JP" sz="1100">
              <a:solidFill>
                <a:schemeClr val="dk1"/>
              </a:solidFill>
              <a:effectLst/>
              <a:latin typeface="+mn-lt"/>
              <a:ea typeface="+mn-ea"/>
              <a:cs typeface="+mn-cs"/>
            </a:rPr>
            <a:t>439.7</a:t>
          </a:r>
          <a:r>
            <a:rPr kumimoji="1" lang="ja-JP" altLang="ja-JP" sz="1100">
              <a:solidFill>
                <a:schemeClr val="dk1"/>
              </a:solidFill>
              <a:effectLst/>
              <a:latin typeface="+mn-lt"/>
              <a:ea typeface="+mn-ea"/>
              <a:cs typeface="+mn-cs"/>
            </a:rPr>
            <a:t>億円となり、標準財政規模比における比率は</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ポイント減となった。</a:t>
          </a:r>
          <a:endParaRPr lang="ja-JP" altLang="ja-JP" sz="1400">
            <a:effectLst/>
          </a:endParaRPr>
        </a:p>
        <a:p>
          <a:r>
            <a:rPr kumimoji="1" lang="ja-JP" altLang="ja-JP" sz="1100">
              <a:solidFill>
                <a:schemeClr val="dk1"/>
              </a:solidFill>
              <a:effectLst/>
              <a:latin typeface="+mn-lt"/>
              <a:ea typeface="+mn-ea"/>
              <a:cs typeface="+mn-cs"/>
            </a:rPr>
            <a:t>　財政調整基金残高については積立が約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億円の約</a:t>
          </a:r>
          <a:r>
            <a:rPr kumimoji="1" lang="en-US" altLang="ja-JP" sz="1100">
              <a:solidFill>
                <a:schemeClr val="dk1"/>
              </a:solidFill>
              <a:effectLst/>
              <a:latin typeface="+mn-lt"/>
              <a:ea typeface="+mn-ea"/>
              <a:cs typeface="+mn-cs"/>
            </a:rPr>
            <a:t>56.2</a:t>
          </a:r>
          <a:r>
            <a:rPr kumimoji="1" lang="ja-JP" altLang="ja-JP" sz="1100">
              <a:solidFill>
                <a:schemeClr val="dk1"/>
              </a:solidFill>
              <a:effectLst/>
              <a:latin typeface="+mn-lt"/>
              <a:ea typeface="+mn-ea"/>
              <a:cs typeface="+mn-cs"/>
            </a:rPr>
            <a:t>億円となったことなどから標準財政規模比における比率は前年度に比べ</a:t>
          </a:r>
          <a:r>
            <a:rPr kumimoji="1" lang="en-US" altLang="ja-JP" sz="1100">
              <a:solidFill>
                <a:schemeClr val="dk1"/>
              </a:solidFill>
              <a:effectLst/>
              <a:latin typeface="+mn-lt"/>
              <a:ea typeface="+mn-ea"/>
              <a:cs typeface="+mn-cs"/>
            </a:rPr>
            <a:t>0.57</a:t>
          </a:r>
          <a:r>
            <a:rPr kumimoji="1" lang="ja-JP" altLang="ja-JP" sz="1100">
              <a:solidFill>
                <a:schemeClr val="dk1"/>
              </a:solidFill>
              <a:effectLst/>
              <a:latin typeface="+mn-lt"/>
              <a:ea typeface="+mn-ea"/>
              <a:cs typeface="+mn-cs"/>
            </a:rPr>
            <a:t>ポイント増となった。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消化器内科及び救急科医師の退職により開業医からの紹介患者や救急患者が減ったことが、他科にも影響を及ぼし病院全体の収益が悪化したが、まだ以前の状態には回復していない。その影響により一時借入金が増加し、</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年度に資金不足額が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億円増加した影響が残っているものの、現金預金や未収金が微増となったため、資金不足額は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億円減少した。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opLeftCell="A28"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76462712</v>
      </c>
      <c r="BO4" s="430"/>
      <c r="BP4" s="430"/>
      <c r="BQ4" s="430"/>
      <c r="BR4" s="430"/>
      <c r="BS4" s="430"/>
      <c r="BT4" s="430"/>
      <c r="BU4" s="431"/>
      <c r="BV4" s="429">
        <v>77344648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0.9</v>
      </c>
      <c r="CU4" s="436"/>
      <c r="CV4" s="436"/>
      <c r="CW4" s="436"/>
      <c r="CX4" s="436"/>
      <c r="CY4" s="436"/>
      <c r="CZ4" s="436"/>
      <c r="DA4" s="437"/>
      <c r="DB4" s="435">
        <v>1.3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75624948</v>
      </c>
      <c r="BO5" s="467"/>
      <c r="BP5" s="467"/>
      <c r="BQ5" s="467"/>
      <c r="BR5" s="467"/>
      <c r="BS5" s="467"/>
      <c r="BT5" s="467"/>
      <c r="BU5" s="468"/>
      <c r="BV5" s="466">
        <v>76358823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95.7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837764</v>
      </c>
      <c r="BO6" s="467"/>
      <c r="BP6" s="467"/>
      <c r="BQ6" s="467"/>
      <c r="BR6" s="467"/>
      <c r="BS6" s="467"/>
      <c r="BT6" s="467"/>
      <c r="BU6" s="468"/>
      <c r="BV6" s="466">
        <v>985825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104.2</v>
      </c>
      <c r="CU6" s="504"/>
      <c r="CV6" s="504"/>
      <c r="CW6" s="504"/>
      <c r="CX6" s="504"/>
      <c r="CY6" s="504"/>
      <c r="CZ6" s="504"/>
      <c r="DA6" s="505"/>
      <c r="DB6" s="503">
        <v>103.5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461485</v>
      </c>
      <c r="BO7" s="467"/>
      <c r="BP7" s="467"/>
      <c r="BQ7" s="467"/>
      <c r="BR7" s="467"/>
      <c r="BS7" s="467"/>
      <c r="BT7" s="467"/>
      <c r="BU7" s="468"/>
      <c r="BV7" s="466">
        <v>423175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43970975</v>
      </c>
      <c r="CU7" s="467"/>
      <c r="CV7" s="467"/>
      <c r="CW7" s="467"/>
      <c r="CX7" s="467"/>
      <c r="CY7" s="467"/>
      <c r="CZ7" s="467"/>
      <c r="DA7" s="468"/>
      <c r="DB7" s="466">
        <v>43724537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376279</v>
      </c>
      <c r="BO8" s="467"/>
      <c r="BP8" s="467"/>
      <c r="BQ8" s="467"/>
      <c r="BR8" s="467"/>
      <c r="BS8" s="467"/>
      <c r="BT8" s="467"/>
      <c r="BU8" s="468"/>
      <c r="BV8" s="466">
        <v>562650</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0.89</v>
      </c>
      <c r="CU8" s="507"/>
      <c r="CV8" s="507"/>
      <c r="CW8" s="507"/>
      <c r="CX8" s="507"/>
      <c r="CY8" s="507"/>
      <c r="CZ8" s="507"/>
      <c r="DA8" s="508"/>
      <c r="DB8" s="506">
        <v>0.89</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224903</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-186371</v>
      </c>
      <c r="BO9" s="467"/>
      <c r="BP9" s="467"/>
      <c r="BQ9" s="467"/>
      <c r="BR9" s="467"/>
      <c r="BS9" s="467"/>
      <c r="BT9" s="467"/>
      <c r="BU9" s="468"/>
      <c r="BV9" s="466">
        <v>193453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12.4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225700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284056</v>
      </c>
      <c r="BO10" s="467"/>
      <c r="BP10" s="467"/>
      <c r="BQ10" s="467"/>
      <c r="BR10" s="467"/>
      <c r="BS10" s="467"/>
      <c r="BT10" s="467"/>
      <c r="BU10" s="468"/>
      <c r="BV10" s="466">
        <v>156050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234209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231183</v>
      </c>
      <c r="S13" s="548"/>
      <c r="T13" s="548"/>
      <c r="U13" s="548"/>
      <c r="V13" s="549"/>
      <c r="W13" s="482" t="s">
        <v>139</v>
      </c>
      <c r="X13" s="483"/>
      <c r="Y13" s="483"/>
      <c r="Z13" s="483"/>
      <c r="AA13" s="483"/>
      <c r="AB13" s="473"/>
      <c r="AC13" s="517">
        <v>854</v>
      </c>
      <c r="AD13" s="518"/>
      <c r="AE13" s="518"/>
      <c r="AF13" s="518"/>
      <c r="AG13" s="557"/>
      <c r="AH13" s="517">
        <v>824</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97685</v>
      </c>
      <c r="BO13" s="467"/>
      <c r="BP13" s="467"/>
      <c r="BQ13" s="467"/>
      <c r="BR13" s="467"/>
      <c r="BS13" s="467"/>
      <c r="BT13" s="467"/>
      <c r="BU13" s="468"/>
      <c r="BV13" s="466">
        <v>349503</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3.7</v>
      </c>
      <c r="CU13" s="464"/>
      <c r="CV13" s="464"/>
      <c r="CW13" s="464"/>
      <c r="CX13" s="464"/>
      <c r="CY13" s="464"/>
      <c r="CZ13" s="464"/>
      <c r="DA13" s="465"/>
      <c r="DB13" s="463">
        <v>4.0999999999999996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234662</v>
      </c>
      <c r="S14" s="548"/>
      <c r="T14" s="548"/>
      <c r="U14" s="548"/>
      <c r="V14" s="549"/>
      <c r="W14" s="456"/>
      <c r="X14" s="457"/>
      <c r="Y14" s="457"/>
      <c r="Z14" s="457"/>
      <c r="AA14" s="457"/>
      <c r="AB14" s="446"/>
      <c r="AC14" s="550">
        <v>0.9</v>
      </c>
      <c r="AD14" s="551"/>
      <c r="AE14" s="551"/>
      <c r="AF14" s="551"/>
      <c r="AG14" s="552"/>
      <c r="AH14" s="550">
        <v>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22.1</v>
      </c>
      <c r="CU14" s="562"/>
      <c r="CV14" s="562"/>
      <c r="CW14" s="562"/>
      <c r="CX14" s="562"/>
      <c r="CY14" s="562"/>
      <c r="CZ14" s="562"/>
      <c r="DA14" s="563"/>
      <c r="DB14" s="561">
        <v>30.2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231609</v>
      </c>
      <c r="S15" s="548"/>
      <c r="T15" s="548"/>
      <c r="U15" s="548"/>
      <c r="V15" s="549"/>
      <c r="W15" s="482" t="s">
        <v>146</v>
      </c>
      <c r="X15" s="483"/>
      <c r="Y15" s="483"/>
      <c r="Z15" s="483"/>
      <c r="AA15" s="483"/>
      <c r="AB15" s="473"/>
      <c r="AC15" s="517">
        <v>18010</v>
      </c>
      <c r="AD15" s="518"/>
      <c r="AE15" s="518"/>
      <c r="AF15" s="518"/>
      <c r="AG15" s="557"/>
      <c r="AH15" s="517">
        <v>17703</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28330142</v>
      </c>
      <c r="BO15" s="430"/>
      <c r="BP15" s="430"/>
      <c r="BQ15" s="430"/>
      <c r="BR15" s="430"/>
      <c r="BS15" s="430"/>
      <c r="BT15" s="430"/>
      <c r="BU15" s="431"/>
      <c r="BV15" s="429">
        <v>28189479</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19.8</v>
      </c>
      <c r="AD16" s="551"/>
      <c r="AE16" s="551"/>
      <c r="AF16" s="551"/>
      <c r="AG16" s="552"/>
      <c r="AH16" s="550">
        <v>20</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31823294</v>
      </c>
      <c r="BO16" s="467"/>
      <c r="BP16" s="467"/>
      <c r="BQ16" s="467"/>
      <c r="BR16" s="467"/>
      <c r="BS16" s="467"/>
      <c r="BT16" s="467"/>
      <c r="BU16" s="468"/>
      <c r="BV16" s="466">
        <v>31647294</v>
      </c>
      <c r="BW16" s="467"/>
      <c r="BX16" s="467"/>
      <c r="BY16" s="467"/>
      <c r="BZ16" s="467"/>
      <c r="CA16" s="467"/>
      <c r="CB16" s="467"/>
      <c r="CC16" s="468"/>
      <c r="CD16" s="200"/>
      <c r="CE16" s="573" t="s">
        <v>152</v>
      </c>
      <c r="CF16" s="573"/>
      <c r="CG16" s="573"/>
      <c r="CH16" s="573"/>
      <c r="CI16" s="573"/>
      <c r="CJ16" s="573"/>
      <c r="CK16" s="573"/>
      <c r="CL16" s="573"/>
      <c r="CM16" s="573"/>
      <c r="CN16" s="573"/>
      <c r="CO16" s="573"/>
      <c r="CP16" s="573"/>
      <c r="CQ16" s="573"/>
      <c r="CR16" s="573"/>
      <c r="CS16" s="574"/>
      <c r="CT16" s="463">
        <v>12</v>
      </c>
      <c r="CU16" s="464"/>
      <c r="CV16" s="464"/>
      <c r="CW16" s="464"/>
      <c r="CX16" s="464"/>
      <c r="CY16" s="464"/>
      <c r="CZ16" s="464"/>
      <c r="DA16" s="465"/>
      <c r="DB16" s="463">
        <v>12.3</v>
      </c>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72136</v>
      </c>
      <c r="AD17" s="518"/>
      <c r="AE17" s="518"/>
      <c r="AF17" s="518"/>
      <c r="AG17" s="557"/>
      <c r="AH17" s="517">
        <v>69947</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36828572</v>
      </c>
      <c r="BO17" s="467"/>
      <c r="BP17" s="467"/>
      <c r="BQ17" s="467"/>
      <c r="BR17" s="467"/>
      <c r="BS17" s="467"/>
      <c r="BT17" s="467"/>
      <c r="BU17" s="468"/>
      <c r="BV17" s="466">
        <v>36672434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101.8</v>
      </c>
      <c r="M18" s="579"/>
      <c r="N18" s="579"/>
      <c r="O18" s="579"/>
      <c r="P18" s="579"/>
      <c r="Q18" s="579"/>
      <c r="R18" s="580"/>
      <c r="S18" s="580"/>
      <c r="T18" s="580"/>
      <c r="U18" s="580"/>
      <c r="V18" s="581"/>
      <c r="W18" s="484"/>
      <c r="X18" s="485"/>
      <c r="Y18" s="485"/>
      <c r="Z18" s="485"/>
      <c r="AA18" s="485"/>
      <c r="AB18" s="476"/>
      <c r="AC18" s="582">
        <v>79.3</v>
      </c>
      <c r="AD18" s="583"/>
      <c r="AE18" s="583"/>
      <c r="AF18" s="583"/>
      <c r="AG18" s="584"/>
      <c r="AH18" s="582">
        <v>79.099999999999994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43197270</v>
      </c>
      <c r="BO18" s="467"/>
      <c r="BP18" s="467"/>
      <c r="BQ18" s="467"/>
      <c r="BR18" s="467"/>
      <c r="BS18" s="467"/>
      <c r="BT18" s="467"/>
      <c r="BU18" s="468"/>
      <c r="BV18" s="466">
        <v>43180484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2209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50754882</v>
      </c>
      <c r="BO19" s="467"/>
      <c r="BP19" s="467"/>
      <c r="BQ19" s="467"/>
      <c r="BR19" s="467"/>
      <c r="BS19" s="467"/>
      <c r="BT19" s="467"/>
      <c r="BU19" s="468"/>
      <c r="BV19" s="466">
        <v>51121543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94140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72072201</v>
      </c>
      <c r="BO23" s="467"/>
      <c r="BP23" s="467"/>
      <c r="BQ23" s="467"/>
      <c r="BR23" s="467"/>
      <c r="BS23" s="467"/>
      <c r="BT23" s="467"/>
      <c r="BU23" s="468"/>
      <c r="BV23" s="466">
        <v>72120343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9780</v>
      </c>
      <c r="R24" s="518"/>
      <c r="S24" s="518"/>
      <c r="T24" s="518"/>
      <c r="U24" s="518"/>
      <c r="V24" s="557"/>
      <c r="W24" s="616"/>
      <c r="X24" s="604"/>
      <c r="Y24" s="605"/>
      <c r="Z24" s="516" t="s">
        <v>171</v>
      </c>
      <c r="AA24" s="496"/>
      <c r="AB24" s="496"/>
      <c r="AC24" s="496"/>
      <c r="AD24" s="496"/>
      <c r="AE24" s="496"/>
      <c r="AF24" s="496"/>
      <c r="AG24" s="497"/>
      <c r="AH24" s="517">
        <v>1390</v>
      </c>
      <c r="AI24" s="518"/>
      <c r="AJ24" s="518"/>
      <c r="AK24" s="518"/>
      <c r="AL24" s="557"/>
      <c r="AM24" s="517">
        <v>4368770</v>
      </c>
      <c r="AN24" s="518"/>
      <c r="AO24" s="518"/>
      <c r="AP24" s="518"/>
      <c r="AQ24" s="518"/>
      <c r="AR24" s="557"/>
      <c r="AS24" s="517">
        <v>3143</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59275945</v>
      </c>
      <c r="BO24" s="467"/>
      <c r="BP24" s="467"/>
      <c r="BQ24" s="467"/>
      <c r="BR24" s="467"/>
      <c r="BS24" s="467"/>
      <c r="BT24" s="467"/>
      <c r="BU24" s="468"/>
      <c r="BV24" s="466">
        <v>58461540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7958</v>
      </c>
      <c r="R25" s="518"/>
      <c r="S25" s="518"/>
      <c r="T25" s="518"/>
      <c r="U25" s="518"/>
      <c r="V25" s="557"/>
      <c r="W25" s="616"/>
      <c r="X25" s="604"/>
      <c r="Y25" s="605"/>
      <c r="Z25" s="516" t="s">
        <v>174</v>
      </c>
      <c r="AA25" s="496"/>
      <c r="AB25" s="496"/>
      <c r="AC25" s="496"/>
      <c r="AD25" s="496"/>
      <c r="AE25" s="496"/>
      <c r="AF25" s="496"/>
      <c r="AG25" s="497"/>
      <c r="AH25" s="517">
        <v>240</v>
      </c>
      <c r="AI25" s="518"/>
      <c r="AJ25" s="518"/>
      <c r="AK25" s="518"/>
      <c r="AL25" s="557"/>
      <c r="AM25" s="517">
        <v>709200</v>
      </c>
      <c r="AN25" s="518"/>
      <c r="AO25" s="518"/>
      <c r="AP25" s="518"/>
      <c r="AQ25" s="518"/>
      <c r="AR25" s="557"/>
      <c r="AS25" s="517">
        <v>2955</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20273930</v>
      </c>
      <c r="BO25" s="430"/>
      <c r="BP25" s="430"/>
      <c r="BQ25" s="430"/>
      <c r="BR25" s="430"/>
      <c r="BS25" s="430"/>
      <c r="BT25" s="430"/>
      <c r="BU25" s="431"/>
      <c r="BV25" s="429">
        <v>15753811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6820</v>
      </c>
      <c r="R26" s="518"/>
      <c r="S26" s="518"/>
      <c r="T26" s="518"/>
      <c r="U26" s="518"/>
      <c r="V26" s="557"/>
      <c r="W26" s="616"/>
      <c r="X26" s="604"/>
      <c r="Y26" s="605"/>
      <c r="Z26" s="516" t="s">
        <v>177</v>
      </c>
      <c r="AA26" s="626"/>
      <c r="AB26" s="626"/>
      <c r="AC26" s="626"/>
      <c r="AD26" s="626"/>
      <c r="AE26" s="626"/>
      <c r="AF26" s="626"/>
      <c r="AG26" s="627"/>
      <c r="AH26" s="517">
        <v>189</v>
      </c>
      <c r="AI26" s="518"/>
      <c r="AJ26" s="518"/>
      <c r="AK26" s="518"/>
      <c r="AL26" s="557"/>
      <c r="AM26" s="517">
        <v>639765</v>
      </c>
      <c r="AN26" s="518"/>
      <c r="AO26" s="518"/>
      <c r="AP26" s="518"/>
      <c r="AQ26" s="518"/>
      <c r="AR26" s="557"/>
      <c r="AS26" s="517">
        <v>3385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7117</v>
      </c>
      <c r="R27" s="518"/>
      <c r="S27" s="518"/>
      <c r="T27" s="518"/>
      <c r="U27" s="518"/>
      <c r="V27" s="557"/>
      <c r="W27" s="616"/>
      <c r="X27" s="604"/>
      <c r="Y27" s="605"/>
      <c r="Z27" s="516" t="s">
        <v>181</v>
      </c>
      <c r="AA27" s="496"/>
      <c r="AB27" s="496"/>
      <c r="AC27" s="496"/>
      <c r="AD27" s="496"/>
      <c r="AE27" s="496"/>
      <c r="AF27" s="496"/>
      <c r="AG27" s="497"/>
      <c r="AH27" s="517">
        <v>93</v>
      </c>
      <c r="AI27" s="518"/>
      <c r="AJ27" s="518"/>
      <c r="AK27" s="518"/>
      <c r="AL27" s="557"/>
      <c r="AM27" s="517">
        <v>309352</v>
      </c>
      <c r="AN27" s="518"/>
      <c r="AO27" s="518"/>
      <c r="AP27" s="518"/>
      <c r="AQ27" s="518"/>
      <c r="AR27" s="557"/>
      <c r="AS27" s="517">
        <v>3326</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500000</v>
      </c>
      <c r="BO27" s="640"/>
      <c r="BP27" s="640"/>
      <c r="BQ27" s="640"/>
      <c r="BR27" s="640"/>
      <c r="BS27" s="640"/>
      <c r="BT27" s="640"/>
      <c r="BU27" s="641"/>
      <c r="BV27" s="639">
        <v>500000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6394</v>
      </c>
      <c r="R28" s="518"/>
      <c r="S28" s="518"/>
      <c r="T28" s="518"/>
      <c r="U28" s="518"/>
      <c r="V28" s="557"/>
      <c r="W28" s="616"/>
      <c r="X28" s="604"/>
      <c r="Y28" s="605"/>
      <c r="Z28" s="516" t="s">
        <v>184</v>
      </c>
      <c r="AA28" s="496"/>
      <c r="AB28" s="496"/>
      <c r="AC28" s="496"/>
      <c r="AD28" s="496"/>
      <c r="AE28" s="496"/>
      <c r="AF28" s="496"/>
      <c r="AG28" s="497"/>
      <c r="AH28" s="517">
        <v>1</v>
      </c>
      <c r="AI28" s="518"/>
      <c r="AJ28" s="518"/>
      <c r="AK28" s="518"/>
      <c r="AL28" s="557"/>
      <c r="AM28" s="517" t="s">
        <v>185</v>
      </c>
      <c r="AN28" s="518"/>
      <c r="AO28" s="518"/>
      <c r="AP28" s="518"/>
      <c r="AQ28" s="518"/>
      <c r="AR28" s="557"/>
      <c r="AS28" s="517" t="s">
        <v>185</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5617154</v>
      </c>
      <c r="BO28" s="430"/>
      <c r="BP28" s="430"/>
      <c r="BQ28" s="430"/>
      <c r="BR28" s="430"/>
      <c r="BS28" s="430"/>
      <c r="BT28" s="430"/>
      <c r="BU28" s="431"/>
      <c r="BV28" s="429">
        <v>5333098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24</v>
      </c>
      <c r="M29" s="518"/>
      <c r="N29" s="518"/>
      <c r="O29" s="518"/>
      <c r="P29" s="557"/>
      <c r="Q29" s="517">
        <v>5870</v>
      </c>
      <c r="R29" s="518"/>
      <c r="S29" s="518"/>
      <c r="T29" s="518"/>
      <c r="U29" s="518"/>
      <c r="V29" s="557"/>
      <c r="W29" s="617"/>
      <c r="X29" s="618"/>
      <c r="Y29" s="619"/>
      <c r="Z29" s="516" t="s">
        <v>188</v>
      </c>
      <c r="AA29" s="496"/>
      <c r="AB29" s="496"/>
      <c r="AC29" s="496"/>
      <c r="AD29" s="496"/>
      <c r="AE29" s="496"/>
      <c r="AF29" s="496"/>
      <c r="AG29" s="497"/>
      <c r="AH29" s="517">
        <v>1484</v>
      </c>
      <c r="AI29" s="518"/>
      <c r="AJ29" s="518"/>
      <c r="AK29" s="518"/>
      <c r="AL29" s="557"/>
      <c r="AM29" s="517">
        <v>4682880</v>
      </c>
      <c r="AN29" s="518"/>
      <c r="AO29" s="518"/>
      <c r="AP29" s="518"/>
      <c r="AQ29" s="518"/>
      <c r="AR29" s="557"/>
      <c r="AS29" s="517">
        <v>3156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245746</v>
      </c>
      <c r="BO29" s="467"/>
      <c r="BP29" s="467"/>
      <c r="BQ29" s="467"/>
      <c r="BR29" s="467"/>
      <c r="BS29" s="467"/>
      <c r="BT29" s="467"/>
      <c r="BU29" s="468"/>
      <c r="BV29" s="466">
        <v>245667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101.1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4156745</v>
      </c>
      <c r="BO30" s="640"/>
      <c r="BP30" s="640"/>
      <c r="BQ30" s="640"/>
      <c r="BR30" s="640"/>
      <c r="BS30" s="640"/>
      <c r="BT30" s="640"/>
      <c r="BU30" s="641"/>
      <c r="BV30" s="639">
        <v>3924226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198</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国民健康保険事業費</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IF('各会計、関係団体の財政状況及び健全化判断比率'!B33="","",'各会計、関係団体の財政状況及び健全化判断比率'!B33)</f>
        <v>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丹波少年自然の家</v>
      </c>
      <c r="BZ34" s="653"/>
      <c r="CA34" s="653"/>
      <c r="CB34" s="653"/>
      <c r="CC34" s="653"/>
      <c r="CD34" s="653"/>
      <c r="CE34" s="653"/>
      <c r="CF34" s="653"/>
      <c r="CG34" s="653"/>
      <c r="CH34" s="653"/>
      <c r="CI34" s="653"/>
      <c r="CJ34" s="653"/>
      <c r="CK34" s="653"/>
      <c r="CL34" s="653"/>
      <c r="CM34" s="653"/>
      <c r="CN34" s="213"/>
      <c r="CO34" s="652">
        <f>IF(CQ34="","",MAX(C34:D43,U34:V43,AM34:AN43,BE34:BF43,BW34:BX43)+1)</f>
        <v>12</v>
      </c>
      <c r="CP34" s="652"/>
      <c r="CQ34" s="653" t="str">
        <f>IF('各会計、関係団体の財政状況及び健全化判断比率'!BS7="","",'各会計、関係団体の財政状況及び健全化判断比率'!BS7)</f>
        <v>（公財）宝塚市スポーツ振興公社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宝塚市営霊園事業費</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国民健康保険診療施設費</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IF('各会計、関係団体の財政状況及び健全化判断比率'!B34="","",'各会計、関係団体の財政状況及び健全化判断比率'!B34)</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t="str">
        <f t="shared" ref="BW35:BW43" si="2">IF(BY35="","",BW34+1)</f>
        <v/>
      </c>
      <c r="BX35" s="652"/>
      <c r="BY35" s="653" t="str">
        <f>IF('各会計、関係団体の財政状況及び健全化判断比率'!B69="","",'各会計、関係団体の財政状況及び健全化判断比率'!B69)</f>
        <v/>
      </c>
      <c r="BZ35" s="653"/>
      <c r="CA35" s="653"/>
      <c r="CB35" s="653"/>
      <c r="CC35" s="653"/>
      <c r="CD35" s="653"/>
      <c r="CE35" s="653"/>
      <c r="CF35" s="653"/>
      <c r="CG35" s="653"/>
      <c r="CH35" s="653"/>
      <c r="CI35" s="653"/>
      <c r="CJ35" s="653"/>
      <c r="CK35" s="653"/>
      <c r="CL35" s="653"/>
      <c r="CM35" s="653"/>
      <c r="CN35" s="213"/>
      <c r="CO35" s="652">
        <f t="shared" ref="CO35:CO43" si="3">IF(CQ35="","",CO34+1)</f>
        <v>13</v>
      </c>
      <c r="CP35" s="652"/>
      <c r="CQ35" s="653" t="str">
        <f>IF('各会計、関係団体の財政状況及び健全化判断比率'!BS8="","",'各会計、関係団体の財政状況及び健全化判断比率'!BS8)</f>
        <v>ソリオ宝塚都市開発（株）</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介護保険事業費</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IF('各会計、関係団体の財政状況及び健全化判断比率'!B35="","",'各会計、関係団体の財政状況及び健全化判断比率'!B35)</f>
        <v>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14</v>
      </c>
      <c r="CP36" s="652"/>
      <c r="CQ36" s="653" t="str">
        <f>IF('各会計、関係団体の財政状況及び健全化判断比率'!BS9="","",'各会計、関係団体の財政状況及び健全化判断比率'!BS9)</f>
        <v>（公財）宝塚市文化財団</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後期高齢者医療事業費</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15</v>
      </c>
      <c r="CP37" s="652"/>
      <c r="CQ37" s="653" t="str">
        <f>IF('各会計、関係団体の財政状況及び健全化判断比率'!BS10="","",'各会計、関係団体の財政状況及び健全化判断比率'!BS10)</f>
        <v>（一財）宝塚市保健福祉サービス公社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農業共済事業費</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16</v>
      </c>
      <c r="CP38" s="652"/>
      <c r="CQ38" s="653" t="str">
        <f>IF('各会計、関係団体の財政状況及び健全化判断比率'!BS11="","",'各会計、関係団体の財政状況及び健全化判断比率'!BS11)</f>
        <v>宝塚都市環境サービス（株）</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17</v>
      </c>
      <c r="CP39" s="652"/>
      <c r="CQ39" s="653" t="str">
        <f>IF('各会計、関係団体の財政状況及び健全化判断比率'!BS12="","",'各会計、関係団体の財政状況及び健全化判断比率'!BS12)</f>
        <v>宝塚山本ガーデン・クリエイティブ（株）</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18</v>
      </c>
      <c r="CP40" s="652"/>
      <c r="CQ40" s="653" t="str">
        <f>IF('各会計、関係団体の財政状況及び健全化判断比率'!BS13="","",'各会計、関係団体の財政状況及び健全化判断比率'!BS13)</f>
        <v>（株）エフエム宝塚</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19</v>
      </c>
      <c r="CP41" s="652"/>
      <c r="CQ41" s="653" t="str">
        <f>IF('各会計、関係団体の財政状況及び健全化判断比率'!BS14="","",'各会計、関係団体の財政状況及び健全化判断比率'!BS14)</f>
        <v>宝塚市土地開発公社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20</v>
      </c>
      <c r="CP42" s="652"/>
      <c r="CQ42" s="653" t="str">
        <f>IF('各会計、関係団体の財政状況及び健全化判断比率'!BS15="","",'各会計、関係団体の財政状況及び健全化判断比率'!BS15)</f>
        <v>逆瀬川都市開発（株）</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21</v>
      </c>
      <c r="CP43" s="652"/>
      <c r="CQ43" s="653" t="str">
        <f>IF('各会計、関係団体の財政状況及び健全化判断比率'!BS16="","",'各会計、関係団体の財政状況及び健全化判断比率'!BS16)</f>
        <v>（公財）阪神北広域救急医療財団</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DcviM6vivCTUnAy+i+poWplb0RLzFvJwSfsYzLVvw9071NW0sWfHPtEsZWbwLDA6zc9RI1XFtwkjM2eFam66Q==" saltValue="yvD82ElpaLF+gAEf8Noe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B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551</v>
      </c>
      <c r="D34" s="1244"/>
      <c r="E34" s="1245"/>
      <c r="F34" s="32" t="s">
        <v>552</v>
      </c>
      <c r="G34" s="33" t="s">
        <v>553</v>
      </c>
      <c r="H34" s="33" t="s">
        <v>554</v>
      </c>
      <c r="I34" s="33" t="s">
        <v>555</v>
      </c>
      <c r="J34" s="34" t="s">
        <v>556</v>
      </c>
      <c r="K34" s="22"/>
      <c r="L34" s="22"/>
      <c r="M34" s="22"/>
      <c r="N34" s="22"/>
      <c r="O34" s="22"/>
      <c r="P34" s="22"/>
    </row>
    <row r="35" spans="1:16" ht="39" customHeight="1" x14ac:dyDescent="0.15">
      <c r="A35" s="22"/>
      <c r="B35" s="35"/>
      <c r="C35" s="1238" t="s">
        <v>557</v>
      </c>
      <c r="D35" s="1239"/>
      <c r="E35" s="1240"/>
      <c r="F35" s="36">
        <v>10.9</v>
      </c>
      <c r="G35" s="37">
        <v>8.81</v>
      </c>
      <c r="H35" s="37">
        <v>7.39</v>
      </c>
      <c r="I35" s="37">
        <v>6.99</v>
      </c>
      <c r="J35" s="38">
        <v>8.15</v>
      </c>
      <c r="K35" s="22"/>
      <c r="L35" s="22"/>
      <c r="M35" s="22"/>
      <c r="N35" s="22"/>
      <c r="O35" s="22"/>
      <c r="P35" s="22"/>
    </row>
    <row r="36" spans="1:16" ht="39" customHeight="1" x14ac:dyDescent="0.15">
      <c r="A36" s="22"/>
      <c r="B36" s="35"/>
      <c r="C36" s="1238" t="s">
        <v>558</v>
      </c>
      <c r="D36" s="1239"/>
      <c r="E36" s="1240"/>
      <c r="F36" s="36" t="s">
        <v>559</v>
      </c>
      <c r="G36" s="37" t="s">
        <v>560</v>
      </c>
      <c r="H36" s="37">
        <v>0.09</v>
      </c>
      <c r="I36" s="37">
        <v>2.97</v>
      </c>
      <c r="J36" s="38">
        <v>0.98</v>
      </c>
      <c r="K36" s="22"/>
      <c r="L36" s="22"/>
      <c r="M36" s="22"/>
      <c r="N36" s="22"/>
      <c r="O36" s="22"/>
      <c r="P36" s="22"/>
    </row>
    <row r="37" spans="1:16" ht="39" customHeight="1" x14ac:dyDescent="0.15">
      <c r="A37" s="22"/>
      <c r="B37" s="35"/>
      <c r="C37" s="1238" t="s">
        <v>561</v>
      </c>
      <c r="D37" s="1239"/>
      <c r="E37" s="1240"/>
      <c r="F37" s="36">
        <v>0.68</v>
      </c>
      <c r="G37" s="37">
        <v>1.36</v>
      </c>
      <c r="H37" s="37">
        <v>0.5</v>
      </c>
      <c r="I37" s="37">
        <v>1.28</v>
      </c>
      <c r="J37" s="38">
        <v>0.85</v>
      </c>
      <c r="K37" s="22"/>
      <c r="L37" s="22"/>
      <c r="M37" s="22"/>
      <c r="N37" s="22"/>
      <c r="O37" s="22"/>
      <c r="P37" s="22"/>
    </row>
    <row r="38" spans="1:16" ht="39" customHeight="1" x14ac:dyDescent="0.15">
      <c r="A38" s="22"/>
      <c r="B38" s="35"/>
      <c r="C38" s="1238" t="s">
        <v>562</v>
      </c>
      <c r="D38" s="1239"/>
      <c r="E38" s="1240"/>
      <c r="F38" s="36">
        <v>0.98</v>
      </c>
      <c r="G38" s="37">
        <v>1.35</v>
      </c>
      <c r="H38" s="37">
        <v>1.51</v>
      </c>
      <c r="I38" s="37">
        <v>0.65</v>
      </c>
      <c r="J38" s="38">
        <v>0.46</v>
      </c>
      <c r="K38" s="22"/>
      <c r="L38" s="22"/>
      <c r="M38" s="22"/>
      <c r="N38" s="22"/>
      <c r="O38" s="22"/>
      <c r="P38" s="22"/>
    </row>
    <row r="39" spans="1:16" ht="39" customHeight="1" x14ac:dyDescent="0.15">
      <c r="A39" s="22"/>
      <c r="B39" s="35"/>
      <c r="C39" s="1238" t="s">
        <v>563</v>
      </c>
      <c r="D39" s="1239"/>
      <c r="E39" s="1240"/>
      <c r="F39" s="36">
        <v>0.42</v>
      </c>
      <c r="G39" s="37">
        <v>0.99</v>
      </c>
      <c r="H39" s="37">
        <v>0.92</v>
      </c>
      <c r="I39" s="37">
        <v>1.24</v>
      </c>
      <c r="J39" s="38">
        <v>0.44</v>
      </c>
      <c r="K39" s="22"/>
      <c r="L39" s="22"/>
      <c r="M39" s="22"/>
      <c r="N39" s="22"/>
      <c r="O39" s="22"/>
      <c r="P39" s="22"/>
    </row>
    <row r="40" spans="1:16" ht="39" customHeight="1" x14ac:dyDescent="0.15">
      <c r="A40" s="22"/>
      <c r="B40" s="35"/>
      <c r="C40" s="1238" t="s">
        <v>564</v>
      </c>
      <c r="D40" s="1239"/>
      <c r="E40" s="1240"/>
      <c r="F40" s="36">
        <v>0.01</v>
      </c>
      <c r="G40" s="37">
        <v>0.27</v>
      </c>
      <c r="H40" s="37">
        <v>0.3</v>
      </c>
      <c r="I40" s="37">
        <v>0.3</v>
      </c>
      <c r="J40" s="38">
        <v>0.32</v>
      </c>
      <c r="K40" s="22"/>
      <c r="L40" s="22"/>
      <c r="M40" s="22"/>
      <c r="N40" s="22"/>
      <c r="O40" s="22"/>
      <c r="P40" s="22"/>
    </row>
    <row r="41" spans="1:16" ht="39" customHeight="1" x14ac:dyDescent="0.15">
      <c r="A41" s="22"/>
      <c r="B41" s="35"/>
      <c r="C41" s="1238" t="s">
        <v>565</v>
      </c>
      <c r="D41" s="1239"/>
      <c r="E41" s="1240"/>
      <c r="F41" s="36">
        <v>0.26</v>
      </c>
      <c r="G41" s="37">
        <v>0.01</v>
      </c>
      <c r="H41" s="37">
        <v>0.01</v>
      </c>
      <c r="I41" s="37">
        <v>0.01</v>
      </c>
      <c r="J41" s="38">
        <v>0.01</v>
      </c>
      <c r="K41" s="22"/>
      <c r="L41" s="22"/>
      <c r="M41" s="22"/>
      <c r="N41" s="22"/>
      <c r="O41" s="22"/>
      <c r="P41" s="22"/>
    </row>
    <row r="42" spans="1:16" ht="39" customHeight="1" x14ac:dyDescent="0.15">
      <c r="A42" s="22"/>
      <c r="B42" s="39"/>
      <c r="C42" s="1238" t="s">
        <v>566</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567</v>
      </c>
      <c r="D43" s="1242"/>
      <c r="E43" s="1243"/>
      <c r="F43" s="41">
        <v>0.52</v>
      </c>
      <c r="G43" s="42">
        <v>0.5</v>
      </c>
      <c r="H43" s="42">
        <v>0.34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jec/ZCJu+XjEdjthh77Zxg9p+Rbw3Yu11Wo93fHGJf4lc/REyxb6mzWn0rraH6HBTSgIlBiSvw7e4A0HbW/bQ==" saltValue="DiedOVIz2AKpP9R/grKP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7431</v>
      </c>
      <c r="L45" s="60">
        <v>6820</v>
      </c>
      <c r="M45" s="60">
        <v>6660</v>
      </c>
      <c r="N45" s="60">
        <v>6590</v>
      </c>
      <c r="O45" s="61">
        <v>6598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14</v>
      </c>
      <c r="F47" s="1254"/>
      <c r="G47" s="1254"/>
      <c r="H47" s="1254"/>
      <c r="I47" s="1254"/>
      <c r="J47" s="1255"/>
      <c r="K47" s="63">
        <v>13</v>
      </c>
      <c r="L47" s="64">
        <v>7</v>
      </c>
      <c r="M47" s="64" t="s">
        <v>504</v>
      </c>
      <c r="N47" s="64" t="s">
        <v>504</v>
      </c>
      <c r="O47" s="65" t="s">
        <v>504</v>
      </c>
      <c r="P47" s="48"/>
      <c r="Q47" s="48"/>
      <c r="R47" s="48"/>
      <c r="S47" s="48"/>
      <c r="T47" s="48"/>
      <c r="U47" s="48"/>
    </row>
    <row r="48" spans="1:21" ht="30.75" customHeight="1" x14ac:dyDescent="0.15">
      <c r="A48" s="48"/>
      <c r="B48" s="1248"/>
      <c r="C48" s="1249"/>
      <c r="D48" s="62"/>
      <c r="E48" s="1254" t="s">
        <v>15</v>
      </c>
      <c r="F48" s="1254"/>
      <c r="G48" s="1254"/>
      <c r="H48" s="1254"/>
      <c r="I48" s="1254"/>
      <c r="J48" s="1255"/>
      <c r="K48" s="63">
        <v>1662</v>
      </c>
      <c r="L48" s="64">
        <v>1862</v>
      </c>
      <c r="M48" s="64">
        <v>1728</v>
      </c>
      <c r="N48" s="64">
        <v>1591</v>
      </c>
      <c r="O48" s="65">
        <v>1406</v>
      </c>
      <c r="P48" s="48"/>
      <c r="Q48" s="48"/>
      <c r="R48" s="48"/>
      <c r="S48" s="48"/>
      <c r="T48" s="48"/>
      <c r="U48" s="48"/>
    </row>
    <row r="49" spans="1:21" ht="30.75" customHeight="1" x14ac:dyDescent="0.15">
      <c r="A49" s="48"/>
      <c r="B49" s="1248"/>
      <c r="C49" s="1249"/>
      <c r="D49" s="62"/>
      <c r="E49" s="1254" t="s">
        <v>16</v>
      </c>
      <c r="F49" s="1254"/>
      <c r="G49" s="1254"/>
      <c r="H49" s="1254"/>
      <c r="I49" s="1254"/>
      <c r="J49" s="1255"/>
      <c r="K49" s="63">
        <v>3</v>
      </c>
      <c r="L49" s="64">
        <v>3</v>
      </c>
      <c r="M49" s="64">
        <v>3</v>
      </c>
      <c r="N49" s="64">
        <v>13</v>
      </c>
      <c r="O49" s="65">
        <v>14</v>
      </c>
      <c r="P49" s="48"/>
      <c r="Q49" s="48"/>
      <c r="R49" s="48"/>
      <c r="S49" s="48"/>
      <c r="T49" s="48"/>
      <c r="U49" s="48"/>
    </row>
    <row r="50" spans="1:21" ht="30.75" customHeight="1" x14ac:dyDescent="0.15">
      <c r="A50" s="48"/>
      <c r="B50" s="1248"/>
      <c r="C50" s="1249"/>
      <c r="D50" s="62"/>
      <c r="E50" s="1254" t="s">
        <v>17</v>
      </c>
      <c r="F50" s="1254"/>
      <c r="G50" s="1254"/>
      <c r="H50" s="1254"/>
      <c r="I50" s="1254"/>
      <c r="J50" s="1255"/>
      <c r="K50" s="63">
        <v>493</v>
      </c>
      <c r="L50" s="64">
        <v>593</v>
      </c>
      <c r="M50" s="64">
        <v>436</v>
      </c>
      <c r="N50" s="64">
        <v>436</v>
      </c>
      <c r="O50" s="65">
        <v>436</v>
      </c>
      <c r="P50" s="48"/>
      <c r="Q50" s="48"/>
      <c r="R50" s="48"/>
      <c r="S50" s="48"/>
      <c r="T50" s="48"/>
      <c r="U50" s="48"/>
    </row>
    <row r="51" spans="1:21" ht="30.75" customHeight="1" x14ac:dyDescent="0.15">
      <c r="A51" s="48"/>
      <c r="B51" s="1250"/>
      <c r="C51" s="1251"/>
      <c r="D51" s="66"/>
      <c r="E51" s="1254" t="s">
        <v>18</v>
      </c>
      <c r="F51" s="1254"/>
      <c r="G51" s="1254"/>
      <c r="H51" s="1254"/>
      <c r="I51" s="1254"/>
      <c r="J51" s="1255"/>
      <c r="K51" s="63">
        <v>1</v>
      </c>
      <c r="L51" s="64">
        <v>0</v>
      </c>
      <c r="M51" s="64">
        <v>0</v>
      </c>
      <c r="N51" s="64">
        <v>2</v>
      </c>
      <c r="O51" s="65">
        <v>1</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7859</v>
      </c>
      <c r="L52" s="64">
        <v>7499</v>
      </c>
      <c r="M52" s="64">
        <v>7304</v>
      </c>
      <c r="N52" s="64">
        <v>7149</v>
      </c>
      <c r="O52" s="65">
        <v>7110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1744</v>
      </c>
      <c r="L53" s="69">
        <v>1786</v>
      </c>
      <c r="M53" s="69">
        <v>1523</v>
      </c>
      <c r="N53" s="69">
        <v>1483</v>
      </c>
      <c r="O53" s="70">
        <v>1345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62" t="s">
        <v>25</v>
      </c>
      <c r="C57" s="1263"/>
      <c r="D57" s="1266" t="s">
        <v>26</v>
      </c>
      <c r="E57" s="1267"/>
      <c r="F57" s="1267"/>
      <c r="G57" s="1267"/>
      <c r="H57" s="1267"/>
      <c r="I57" s="1267"/>
      <c r="J57" s="1268"/>
      <c r="K57" s="82">
        <v>190</v>
      </c>
      <c r="L57" s="83">
        <v>169</v>
      </c>
      <c r="M57" s="83">
        <v>0</v>
      </c>
      <c r="N57" s="83">
        <v>0</v>
      </c>
      <c r="O57" s="84">
        <v>0</v>
      </c>
    </row>
    <row r="58" spans="1:21" ht="31.5" customHeight="1" thickBot="1" x14ac:dyDescent="0.2">
      <c r="B58" s="1264"/>
      <c r="C58" s="1265"/>
      <c r="D58" s="1269" t="s">
        <v>27</v>
      </c>
      <c r="E58" s="1270"/>
      <c r="F58" s="1270"/>
      <c r="G58" s="1270"/>
      <c r="H58" s="1270"/>
      <c r="I58" s="1270"/>
      <c r="J58" s="1271"/>
      <c r="K58" s="85">
        <v>51</v>
      </c>
      <c r="L58" s="86">
        <v>39</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j9+18gi1glb0HOut7OTjoeZ76Q16/8EkKUVZthlrUicgvspNyfcr2bQTYMDVLe2siSBHvEc9EmS2MZHQGN0uQ==" saltValue="IkseIKCRh9gmikBGyhcRW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9"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72" t="s">
        <v>30</v>
      </c>
      <c r="C41" s="1273"/>
      <c r="D41" s="101"/>
      <c r="E41" s="1278" t="s">
        <v>31</v>
      </c>
      <c r="F41" s="1278"/>
      <c r="G41" s="1278"/>
      <c r="H41" s="1279"/>
      <c r="I41" s="102">
        <v>75761</v>
      </c>
      <c r="J41" s="103">
        <v>74758</v>
      </c>
      <c r="K41" s="103">
        <v>73128</v>
      </c>
      <c r="L41" s="103">
        <v>73016</v>
      </c>
      <c r="M41" s="104">
        <v>72866</v>
      </c>
    </row>
    <row r="42" spans="2:13" ht="27.75" customHeight="1" x14ac:dyDescent="0.15">
      <c r="B42" s="1274"/>
      <c r="C42" s="1275"/>
      <c r="D42" s="105"/>
      <c r="E42" s="1280" t="s">
        <v>32</v>
      </c>
      <c r="F42" s="1280"/>
      <c r="G42" s="1280"/>
      <c r="H42" s="1281"/>
      <c r="I42" s="106">
        <v>8967</v>
      </c>
      <c r="J42" s="107">
        <v>6578</v>
      </c>
      <c r="K42" s="107">
        <v>4700</v>
      </c>
      <c r="L42" s="107">
        <v>3578</v>
      </c>
      <c r="M42" s="108">
        <v>3232</v>
      </c>
    </row>
    <row r="43" spans="2:13" ht="27.75" customHeight="1" x14ac:dyDescent="0.15">
      <c r="B43" s="1274"/>
      <c r="C43" s="1275"/>
      <c r="D43" s="105"/>
      <c r="E43" s="1280" t="s">
        <v>33</v>
      </c>
      <c r="F43" s="1280"/>
      <c r="G43" s="1280"/>
      <c r="H43" s="1281"/>
      <c r="I43" s="106">
        <v>17798</v>
      </c>
      <c r="J43" s="107">
        <v>17682</v>
      </c>
      <c r="K43" s="107">
        <v>16336</v>
      </c>
      <c r="L43" s="107">
        <v>16003</v>
      </c>
      <c r="M43" s="108">
        <v>14278</v>
      </c>
    </row>
    <row r="44" spans="2:13" ht="27.75" customHeight="1" x14ac:dyDescent="0.15">
      <c r="B44" s="1274"/>
      <c r="C44" s="1275"/>
      <c r="D44" s="105"/>
      <c r="E44" s="1280" t="s">
        <v>34</v>
      </c>
      <c r="F44" s="1280"/>
      <c r="G44" s="1280"/>
      <c r="H44" s="1281"/>
      <c r="I44" s="106">
        <v>23</v>
      </c>
      <c r="J44" s="107">
        <v>20</v>
      </c>
      <c r="K44" s="107">
        <v>53</v>
      </c>
      <c r="L44" s="107">
        <v>49</v>
      </c>
      <c r="M44" s="108">
        <v>36</v>
      </c>
    </row>
    <row r="45" spans="2:13" ht="27.75" customHeight="1" x14ac:dyDescent="0.15">
      <c r="B45" s="1274"/>
      <c r="C45" s="1275"/>
      <c r="D45" s="105"/>
      <c r="E45" s="1280" t="s">
        <v>35</v>
      </c>
      <c r="F45" s="1280"/>
      <c r="G45" s="1280"/>
      <c r="H45" s="1281"/>
      <c r="I45" s="106">
        <v>10251</v>
      </c>
      <c r="J45" s="107">
        <v>8980</v>
      </c>
      <c r="K45" s="107">
        <v>8074</v>
      </c>
      <c r="L45" s="107">
        <v>6885</v>
      </c>
      <c r="M45" s="108">
        <v>6287</v>
      </c>
    </row>
    <row r="46" spans="2:13" ht="27.75" customHeight="1" x14ac:dyDescent="0.15">
      <c r="B46" s="1274"/>
      <c r="C46" s="1275"/>
      <c r="D46" s="109"/>
      <c r="E46" s="1280" t="s">
        <v>36</v>
      </c>
      <c r="F46" s="1280"/>
      <c r="G46" s="1280"/>
      <c r="H46" s="1281"/>
      <c r="I46" s="106">
        <v>1048</v>
      </c>
      <c r="J46" s="107">
        <v>2615</v>
      </c>
      <c r="K46" s="107">
        <v>2207</v>
      </c>
      <c r="L46" s="107">
        <v>2159</v>
      </c>
      <c r="M46" s="108">
        <v>2092</v>
      </c>
    </row>
    <row r="47" spans="2:13" ht="27.75" customHeight="1" x14ac:dyDescent="0.15">
      <c r="B47" s="1274"/>
      <c r="C47" s="1275"/>
      <c r="D47" s="110"/>
      <c r="E47" s="1282" t="s">
        <v>37</v>
      </c>
      <c r="F47" s="1283"/>
      <c r="G47" s="1283"/>
      <c r="H47" s="1284"/>
      <c r="I47" s="106" t="s">
        <v>504</v>
      </c>
      <c r="J47" s="107" t="s">
        <v>504</v>
      </c>
      <c r="K47" s="107" t="s">
        <v>504</v>
      </c>
      <c r="L47" s="107" t="s">
        <v>504</v>
      </c>
      <c r="M47" s="108" t="s">
        <v>504</v>
      </c>
    </row>
    <row r="48" spans="2:13" ht="27.75" customHeight="1" x14ac:dyDescent="0.15">
      <c r="B48" s="1274"/>
      <c r="C48" s="1275"/>
      <c r="D48" s="105"/>
      <c r="E48" s="1280" t="s">
        <v>38</v>
      </c>
      <c r="F48" s="1280"/>
      <c r="G48" s="1280"/>
      <c r="H48" s="1281"/>
      <c r="I48" s="106" t="s">
        <v>504</v>
      </c>
      <c r="J48" s="107" t="s">
        <v>504</v>
      </c>
      <c r="K48" s="107" t="s">
        <v>504</v>
      </c>
      <c r="L48" s="107" t="s">
        <v>504</v>
      </c>
      <c r="M48" s="108" t="s">
        <v>504</v>
      </c>
    </row>
    <row r="49" spans="2:13" ht="27.75" customHeight="1" x14ac:dyDescent="0.15">
      <c r="B49" s="1276"/>
      <c r="C49" s="1277"/>
      <c r="D49" s="105"/>
      <c r="E49" s="1280" t="s">
        <v>39</v>
      </c>
      <c r="F49" s="1280"/>
      <c r="G49" s="1280"/>
      <c r="H49" s="1281"/>
      <c r="I49" s="106" t="s">
        <v>504</v>
      </c>
      <c r="J49" s="107" t="s">
        <v>504</v>
      </c>
      <c r="K49" s="107" t="s">
        <v>504</v>
      </c>
      <c r="L49" s="107" t="s">
        <v>504</v>
      </c>
      <c r="M49" s="108" t="s">
        <v>504</v>
      </c>
    </row>
    <row r="50" spans="2:13" ht="27.75" customHeight="1" x14ac:dyDescent="0.15">
      <c r="B50" s="1285" t="s">
        <v>40</v>
      </c>
      <c r="C50" s="1286"/>
      <c r="D50" s="111"/>
      <c r="E50" s="1280" t="s">
        <v>41</v>
      </c>
      <c r="F50" s="1280"/>
      <c r="G50" s="1280"/>
      <c r="H50" s="1281"/>
      <c r="I50" s="106">
        <v>11641</v>
      </c>
      <c r="J50" s="107">
        <v>10820</v>
      </c>
      <c r="K50" s="107">
        <v>10514</v>
      </c>
      <c r="L50" s="107">
        <v>11117</v>
      </c>
      <c r="M50" s="108">
        <v>13064</v>
      </c>
    </row>
    <row r="51" spans="2:13" ht="27.75" customHeight="1" x14ac:dyDescent="0.15">
      <c r="B51" s="1274"/>
      <c r="C51" s="1275"/>
      <c r="D51" s="105"/>
      <c r="E51" s="1280" t="s">
        <v>42</v>
      </c>
      <c r="F51" s="1280"/>
      <c r="G51" s="1280"/>
      <c r="H51" s="1281"/>
      <c r="I51" s="106">
        <v>25291</v>
      </c>
      <c r="J51" s="107">
        <v>25024</v>
      </c>
      <c r="K51" s="107">
        <v>21815</v>
      </c>
      <c r="L51" s="107">
        <v>20935</v>
      </c>
      <c r="M51" s="108">
        <v>18769</v>
      </c>
    </row>
    <row r="52" spans="2:13" ht="27.75" customHeight="1" x14ac:dyDescent="0.15">
      <c r="B52" s="1276"/>
      <c r="C52" s="1277"/>
      <c r="D52" s="105"/>
      <c r="E52" s="1280" t="s">
        <v>43</v>
      </c>
      <c r="F52" s="1280"/>
      <c r="G52" s="1280"/>
      <c r="H52" s="1281"/>
      <c r="I52" s="106">
        <v>58751</v>
      </c>
      <c r="J52" s="107">
        <v>58403</v>
      </c>
      <c r="K52" s="107">
        <v>60313</v>
      </c>
      <c r="L52" s="107">
        <v>57916</v>
      </c>
      <c r="M52" s="108">
        <v>58309</v>
      </c>
    </row>
    <row r="53" spans="2:13" ht="27.75" customHeight="1" thickBot="1" x14ac:dyDescent="0.2">
      <c r="B53" s="1287" t="s">
        <v>44</v>
      </c>
      <c r="C53" s="1288"/>
      <c r="D53" s="112"/>
      <c r="E53" s="1289" t="s">
        <v>45</v>
      </c>
      <c r="F53" s="1289"/>
      <c r="G53" s="1289"/>
      <c r="H53" s="1290"/>
      <c r="I53" s="113">
        <v>18165</v>
      </c>
      <c r="J53" s="114">
        <v>16385</v>
      </c>
      <c r="K53" s="114">
        <v>11855</v>
      </c>
      <c r="L53" s="114">
        <v>11722</v>
      </c>
      <c r="M53" s="115">
        <v>8649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gaGQcnwXYRzG7+u1PAbG+kY8s754kxOZ7hTHC1sP/tnVgN4c3kDuadfEpGOn8xwujPXmg9Qc60IZio7LbbIHw==" saltValue="xmwWmu917cYvGd1sl+KA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9" zoomScale="70" zoomScaleNormal="70" zoomScaleSheetLayoutView="100" workbookViewId="0">
      <selection activeCell="F59" sqref="F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48</v>
      </c>
      <c r="D55" s="1299"/>
      <c r="E55" s="1300"/>
      <c r="F55" s="127">
        <v>5177</v>
      </c>
      <c r="G55" s="127">
        <v>5333</v>
      </c>
      <c r="H55" s="128">
        <v>5617</v>
      </c>
    </row>
    <row r="56" spans="2:8" ht="52.5" customHeight="1" x14ac:dyDescent="0.15">
      <c r="B56" s="129"/>
      <c r="C56" s="1301" t="s">
        <v>49</v>
      </c>
      <c r="D56" s="1301"/>
      <c r="E56" s="1302"/>
      <c r="F56" s="130">
        <v>246</v>
      </c>
      <c r="G56" s="130">
        <v>246</v>
      </c>
      <c r="H56" s="131">
        <v>246</v>
      </c>
    </row>
    <row r="57" spans="2:8" ht="53.25" customHeight="1" x14ac:dyDescent="0.15">
      <c r="B57" s="129"/>
      <c r="C57" s="1303" t="s">
        <v>50</v>
      </c>
      <c r="D57" s="1303"/>
      <c r="E57" s="1304"/>
      <c r="F57" s="132">
        <v>3895</v>
      </c>
      <c r="G57" s="132">
        <v>3924</v>
      </c>
      <c r="H57" s="133">
        <v>4157</v>
      </c>
    </row>
    <row r="58" spans="2:8" ht="45.75" customHeight="1" x14ac:dyDescent="0.15">
      <c r="B58" s="134"/>
      <c r="C58" s="1291" t="s">
        <v>586</v>
      </c>
      <c r="D58" s="1292"/>
      <c r="E58" s="1293"/>
      <c r="F58" s="135">
        <v>1087</v>
      </c>
      <c r="G58" s="135">
        <v>1151</v>
      </c>
      <c r="H58" s="136">
        <v>1299</v>
      </c>
    </row>
    <row r="59" spans="2:8" ht="45.75" customHeight="1" x14ac:dyDescent="0.15">
      <c r="B59" s="134"/>
      <c r="C59" s="1291" t="s">
        <v>587</v>
      </c>
      <c r="D59" s="1292"/>
      <c r="E59" s="1293"/>
      <c r="F59" s="135">
        <v>449</v>
      </c>
      <c r="G59" s="135">
        <v>564</v>
      </c>
      <c r="H59" s="136">
        <v>629</v>
      </c>
    </row>
    <row r="60" spans="2:8" ht="45.75" customHeight="1" x14ac:dyDescent="0.15">
      <c r="B60" s="134"/>
      <c r="C60" s="1291" t="s">
        <v>588</v>
      </c>
      <c r="D60" s="1292"/>
      <c r="E60" s="1293"/>
      <c r="F60" s="135">
        <v>778</v>
      </c>
      <c r="G60" s="135">
        <v>582</v>
      </c>
      <c r="H60" s="136">
        <v>605</v>
      </c>
    </row>
    <row r="61" spans="2:8" ht="45.75" customHeight="1" x14ac:dyDescent="0.15">
      <c r="B61" s="134"/>
      <c r="C61" s="1291" t="s">
        <v>589</v>
      </c>
      <c r="D61" s="1292"/>
      <c r="E61" s="1293"/>
      <c r="F61" s="135">
        <v>507</v>
      </c>
      <c r="G61" s="135">
        <v>392</v>
      </c>
      <c r="H61" s="136">
        <v>364</v>
      </c>
    </row>
    <row r="62" spans="2:8" ht="45.75" customHeight="1" thickBot="1" x14ac:dyDescent="0.2">
      <c r="B62" s="137"/>
      <c r="C62" s="1294" t="s">
        <v>590</v>
      </c>
      <c r="D62" s="1295"/>
      <c r="E62" s="1296"/>
      <c r="F62" s="138">
        <v>163</v>
      </c>
      <c r="G62" s="138">
        <v>288</v>
      </c>
      <c r="H62" s="139">
        <v>361</v>
      </c>
    </row>
    <row r="63" spans="2:8" ht="52.5" customHeight="1" thickBot="1" x14ac:dyDescent="0.2">
      <c r="B63" s="140"/>
      <c r="C63" s="1297" t="s">
        <v>51</v>
      </c>
      <c r="D63" s="1297"/>
      <c r="E63" s="1298"/>
      <c r="F63" s="141">
        <v>9318</v>
      </c>
      <c r="G63" s="141">
        <v>9503</v>
      </c>
      <c r="H63" s="142">
        <v>10020</v>
      </c>
    </row>
    <row r="64" spans="2:8" ht="15" customHeight="1" x14ac:dyDescent="0.15"/>
    <row r="65" ht="0" hidden="1" customHeight="1" x14ac:dyDescent="0.15"/>
    <row r="66" ht="0" hidden="1" customHeight="1" x14ac:dyDescent="0.15"/>
  </sheetData>
  <sheetProtection algorithmName="SHA-512" hashValue="367sXgEBipCfzPIq0iPFDDhrxxfRR0BzclMPLl0qjP9+rBVYd8WMsib3vVuMS1UqdVzllCvbrDO5wV5mr0sYww==" saltValue="BdcH4GtiHIRTg9Ufm6nN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B60F7-49F8-44AA-8442-04C1AE216A2E}">
  <sheetPr>
    <pageSetUpPr fitToPage="1"/>
  </sheetPr>
  <dimension ref="A1:WZM191"/>
  <sheetViews>
    <sheetView topLeftCell="AJ16" zoomScale="80" zoomScaleNormal="80" workbookViewId="0">
      <selection activeCell="AR85" sqref="AR85"/>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545</v>
      </c>
      <c r="BQ50" s="1311"/>
      <c r="BR50" s="1311"/>
      <c r="BS50" s="1311"/>
      <c r="BT50" s="1311"/>
      <c r="BU50" s="1311"/>
      <c r="BV50" s="1311"/>
      <c r="BW50" s="1311"/>
      <c r="BX50" s="1311" t="s">
        <v>546</v>
      </c>
      <c r="BY50" s="1311"/>
      <c r="BZ50" s="1311"/>
      <c r="CA50" s="1311"/>
      <c r="CB50" s="1311"/>
      <c r="CC50" s="1311"/>
      <c r="CD50" s="1311"/>
      <c r="CE50" s="1311"/>
      <c r="CF50" s="1311" t="s">
        <v>547</v>
      </c>
      <c r="CG50" s="1311"/>
      <c r="CH50" s="1311"/>
      <c r="CI50" s="1311"/>
      <c r="CJ50" s="1311"/>
      <c r="CK50" s="1311"/>
      <c r="CL50" s="1311"/>
      <c r="CM50" s="1311"/>
      <c r="CN50" s="1311" t="s">
        <v>548</v>
      </c>
      <c r="CO50" s="1311"/>
      <c r="CP50" s="1311"/>
      <c r="CQ50" s="1311"/>
      <c r="CR50" s="1311"/>
      <c r="CS50" s="1311"/>
      <c r="CT50" s="1311"/>
      <c r="CU50" s="1311"/>
      <c r="CV50" s="1311" t="s">
        <v>549</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596</v>
      </c>
      <c r="AO51" s="1310"/>
      <c r="AP51" s="1310"/>
      <c r="AQ51" s="1310"/>
      <c r="AR51" s="1310"/>
      <c r="AS51" s="1310"/>
      <c r="AT51" s="1310"/>
      <c r="AU51" s="1310"/>
      <c r="AV51" s="1310"/>
      <c r="AW51" s="1310"/>
      <c r="AX51" s="1310"/>
      <c r="AY51" s="1310"/>
      <c r="AZ51" s="1310"/>
      <c r="BA51" s="1310"/>
      <c r="BB51" s="1310" t="s">
        <v>597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30.8</v>
      </c>
      <c r="CG51" s="1307"/>
      <c r="CH51" s="1307"/>
      <c r="CI51" s="1307"/>
      <c r="CJ51" s="1307"/>
      <c r="CK51" s="1307"/>
      <c r="CL51" s="1307"/>
      <c r="CM51" s="1307"/>
      <c r="CN51" s="1307">
        <v>30.2</v>
      </c>
      <c r="CO51" s="1307"/>
      <c r="CP51" s="1307"/>
      <c r="CQ51" s="1307"/>
      <c r="CR51" s="1307"/>
      <c r="CS51" s="1307"/>
      <c r="CT51" s="1307"/>
      <c r="CU51" s="1307"/>
      <c r="CV51" s="1307">
        <v>22.1</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72</v>
      </c>
      <c r="CG53" s="1307"/>
      <c r="CH53" s="1307"/>
      <c r="CI53" s="1307"/>
      <c r="CJ53" s="1307"/>
      <c r="CK53" s="1307"/>
      <c r="CL53" s="1307"/>
      <c r="CM53" s="1307"/>
      <c r="CN53" s="1307">
        <v>72.7</v>
      </c>
      <c r="CO53" s="1307"/>
      <c r="CP53" s="1307"/>
      <c r="CQ53" s="1307"/>
      <c r="CR53" s="1307"/>
      <c r="CS53" s="1307"/>
      <c r="CT53" s="1307"/>
      <c r="CU53" s="1307"/>
      <c r="CV53" s="1307">
        <v>73.400000000000006</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599</v>
      </c>
      <c r="AO55" s="1311"/>
      <c r="AP55" s="1311"/>
      <c r="AQ55" s="1311"/>
      <c r="AR55" s="1311"/>
      <c r="AS55" s="1311"/>
      <c r="AT55" s="1311"/>
      <c r="AU55" s="1311"/>
      <c r="AV55" s="1311"/>
      <c r="AW55" s="1311"/>
      <c r="AX55" s="1311"/>
      <c r="AY55" s="1311"/>
      <c r="AZ55" s="1311"/>
      <c r="BA55" s="1311"/>
      <c r="BB55" s="1310" t="s">
        <v>597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545</v>
      </c>
      <c r="BQ72" s="1311"/>
      <c r="BR72" s="1311"/>
      <c r="BS72" s="1311"/>
      <c r="BT72" s="1311"/>
      <c r="BU72" s="1311"/>
      <c r="BV72" s="1311"/>
      <c r="BW72" s="1311"/>
      <c r="BX72" s="1311" t="s">
        <v>546</v>
      </c>
      <c r="BY72" s="1311"/>
      <c r="BZ72" s="1311"/>
      <c r="CA72" s="1311"/>
      <c r="CB72" s="1311"/>
      <c r="CC72" s="1311"/>
      <c r="CD72" s="1311"/>
      <c r="CE72" s="1311"/>
      <c r="CF72" s="1311" t="s">
        <v>547</v>
      </c>
      <c r="CG72" s="1311"/>
      <c r="CH72" s="1311"/>
      <c r="CI72" s="1311"/>
      <c r="CJ72" s="1311"/>
      <c r="CK72" s="1311"/>
      <c r="CL72" s="1311"/>
      <c r="CM72" s="1311"/>
      <c r="CN72" s="1311" t="s">
        <v>548</v>
      </c>
      <c r="CO72" s="1311"/>
      <c r="CP72" s="1311"/>
      <c r="CQ72" s="1311"/>
      <c r="CR72" s="1311"/>
      <c r="CS72" s="1311"/>
      <c r="CT72" s="1311"/>
      <c r="CU72" s="1311"/>
      <c r="CV72" s="1311" t="s">
        <v>549</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596</v>
      </c>
      <c r="AO73" s="1310"/>
      <c r="AP73" s="1310"/>
      <c r="AQ73" s="1310"/>
      <c r="AR73" s="1310"/>
      <c r="AS73" s="1310"/>
      <c r="AT73" s="1310"/>
      <c r="AU73" s="1310"/>
      <c r="AV73" s="1310"/>
      <c r="AW73" s="1310"/>
      <c r="AX73" s="1310"/>
      <c r="AY73" s="1310"/>
      <c r="AZ73" s="1310"/>
      <c r="BA73" s="1310"/>
      <c r="BB73" s="1310" t="s">
        <v>597</v>
      </c>
      <c r="BC73" s="1310"/>
      <c r="BD73" s="1310"/>
      <c r="BE73" s="1310"/>
      <c r="BF73" s="1310"/>
      <c r="BG73" s="1310"/>
      <c r="BH73" s="1310"/>
      <c r="BI73" s="1310"/>
      <c r="BJ73" s="1310"/>
      <c r="BK73" s="1310"/>
      <c r="BL73" s="1310"/>
      <c r="BM73" s="1310"/>
      <c r="BN73" s="1310"/>
      <c r="BO73" s="1310"/>
      <c r="BP73" s="1307">
        <v>48.8</v>
      </c>
      <c r="BQ73" s="1307"/>
      <c r="BR73" s="1307"/>
      <c r="BS73" s="1307"/>
      <c r="BT73" s="1307"/>
      <c r="BU73" s="1307"/>
      <c r="BV73" s="1307"/>
      <c r="BW73" s="1307"/>
      <c r="BX73" s="1307">
        <v>43</v>
      </c>
      <c r="BY73" s="1307"/>
      <c r="BZ73" s="1307"/>
      <c r="CA73" s="1307"/>
      <c r="CB73" s="1307"/>
      <c r="CC73" s="1307"/>
      <c r="CD73" s="1307"/>
      <c r="CE73" s="1307"/>
      <c r="CF73" s="1307">
        <v>30.8</v>
      </c>
      <c r="CG73" s="1307"/>
      <c r="CH73" s="1307"/>
      <c r="CI73" s="1307"/>
      <c r="CJ73" s="1307"/>
      <c r="CK73" s="1307"/>
      <c r="CL73" s="1307"/>
      <c r="CM73" s="1307"/>
      <c r="CN73" s="1307">
        <v>30.2</v>
      </c>
      <c r="CO73" s="1307"/>
      <c r="CP73" s="1307"/>
      <c r="CQ73" s="1307"/>
      <c r="CR73" s="1307"/>
      <c r="CS73" s="1307"/>
      <c r="CT73" s="1307"/>
      <c r="CU73" s="1307"/>
      <c r="CV73" s="1307">
        <v>22.1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07">
        <v>6.5</v>
      </c>
      <c r="BQ75" s="1307"/>
      <c r="BR75" s="1307"/>
      <c r="BS75" s="1307"/>
      <c r="BT75" s="1307"/>
      <c r="BU75" s="1307"/>
      <c r="BV75" s="1307"/>
      <c r="BW75" s="1307"/>
      <c r="BX75" s="1307">
        <v>5.3</v>
      </c>
      <c r="BY75" s="1307"/>
      <c r="BZ75" s="1307"/>
      <c r="CA75" s="1307"/>
      <c r="CB75" s="1307"/>
      <c r="CC75" s="1307"/>
      <c r="CD75" s="1307"/>
      <c r="CE75" s="1307"/>
      <c r="CF75" s="1307">
        <v>4.4000000000000004</v>
      </c>
      <c r="CG75" s="1307"/>
      <c r="CH75" s="1307"/>
      <c r="CI75" s="1307"/>
      <c r="CJ75" s="1307"/>
      <c r="CK75" s="1307"/>
      <c r="CL75" s="1307"/>
      <c r="CM75" s="1307"/>
      <c r="CN75" s="1307">
        <v>4.0999999999999996</v>
      </c>
      <c r="CO75" s="1307"/>
      <c r="CP75" s="1307"/>
      <c r="CQ75" s="1307"/>
      <c r="CR75" s="1307"/>
      <c r="CS75" s="1307"/>
      <c r="CT75" s="1307"/>
      <c r="CU75" s="1307"/>
      <c r="CV75" s="1307">
        <v>3.7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599</v>
      </c>
      <c r="AO77" s="1311"/>
      <c r="AP77" s="1311"/>
      <c r="AQ77" s="1311"/>
      <c r="AR77" s="1311"/>
      <c r="AS77" s="1311"/>
      <c r="AT77" s="1311"/>
      <c r="AU77" s="1311"/>
      <c r="AV77" s="1311"/>
      <c r="AW77" s="1311"/>
      <c r="AX77" s="1311"/>
      <c r="AY77" s="1311"/>
      <c r="AZ77" s="1311"/>
      <c r="BA77" s="1311"/>
      <c r="BB77" s="1310" t="s">
        <v>597</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602</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SEyTZvpD5hUpM7c6PbYLywVJUiHfdiS+oRI0fQlxXVbAEk3Cs2oaR3ovYQflXHiLuh5bvC3wC7oAm3AmeEfmw==" saltValue="iqxd4ByhjaSFpaOYbDf6X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9F8AB-B312-4C2F-94BB-4258950C2D61}">
  <sheetPr>
    <pageSetUpPr fitToPage="1"/>
  </sheetPr>
  <dimension ref="A1:DR135"/>
  <sheetViews>
    <sheetView topLeftCell="C90" zoomScale="55" zoomScaleNormal="55" workbookViewId="0">
      <selection activeCell="BQ23" sqref="BQ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AonrDBNbb+C/MWOY9Qs9MI+oJGI8QOhz5f2vj1oXi31CIyUXSxjA6y4uQHVeS405uWLd1YtE00G9QgDrcDFjg==" saltValue="ncePLp+htxk9JfHoWyTAT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531C8-E85B-497B-8538-BD619390C4E5}">
  <sheetPr>
    <pageSetUpPr fitToPage="1"/>
  </sheetPr>
  <dimension ref="A1:DR135"/>
  <sheetViews>
    <sheetView tabSelected="1" topLeftCell="A77" zoomScale="70" zoomScaleNormal="70" workbookViewId="0">
      <selection activeCell="AE95" sqref="AE95"/>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DhV3vPBM/MAKVE81GD9x5f89/Nru45473Z6u/wsen9vCjYvE9PT3gyj3t+Sn8yZF/yxRoRVV6lMAWAIQ8pbw==" saltValue="JsRRUghqOR9TLOc8ubXYi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542</v>
      </c>
      <c r="G2" s="156"/>
      <c r="H2" s="157"/>
    </row>
    <row r="3" spans="1:8" x14ac:dyDescent="0.15">
      <c r="A3" s="153" t="s">
        <v>535</v>
      </c>
      <c r="B3" s="158"/>
      <c r="C3" s="159"/>
      <c r="D3" s="160">
        <v>26825</v>
      </c>
      <c r="E3" s="161"/>
      <c r="F3" s="162">
        <v>41862</v>
      </c>
      <c r="G3" s="163"/>
      <c r="H3" s="164"/>
    </row>
    <row r="4" spans="1:8" x14ac:dyDescent="0.15">
      <c r="A4" s="165"/>
      <c r="B4" s="166"/>
      <c r="C4" s="167"/>
      <c r="D4" s="168">
        <v>15290</v>
      </c>
      <c r="E4" s="169"/>
      <c r="F4" s="170">
        <v>23710</v>
      </c>
      <c r="G4" s="171"/>
      <c r="H4" s="172"/>
    </row>
    <row r="5" spans="1:8" x14ac:dyDescent="0.15">
      <c r="A5" s="153" t="s">
        <v>537</v>
      </c>
      <c r="B5" s="158"/>
      <c r="C5" s="159"/>
      <c r="D5" s="160">
        <v>25872</v>
      </c>
      <c r="E5" s="161"/>
      <c r="F5" s="162">
        <v>43554</v>
      </c>
      <c r="G5" s="163"/>
      <c r="H5" s="164"/>
    </row>
    <row r="6" spans="1:8" x14ac:dyDescent="0.15">
      <c r="A6" s="165"/>
      <c r="B6" s="166"/>
      <c r="C6" s="167"/>
      <c r="D6" s="168">
        <v>11295</v>
      </c>
      <c r="E6" s="169"/>
      <c r="F6" s="170">
        <v>24811</v>
      </c>
      <c r="G6" s="171"/>
      <c r="H6" s="172"/>
    </row>
    <row r="7" spans="1:8" x14ac:dyDescent="0.15">
      <c r="A7" s="153" t="s">
        <v>538</v>
      </c>
      <c r="B7" s="158"/>
      <c r="C7" s="159"/>
      <c r="D7" s="160">
        <v>24773</v>
      </c>
      <c r="E7" s="161"/>
      <c r="F7" s="162">
        <v>42581</v>
      </c>
      <c r="G7" s="163"/>
      <c r="H7" s="164"/>
    </row>
    <row r="8" spans="1:8" x14ac:dyDescent="0.15">
      <c r="A8" s="165"/>
      <c r="B8" s="166"/>
      <c r="C8" s="167"/>
      <c r="D8" s="168">
        <v>15058</v>
      </c>
      <c r="E8" s="169"/>
      <c r="F8" s="170">
        <v>24354</v>
      </c>
      <c r="G8" s="171"/>
      <c r="H8" s="172"/>
    </row>
    <row r="9" spans="1:8" x14ac:dyDescent="0.15">
      <c r="A9" s="153" t="s">
        <v>539</v>
      </c>
      <c r="B9" s="158"/>
      <c r="C9" s="159"/>
      <c r="D9" s="160">
        <v>30071</v>
      </c>
      <c r="E9" s="161"/>
      <c r="F9" s="162">
        <v>45426</v>
      </c>
      <c r="G9" s="163"/>
      <c r="H9" s="164"/>
    </row>
    <row r="10" spans="1:8" x14ac:dyDescent="0.15">
      <c r="A10" s="165"/>
      <c r="B10" s="166"/>
      <c r="C10" s="167"/>
      <c r="D10" s="168">
        <v>16002</v>
      </c>
      <c r="E10" s="169"/>
      <c r="F10" s="170">
        <v>24508</v>
      </c>
      <c r="G10" s="171"/>
      <c r="H10" s="172"/>
    </row>
    <row r="11" spans="1:8" x14ac:dyDescent="0.15">
      <c r="A11" s="153" t="s">
        <v>540</v>
      </c>
      <c r="B11" s="158"/>
      <c r="C11" s="159"/>
      <c r="D11" s="160">
        <v>29131</v>
      </c>
      <c r="E11" s="161"/>
      <c r="F11" s="162">
        <v>45022</v>
      </c>
      <c r="G11" s="163"/>
      <c r="H11" s="164"/>
    </row>
    <row r="12" spans="1:8" x14ac:dyDescent="0.15">
      <c r="A12" s="165"/>
      <c r="B12" s="166"/>
      <c r="C12" s="173"/>
      <c r="D12" s="168">
        <v>14118</v>
      </c>
      <c r="E12" s="169"/>
      <c r="F12" s="170">
        <v>25247</v>
      </c>
      <c r="G12" s="171"/>
      <c r="H12" s="172"/>
    </row>
    <row r="13" spans="1:8" x14ac:dyDescent="0.15">
      <c r="A13" s="153"/>
      <c r="B13" s="158"/>
      <c r="C13" s="174"/>
      <c r="D13" s="175">
        <v>27334</v>
      </c>
      <c r="E13" s="176"/>
      <c r="F13" s="177">
        <v>43689</v>
      </c>
      <c r="G13" s="178"/>
      <c r="H13" s="164"/>
    </row>
    <row r="14" spans="1:8" x14ac:dyDescent="0.15">
      <c r="A14" s="165"/>
      <c r="B14" s="166"/>
      <c r="C14" s="167"/>
      <c r="D14" s="168">
        <v>14353</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1.21</v>
      </c>
      <c r="C19" s="179">
        <f>ROUND(VALUE(SUBSTITUTE(実質収支比率等に係る経年分析!G$48,"▲","-")),2)</f>
        <v>1.87</v>
      </c>
      <c r="D19" s="179">
        <f>ROUND(VALUE(SUBSTITUTE(実質収支比率等に係る経年分析!H$48,"▲","-")),2)</f>
        <v>0.85</v>
      </c>
      <c r="E19" s="179">
        <f>ROUND(VALUE(SUBSTITUTE(実質収支比率等に係る経年分析!I$48,"▲","-")),2)</f>
        <v>1.29</v>
      </c>
      <c r="F19" s="179">
        <f>ROUND(VALUE(SUBSTITUTE(実質収支比率等に係る経年分析!J$48,"▲","-")),2)</f>
        <v>0.86</v>
      </c>
    </row>
    <row r="20" spans="1:11" x14ac:dyDescent="0.15">
      <c r="A20" s="179" t="s">
        <v>55</v>
      </c>
      <c r="B20" s="179">
        <f>ROUND(VALUE(SUBSTITUTE(実質収支比率等に係る経年分析!F$47,"▲","-")),2)</f>
        <v>12.7</v>
      </c>
      <c r="C20" s="179">
        <f>ROUND(VALUE(SUBSTITUTE(実質収支比率等に係る経年分析!G$47,"▲","-")),2)</f>
        <v>12.03</v>
      </c>
      <c r="D20" s="179">
        <f>ROUND(VALUE(SUBSTITUTE(実質収支比率等に係る経年分析!H$47,"▲","-")),2)</f>
        <v>11.93</v>
      </c>
      <c r="E20" s="179">
        <f>ROUND(VALUE(SUBSTITUTE(実質収支比率等に係る経年分析!I$47,"▲","-")),2)</f>
        <v>12.2</v>
      </c>
      <c r="F20" s="179">
        <f>ROUND(VALUE(SUBSTITUTE(実質収支比率等に係る経年分析!J$47,"▲","-")),2)</f>
        <v>12.77</v>
      </c>
    </row>
    <row r="21" spans="1:11" x14ac:dyDescent="0.15">
      <c r="A21" s="179" t="s">
        <v>56</v>
      </c>
      <c r="B21" s="179">
        <f>IF(ISNUMBER(VALUE(SUBSTITUTE(実質収支比率等に係る経年分析!F$49,"▲","-"))),ROUND(VALUE(SUBSTITUTE(実質収支比率等に係る経年分析!F$49,"▲","-")),2),NA())</f>
        <v>0.57999999999999996</v>
      </c>
      <c r="C21" s="179">
        <f>IF(ISNUMBER(VALUE(SUBSTITUTE(実質収支比率等に係る経年分析!G$49,"▲","-"))),ROUND(VALUE(SUBSTITUTE(実質収支比率等に係る経年分析!G$49,"▲","-")),2),NA())</f>
        <v>0.09</v>
      </c>
      <c r="D21" s="179">
        <f>IF(ISNUMBER(VALUE(SUBSTITUTE(実質収支比率等に係る経年分析!H$49,"▲","-"))),ROUND(VALUE(SUBSTITUTE(実質収支比率等に係る経年分析!H$49,"▲","-")),2),NA())</f>
        <v>0</v>
      </c>
      <c r="E21" s="179">
        <f>IF(ISNUMBER(VALUE(SUBSTITUTE(実質収支比率等に係る経年分析!I$49,"▲","-"))),ROUND(VALUE(SUBSTITUTE(実質収支比率等に係る経年分析!I$49,"▲","-")),2),NA())</f>
        <v>0.8</v>
      </c>
      <c r="F21" s="179">
        <f>IF(ISNUMBER(VALUE(SUBSTITUTE(実質収支比率等に係る経年分析!J$49,"▲","-"))),ROUND(VALUE(SUBSTITUTE(実質収支比率等に係る経年分析!J$49,"▲","-")),2),NA())</f>
        <v>0.22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農業共済事業費</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後期高齢者医療事業費</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0.32</v>
      </c>
    </row>
    <row r="31" spans="1:11" x14ac:dyDescent="0.15">
      <c r="A31" s="180" t="str">
        <f>IF(連結実質赤字比率に係る赤字・黒字の構成分析!C$39="",NA(),連結実質赤字比率に係る赤字・黒字の構成分析!C$39)</f>
        <v>介護保険事業費</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0.44</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1.51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0.46</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15">
      <c r="A34" s="180" t="str">
        <f>IF(連結実質赤字比率に係る赤字・黒字の構成分析!C$36="",NA(),連結実質赤字比率に係る赤字・黒字の構成分析!C$36)</f>
        <v>国民健康保険事業費</v>
      </c>
      <c r="B34" s="180">
        <f>IF(ROUND(VALUE(SUBSTITUTE(連結実質赤字比率に係る赤字・黒字の構成分析!F$36,"▲", "-")), 2) &lt; 0, ABS(ROUND(VALUE(SUBSTITUTE(連結実質赤字比率に係る赤字・黒字の構成分析!F$36,"▲", "-")), 2)), NA())</f>
        <v>3.39</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2.52</v>
      </c>
      <c r="E34" s="180" t="e">
        <f>IF(ROUND(VALUE(SUBSTITUTE(連結実質赤字比率に係る赤字・黒字の構成分析!G$36,"▲", "-")), 2) &gt;= 0, ABS(ROUND(VALUE(SUBSTITUTE(連結実質赤字比率に係る赤字・黒字の構成分析!G$36,"▲", "-")), 2)), NA())</f>
        <v>#N/A</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8.81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7.39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8.15</v>
      </c>
    </row>
    <row r="36" spans="1:16" x14ac:dyDescent="0.15">
      <c r="A36" s="180" t="str">
        <f>IF(連結実質赤字比率に係る赤字・黒字の構成分析!C$34="",NA(),連結実質赤字比率に係る赤字・黒字の構成分析!C$34)</f>
        <v>病院事業会計</v>
      </c>
      <c r="B36" s="180">
        <f>IF(ROUND(VALUE(SUBSTITUTE(連結実質赤字比率に係る赤字・黒字の構成分析!F$34,"▲", "-")), 2) &lt; 0, ABS(ROUND(VALUE(SUBSTITUTE(連結実質赤字比率に係る赤字・黒字の構成分析!F$34,"▲", "-")), 2)), NA())</f>
        <v>0.76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0.63</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1.67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2.98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2.75</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7859</v>
      </c>
      <c r="E42" s="181"/>
      <c r="F42" s="181"/>
      <c r="G42" s="181">
        <f>'実質公債費比率（分子）の構造'!L$52</f>
        <v>7499</v>
      </c>
      <c r="H42" s="181"/>
      <c r="I42" s="181"/>
      <c r="J42" s="181">
        <f>'実質公債費比率（分子）の構造'!M$52</f>
        <v>7304</v>
      </c>
      <c r="K42" s="181"/>
      <c r="L42" s="181"/>
      <c r="M42" s="181">
        <f>'実質公債費比率（分子）の構造'!N$52</f>
        <v>7149</v>
      </c>
      <c r="N42" s="181"/>
      <c r="O42" s="181"/>
      <c r="P42" s="181">
        <f>'実質公債費比率（分子）の構造'!O$52</f>
        <v>7110</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2</v>
      </c>
      <c r="L43" s="181"/>
      <c r="M43" s="181"/>
      <c r="N43" s="181">
        <f>'実質公債費比率（分子）の構造'!O$51</f>
        <v>1</v>
      </c>
      <c r="O43" s="181"/>
      <c r="P43" s="181"/>
    </row>
    <row r="44" spans="1:16" x14ac:dyDescent="0.15">
      <c r="A44" s="181" t="s">
        <v>65</v>
      </c>
      <c r="B44" s="181">
        <f>'実質公債費比率（分子）の構造'!K$50</f>
        <v>493</v>
      </c>
      <c r="C44" s="181"/>
      <c r="D44" s="181"/>
      <c r="E44" s="181">
        <f>'実質公債費比率（分子）の構造'!L$50</f>
        <v>593</v>
      </c>
      <c r="F44" s="181"/>
      <c r="G44" s="181"/>
      <c r="H44" s="181">
        <f>'実質公債費比率（分子）の構造'!M$50</f>
        <v>436</v>
      </c>
      <c r="I44" s="181"/>
      <c r="J44" s="181"/>
      <c r="K44" s="181">
        <f>'実質公債費比率（分子）の構造'!N$50</f>
        <v>436</v>
      </c>
      <c r="L44" s="181"/>
      <c r="M44" s="181"/>
      <c r="N44" s="181">
        <f>'実質公債費比率（分子）の構造'!O$50</f>
        <v>436</v>
      </c>
      <c r="O44" s="181"/>
      <c r="P44" s="181"/>
    </row>
    <row r="45" spans="1:16" x14ac:dyDescent="0.15">
      <c r="A45" s="181" t="s">
        <v>66</v>
      </c>
      <c r="B45" s="181">
        <f>'実質公債費比率（分子）の構造'!K$49</f>
        <v>3</v>
      </c>
      <c r="C45" s="181"/>
      <c r="D45" s="181"/>
      <c r="E45" s="181">
        <f>'実質公債費比率（分子）の構造'!L$49</f>
        <v>3</v>
      </c>
      <c r="F45" s="181"/>
      <c r="G45" s="181"/>
      <c r="H45" s="181">
        <f>'実質公債費比率（分子）の構造'!M$49</f>
        <v>3</v>
      </c>
      <c r="I45" s="181"/>
      <c r="J45" s="181"/>
      <c r="K45" s="181">
        <f>'実質公債費比率（分子）の構造'!N$49</f>
        <v>13</v>
      </c>
      <c r="L45" s="181"/>
      <c r="M45" s="181"/>
      <c r="N45" s="181">
        <f>'実質公債費比率（分子）の構造'!O$49</f>
        <v>14</v>
      </c>
      <c r="O45" s="181"/>
      <c r="P45" s="181"/>
    </row>
    <row r="46" spans="1:16" x14ac:dyDescent="0.15">
      <c r="A46" s="181" t="s">
        <v>67</v>
      </c>
      <c r="B46" s="181">
        <f>'実質公債費比率（分子）の構造'!K$48</f>
        <v>1662</v>
      </c>
      <c r="C46" s="181"/>
      <c r="D46" s="181"/>
      <c r="E46" s="181">
        <f>'実質公債費比率（分子）の構造'!L$48</f>
        <v>1862</v>
      </c>
      <c r="F46" s="181"/>
      <c r="G46" s="181"/>
      <c r="H46" s="181">
        <f>'実質公債費比率（分子）の構造'!M$48</f>
        <v>1728</v>
      </c>
      <c r="I46" s="181"/>
      <c r="J46" s="181"/>
      <c r="K46" s="181">
        <f>'実質公債費比率（分子）の構造'!N$48</f>
        <v>1591</v>
      </c>
      <c r="L46" s="181"/>
      <c r="M46" s="181"/>
      <c r="N46" s="181">
        <f>'実質公債費比率（分子）の構造'!O$48</f>
        <v>1406</v>
      </c>
      <c r="O46" s="181"/>
      <c r="P46" s="181"/>
    </row>
    <row r="47" spans="1:16" x14ac:dyDescent="0.15">
      <c r="A47" s="181" t="s">
        <v>68</v>
      </c>
      <c r="B47" s="181">
        <f>'実質公債費比率（分子）の構造'!K$47</f>
        <v>13</v>
      </c>
      <c r="C47" s="181"/>
      <c r="D47" s="181"/>
      <c r="E47" s="181">
        <f>'実質公債費比率（分子）の構造'!L$47</f>
        <v>7</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7431</v>
      </c>
      <c r="C49" s="181"/>
      <c r="D49" s="181"/>
      <c r="E49" s="181">
        <f>'実質公債費比率（分子）の構造'!L$45</f>
        <v>6820</v>
      </c>
      <c r="F49" s="181"/>
      <c r="G49" s="181"/>
      <c r="H49" s="181">
        <f>'実質公債費比率（分子）の構造'!M$45</f>
        <v>6660</v>
      </c>
      <c r="I49" s="181"/>
      <c r="J49" s="181"/>
      <c r="K49" s="181">
        <f>'実質公債費比率（分子）の構造'!N$45</f>
        <v>6590</v>
      </c>
      <c r="L49" s="181"/>
      <c r="M49" s="181"/>
      <c r="N49" s="181">
        <f>'実質公債費比率（分子）の構造'!O$45</f>
        <v>6598</v>
      </c>
      <c r="O49" s="181"/>
      <c r="P49" s="181"/>
    </row>
    <row r="50" spans="1:16" x14ac:dyDescent="0.15">
      <c r="A50" s="181" t="s">
        <v>71</v>
      </c>
      <c r="B50" s="181" t="e">
        <f>NA()</f>
        <v>#N/A</v>
      </c>
      <c r="C50" s="181">
        <f>IF(ISNUMBER('実質公債費比率（分子）の構造'!K$53),'実質公債費比率（分子）の構造'!K$53,NA())</f>
        <v>1744</v>
      </c>
      <c r="D50" s="181" t="e">
        <f>NA()</f>
        <v>#N/A</v>
      </c>
      <c r="E50" s="181" t="e">
        <f>NA()</f>
        <v>#N/A</v>
      </c>
      <c r="F50" s="181">
        <f>IF(ISNUMBER('実質公債費比率（分子）の構造'!L$53),'実質公債費比率（分子）の構造'!L$53,NA())</f>
        <v>1786</v>
      </c>
      <c r="G50" s="181" t="e">
        <f>NA()</f>
        <v>#N/A</v>
      </c>
      <c r="H50" s="181" t="e">
        <f>NA()</f>
        <v>#N/A</v>
      </c>
      <c r="I50" s="181">
        <f>IF(ISNUMBER('実質公債費比率（分子）の構造'!M$53),'実質公債費比率（分子）の構造'!M$53,NA())</f>
        <v>1523</v>
      </c>
      <c r="J50" s="181" t="e">
        <f>NA()</f>
        <v>#N/A</v>
      </c>
      <c r="K50" s="181" t="e">
        <f>NA()</f>
        <v>#N/A</v>
      </c>
      <c r="L50" s="181">
        <f>IF(ISNUMBER('実質公債費比率（分子）の構造'!N$53),'実質公債費比率（分子）の構造'!N$53,NA())</f>
        <v>1483</v>
      </c>
      <c r="M50" s="181" t="e">
        <f>NA()</f>
        <v>#N/A</v>
      </c>
      <c r="N50" s="181" t="e">
        <f>NA()</f>
        <v>#N/A</v>
      </c>
      <c r="O50" s="181">
        <f>IF(ISNUMBER('実質公債費比率（分子）の構造'!O$53),'実質公債費比率（分子）の構造'!O$53,NA())</f>
        <v>1345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58751</v>
      </c>
      <c r="E56" s="180"/>
      <c r="F56" s="180"/>
      <c r="G56" s="180">
        <f>'将来負担比率（分子）の構造'!J$52</f>
        <v>58403</v>
      </c>
      <c r="H56" s="180"/>
      <c r="I56" s="180"/>
      <c r="J56" s="180">
        <f>'将来負担比率（分子）の構造'!K$52</f>
        <v>60313</v>
      </c>
      <c r="K56" s="180"/>
      <c r="L56" s="180"/>
      <c r="M56" s="180">
        <f>'将来負担比率（分子）の構造'!L$52</f>
        <v>57916</v>
      </c>
      <c r="N56" s="180"/>
      <c r="O56" s="180"/>
      <c r="P56" s="180">
        <f>'将来負担比率（分子）の構造'!M$52</f>
        <v>58309</v>
      </c>
    </row>
    <row r="57" spans="1:16" x14ac:dyDescent="0.15">
      <c r="A57" s="180" t="s">
        <v>42</v>
      </c>
      <c r="B57" s="180"/>
      <c r="C57" s="180"/>
      <c r="D57" s="180">
        <f>'将来負担比率（分子）の構造'!I$51</f>
        <v>25291</v>
      </c>
      <c r="E57" s="180"/>
      <c r="F57" s="180"/>
      <c r="G57" s="180">
        <f>'将来負担比率（分子）の構造'!J$51</f>
        <v>25024</v>
      </c>
      <c r="H57" s="180"/>
      <c r="I57" s="180"/>
      <c r="J57" s="180">
        <f>'将来負担比率（分子）の構造'!K$51</f>
        <v>21815</v>
      </c>
      <c r="K57" s="180"/>
      <c r="L57" s="180"/>
      <c r="M57" s="180">
        <f>'将来負担比率（分子）の構造'!L$51</f>
        <v>20935</v>
      </c>
      <c r="N57" s="180"/>
      <c r="O57" s="180"/>
      <c r="P57" s="180">
        <f>'将来負担比率（分子）の構造'!M$51</f>
        <v>18769</v>
      </c>
    </row>
    <row r="58" spans="1:16" x14ac:dyDescent="0.15">
      <c r="A58" s="180" t="s">
        <v>41</v>
      </c>
      <c r="B58" s="180"/>
      <c r="C58" s="180"/>
      <c r="D58" s="180">
        <f>'将来負担比率（分子）の構造'!I$50</f>
        <v>11641</v>
      </c>
      <c r="E58" s="180"/>
      <c r="F58" s="180"/>
      <c r="G58" s="180">
        <f>'将来負担比率（分子）の構造'!J$50</f>
        <v>10820</v>
      </c>
      <c r="H58" s="180"/>
      <c r="I58" s="180"/>
      <c r="J58" s="180">
        <f>'将来負担比率（分子）の構造'!K$50</f>
        <v>10514</v>
      </c>
      <c r="K58" s="180"/>
      <c r="L58" s="180"/>
      <c r="M58" s="180">
        <f>'将来負担比率（分子）の構造'!L$50</f>
        <v>11117</v>
      </c>
      <c r="N58" s="180"/>
      <c r="O58" s="180"/>
      <c r="P58" s="180">
        <f>'将来負担比率（分子）の構造'!M$50</f>
        <v>13064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1048</v>
      </c>
      <c r="C61" s="180"/>
      <c r="D61" s="180"/>
      <c r="E61" s="180">
        <f>'将来負担比率（分子）の構造'!J$46</f>
        <v>2615</v>
      </c>
      <c r="F61" s="180"/>
      <c r="G61" s="180"/>
      <c r="H61" s="180">
        <f>'将来負担比率（分子）の構造'!K$46</f>
        <v>2207</v>
      </c>
      <c r="I61" s="180"/>
      <c r="J61" s="180"/>
      <c r="K61" s="180">
        <f>'将来負担比率（分子）の構造'!L$46</f>
        <v>2159</v>
      </c>
      <c r="L61" s="180"/>
      <c r="M61" s="180"/>
      <c r="N61" s="180">
        <f>'将来負担比率（分子）の構造'!M$46</f>
        <v>2092</v>
      </c>
      <c r="O61" s="180"/>
      <c r="P61" s="180"/>
    </row>
    <row r="62" spans="1:16" x14ac:dyDescent="0.15">
      <c r="A62" s="180" t="s">
        <v>35</v>
      </c>
      <c r="B62" s="180">
        <f>'将来負担比率（分子）の構造'!I$45</f>
        <v>10251</v>
      </c>
      <c r="C62" s="180"/>
      <c r="D62" s="180"/>
      <c r="E62" s="180">
        <f>'将来負担比率（分子）の構造'!J$45</f>
        <v>8980</v>
      </c>
      <c r="F62" s="180"/>
      <c r="G62" s="180"/>
      <c r="H62" s="180">
        <f>'将来負担比率（分子）の構造'!K$45</f>
        <v>8074</v>
      </c>
      <c r="I62" s="180"/>
      <c r="J62" s="180"/>
      <c r="K62" s="180">
        <f>'将来負担比率（分子）の構造'!L$45</f>
        <v>6885</v>
      </c>
      <c r="L62" s="180"/>
      <c r="M62" s="180"/>
      <c r="N62" s="180">
        <f>'将来負担比率（分子）の構造'!M$45</f>
        <v>6287</v>
      </c>
      <c r="O62" s="180"/>
      <c r="P62" s="180"/>
    </row>
    <row r="63" spans="1:16" x14ac:dyDescent="0.15">
      <c r="A63" s="180" t="s">
        <v>34</v>
      </c>
      <c r="B63" s="180">
        <f>'将来負担比率（分子）の構造'!I$44</f>
        <v>23</v>
      </c>
      <c r="C63" s="180"/>
      <c r="D63" s="180"/>
      <c r="E63" s="180">
        <f>'将来負担比率（分子）の構造'!J$44</f>
        <v>20</v>
      </c>
      <c r="F63" s="180"/>
      <c r="G63" s="180"/>
      <c r="H63" s="180">
        <f>'将来負担比率（分子）の構造'!K$44</f>
        <v>53</v>
      </c>
      <c r="I63" s="180"/>
      <c r="J63" s="180"/>
      <c r="K63" s="180">
        <f>'将来負担比率（分子）の構造'!L$44</f>
        <v>49</v>
      </c>
      <c r="L63" s="180"/>
      <c r="M63" s="180"/>
      <c r="N63" s="180">
        <f>'将来負担比率（分子）の構造'!M$44</f>
        <v>36</v>
      </c>
      <c r="O63" s="180"/>
      <c r="P63" s="180"/>
    </row>
    <row r="64" spans="1:16" x14ac:dyDescent="0.15">
      <c r="A64" s="180" t="s">
        <v>33</v>
      </c>
      <c r="B64" s="180">
        <f>'将来負担比率（分子）の構造'!I$43</f>
        <v>17798</v>
      </c>
      <c r="C64" s="180"/>
      <c r="D64" s="180"/>
      <c r="E64" s="180">
        <f>'将来負担比率（分子）の構造'!J$43</f>
        <v>17682</v>
      </c>
      <c r="F64" s="180"/>
      <c r="G64" s="180"/>
      <c r="H64" s="180">
        <f>'将来負担比率（分子）の構造'!K$43</f>
        <v>16336</v>
      </c>
      <c r="I64" s="180"/>
      <c r="J64" s="180"/>
      <c r="K64" s="180">
        <f>'将来負担比率（分子）の構造'!L$43</f>
        <v>16003</v>
      </c>
      <c r="L64" s="180"/>
      <c r="M64" s="180"/>
      <c r="N64" s="180">
        <f>'将来負担比率（分子）の構造'!M$43</f>
        <v>14278</v>
      </c>
      <c r="O64" s="180"/>
      <c r="P64" s="180"/>
    </row>
    <row r="65" spans="1:16" x14ac:dyDescent="0.15">
      <c r="A65" s="180" t="s">
        <v>32</v>
      </c>
      <c r="B65" s="180">
        <f>'将来負担比率（分子）の構造'!I$42</f>
        <v>8967</v>
      </c>
      <c r="C65" s="180"/>
      <c r="D65" s="180"/>
      <c r="E65" s="180">
        <f>'将来負担比率（分子）の構造'!J$42</f>
        <v>6578</v>
      </c>
      <c r="F65" s="180"/>
      <c r="G65" s="180"/>
      <c r="H65" s="180">
        <f>'将来負担比率（分子）の構造'!K$42</f>
        <v>4700</v>
      </c>
      <c r="I65" s="180"/>
      <c r="J65" s="180"/>
      <c r="K65" s="180">
        <f>'将来負担比率（分子）の構造'!L$42</f>
        <v>3578</v>
      </c>
      <c r="L65" s="180"/>
      <c r="M65" s="180"/>
      <c r="N65" s="180">
        <f>'将来負担比率（分子）の構造'!M$42</f>
        <v>3232</v>
      </c>
      <c r="O65" s="180"/>
      <c r="P65" s="180"/>
    </row>
    <row r="66" spans="1:16" x14ac:dyDescent="0.15">
      <c r="A66" s="180" t="s">
        <v>31</v>
      </c>
      <c r="B66" s="180">
        <f>'将来負担比率（分子）の構造'!I$41</f>
        <v>75761</v>
      </c>
      <c r="C66" s="180"/>
      <c r="D66" s="180"/>
      <c r="E66" s="180">
        <f>'将来負担比率（分子）の構造'!J$41</f>
        <v>74758</v>
      </c>
      <c r="F66" s="180"/>
      <c r="G66" s="180"/>
      <c r="H66" s="180">
        <f>'将来負担比率（分子）の構造'!K$41</f>
        <v>73128</v>
      </c>
      <c r="I66" s="180"/>
      <c r="J66" s="180"/>
      <c r="K66" s="180">
        <f>'将来負担比率（分子）の構造'!L$41</f>
        <v>73016</v>
      </c>
      <c r="L66" s="180"/>
      <c r="M66" s="180"/>
      <c r="N66" s="180">
        <f>'将来負担比率（分子）の構造'!M$41</f>
        <v>72866</v>
      </c>
      <c r="O66" s="180"/>
      <c r="P66" s="180"/>
    </row>
    <row r="67" spans="1:16" x14ac:dyDescent="0.15">
      <c r="A67" s="180" t="s">
        <v>75</v>
      </c>
      <c r="B67" s="180" t="e">
        <f>NA()</f>
        <v>#N/A</v>
      </c>
      <c r="C67" s="180">
        <f>IF(ISNUMBER('将来負担比率（分子）の構造'!I$53), IF('将来負担比率（分子）の構造'!I$53 &lt; 0, 0, '将来負担比率（分子）の構造'!I$53), NA())</f>
        <v>18165</v>
      </c>
      <c r="D67" s="180" t="e">
        <f>NA()</f>
        <v>#N/A</v>
      </c>
      <c r="E67" s="180" t="e">
        <f>NA()</f>
        <v>#N/A</v>
      </c>
      <c r="F67" s="180">
        <f>IF(ISNUMBER('将来負担比率（分子）の構造'!J$53), IF('将来負担比率（分子）の構造'!J$53 &lt; 0, 0, '将来負担比率（分子）の構造'!J$53), NA())</f>
        <v>16385</v>
      </c>
      <c r="G67" s="180" t="e">
        <f>NA()</f>
        <v>#N/A</v>
      </c>
      <c r="H67" s="180" t="e">
        <f>NA()</f>
        <v>#N/A</v>
      </c>
      <c r="I67" s="180">
        <f>IF(ISNUMBER('将来負担比率（分子）の構造'!K$53), IF('将来負担比率（分子）の構造'!K$53 &lt; 0, 0, '将来負担比率（分子）の構造'!K$53), NA())</f>
        <v>11855</v>
      </c>
      <c r="J67" s="180" t="e">
        <f>NA()</f>
        <v>#N/A</v>
      </c>
      <c r="K67" s="180" t="e">
        <f>NA()</f>
        <v>#N/A</v>
      </c>
      <c r="L67" s="180">
        <f>IF(ISNUMBER('将来負担比率（分子）の構造'!L$53), IF('将来負担比率（分子）の構造'!L$53 &lt; 0, 0, '将来負担比率（分子）の構造'!L$53), NA())</f>
        <v>11722</v>
      </c>
      <c r="M67" s="180" t="e">
        <f>NA()</f>
        <v>#N/A</v>
      </c>
      <c r="N67" s="180" t="e">
        <f>NA()</f>
        <v>#N/A</v>
      </c>
      <c r="O67" s="180">
        <f>IF(ISNUMBER('将来負担比率（分子）の構造'!M$53), IF('将来負担比率（分子）の構造'!M$53 &lt; 0, 0, '将来負担比率（分子）の構造'!M$53), NA())</f>
        <v>8649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5177</v>
      </c>
      <c r="C72" s="184">
        <f>基金残高に係る経年分析!G55</f>
        <v>5333</v>
      </c>
      <c r="D72" s="184">
        <f>基金残高に係る経年分析!H55</f>
        <v>5617</v>
      </c>
    </row>
    <row r="73" spans="1:16" x14ac:dyDescent="0.15">
      <c r="A73" s="183" t="s">
        <v>78</v>
      </c>
      <c r="B73" s="184">
        <f>基金残高に係る経年分析!F56</f>
        <v>246</v>
      </c>
      <c r="C73" s="184">
        <f>基金残高に係る経年分析!G56</f>
        <v>246</v>
      </c>
      <c r="D73" s="184">
        <f>基金残高に係る経年分析!H56</f>
        <v>246</v>
      </c>
    </row>
    <row r="74" spans="1:16" x14ac:dyDescent="0.15">
      <c r="A74" s="183" t="s">
        <v>79</v>
      </c>
      <c r="B74" s="184">
        <f>基金残高に係る経年分析!F57</f>
        <v>3895</v>
      </c>
      <c r="C74" s="184">
        <f>基金残高に係る経年分析!G57</f>
        <v>3924</v>
      </c>
      <c r="D74" s="184">
        <f>基金残高に係る経年分析!H57</f>
        <v>4157</v>
      </c>
    </row>
  </sheetData>
  <sheetProtection algorithmName="SHA-512" hashValue="dFp8pJvvDQ9KDVTOXOVP8QHhpgasPiDEByjP1gihHxD6kekXNPJ3HJ4GMbbpPdzSMcSKQFFmmZwiVtawevk5+A==" saltValue="jFkyAMFiSXeDZ6g3j/b3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35375816</v>
      </c>
      <c r="S5" s="669"/>
      <c r="T5" s="669"/>
      <c r="U5" s="669"/>
      <c r="V5" s="669"/>
      <c r="W5" s="669"/>
      <c r="X5" s="669"/>
      <c r="Y5" s="670"/>
      <c r="Z5" s="671">
        <v>46.3</v>
      </c>
      <c r="AA5" s="671"/>
      <c r="AB5" s="671"/>
      <c r="AC5" s="671"/>
      <c r="AD5" s="672">
        <v>32210580</v>
      </c>
      <c r="AE5" s="672"/>
      <c r="AF5" s="672"/>
      <c r="AG5" s="672"/>
      <c r="AH5" s="672"/>
      <c r="AI5" s="672"/>
      <c r="AJ5" s="672"/>
      <c r="AK5" s="672"/>
      <c r="AL5" s="673">
        <v>77.7</v>
      </c>
      <c r="AM5" s="674"/>
      <c r="AN5" s="674"/>
      <c r="AO5" s="675"/>
      <c r="AP5" s="665" t="s">
        <v>227</v>
      </c>
      <c r="AQ5" s="666"/>
      <c r="AR5" s="666"/>
      <c r="AS5" s="666"/>
      <c r="AT5" s="666"/>
      <c r="AU5" s="666"/>
      <c r="AV5" s="666"/>
      <c r="AW5" s="666"/>
      <c r="AX5" s="666"/>
      <c r="AY5" s="666"/>
      <c r="AZ5" s="666"/>
      <c r="BA5" s="666"/>
      <c r="BB5" s="666"/>
      <c r="BC5" s="666"/>
      <c r="BD5" s="666"/>
      <c r="BE5" s="666"/>
      <c r="BF5" s="667"/>
      <c r="BG5" s="679">
        <v>32187482</v>
      </c>
      <c r="BH5" s="680"/>
      <c r="BI5" s="680"/>
      <c r="BJ5" s="680"/>
      <c r="BK5" s="680"/>
      <c r="BL5" s="680"/>
      <c r="BM5" s="680"/>
      <c r="BN5" s="681"/>
      <c r="BO5" s="682">
        <v>91</v>
      </c>
      <c r="BP5" s="682"/>
      <c r="BQ5" s="682"/>
      <c r="BR5" s="682"/>
      <c r="BS5" s="683">
        <v>171293</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397570</v>
      </c>
      <c r="S6" s="680"/>
      <c r="T6" s="680"/>
      <c r="U6" s="680"/>
      <c r="V6" s="680"/>
      <c r="W6" s="680"/>
      <c r="X6" s="680"/>
      <c r="Y6" s="681"/>
      <c r="Z6" s="682">
        <v>0.5</v>
      </c>
      <c r="AA6" s="682"/>
      <c r="AB6" s="682"/>
      <c r="AC6" s="682"/>
      <c r="AD6" s="683">
        <v>397570</v>
      </c>
      <c r="AE6" s="683"/>
      <c r="AF6" s="683"/>
      <c r="AG6" s="683"/>
      <c r="AH6" s="683"/>
      <c r="AI6" s="683"/>
      <c r="AJ6" s="683"/>
      <c r="AK6" s="683"/>
      <c r="AL6" s="684">
        <v>1</v>
      </c>
      <c r="AM6" s="685"/>
      <c r="AN6" s="685"/>
      <c r="AO6" s="686"/>
      <c r="AP6" s="676" t="s">
        <v>232</v>
      </c>
      <c r="AQ6" s="677"/>
      <c r="AR6" s="677"/>
      <c r="AS6" s="677"/>
      <c r="AT6" s="677"/>
      <c r="AU6" s="677"/>
      <c r="AV6" s="677"/>
      <c r="AW6" s="677"/>
      <c r="AX6" s="677"/>
      <c r="AY6" s="677"/>
      <c r="AZ6" s="677"/>
      <c r="BA6" s="677"/>
      <c r="BB6" s="677"/>
      <c r="BC6" s="677"/>
      <c r="BD6" s="677"/>
      <c r="BE6" s="677"/>
      <c r="BF6" s="678"/>
      <c r="BG6" s="679">
        <v>32187482</v>
      </c>
      <c r="BH6" s="680"/>
      <c r="BI6" s="680"/>
      <c r="BJ6" s="680"/>
      <c r="BK6" s="680"/>
      <c r="BL6" s="680"/>
      <c r="BM6" s="680"/>
      <c r="BN6" s="681"/>
      <c r="BO6" s="682">
        <v>91</v>
      </c>
      <c r="BP6" s="682"/>
      <c r="BQ6" s="682"/>
      <c r="BR6" s="682"/>
      <c r="BS6" s="683">
        <v>171293</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438962</v>
      </c>
      <c r="CS6" s="680"/>
      <c r="CT6" s="680"/>
      <c r="CU6" s="680"/>
      <c r="CV6" s="680"/>
      <c r="CW6" s="680"/>
      <c r="CX6" s="680"/>
      <c r="CY6" s="681"/>
      <c r="CZ6" s="673">
        <v>0.6</v>
      </c>
      <c r="DA6" s="674"/>
      <c r="DB6" s="674"/>
      <c r="DC6" s="693"/>
      <c r="DD6" s="688" t="s">
        <v>128</v>
      </c>
      <c r="DE6" s="680"/>
      <c r="DF6" s="680"/>
      <c r="DG6" s="680"/>
      <c r="DH6" s="680"/>
      <c r="DI6" s="680"/>
      <c r="DJ6" s="680"/>
      <c r="DK6" s="680"/>
      <c r="DL6" s="680"/>
      <c r="DM6" s="680"/>
      <c r="DN6" s="680"/>
      <c r="DO6" s="680"/>
      <c r="DP6" s="681"/>
      <c r="DQ6" s="688">
        <v>438883</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93462</v>
      </c>
      <c r="S7" s="680"/>
      <c r="T7" s="680"/>
      <c r="U7" s="680"/>
      <c r="V7" s="680"/>
      <c r="W7" s="680"/>
      <c r="X7" s="680"/>
      <c r="Y7" s="681"/>
      <c r="Z7" s="682">
        <v>0.1</v>
      </c>
      <c r="AA7" s="682"/>
      <c r="AB7" s="682"/>
      <c r="AC7" s="682"/>
      <c r="AD7" s="683">
        <v>93462</v>
      </c>
      <c r="AE7" s="683"/>
      <c r="AF7" s="683"/>
      <c r="AG7" s="683"/>
      <c r="AH7" s="683"/>
      <c r="AI7" s="683"/>
      <c r="AJ7" s="683"/>
      <c r="AK7" s="683"/>
      <c r="AL7" s="684">
        <v>0.2</v>
      </c>
      <c r="AM7" s="685"/>
      <c r="AN7" s="685"/>
      <c r="AO7" s="686"/>
      <c r="AP7" s="676" t="s">
        <v>235</v>
      </c>
      <c r="AQ7" s="677"/>
      <c r="AR7" s="677"/>
      <c r="AS7" s="677"/>
      <c r="AT7" s="677"/>
      <c r="AU7" s="677"/>
      <c r="AV7" s="677"/>
      <c r="AW7" s="677"/>
      <c r="AX7" s="677"/>
      <c r="AY7" s="677"/>
      <c r="AZ7" s="677"/>
      <c r="BA7" s="677"/>
      <c r="BB7" s="677"/>
      <c r="BC7" s="677"/>
      <c r="BD7" s="677"/>
      <c r="BE7" s="677"/>
      <c r="BF7" s="678"/>
      <c r="BG7" s="679">
        <v>17719377</v>
      </c>
      <c r="BH7" s="680"/>
      <c r="BI7" s="680"/>
      <c r="BJ7" s="680"/>
      <c r="BK7" s="680"/>
      <c r="BL7" s="680"/>
      <c r="BM7" s="680"/>
      <c r="BN7" s="681"/>
      <c r="BO7" s="682">
        <v>50.1</v>
      </c>
      <c r="BP7" s="682"/>
      <c r="BQ7" s="682"/>
      <c r="BR7" s="682"/>
      <c r="BS7" s="683">
        <v>171293</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8217122</v>
      </c>
      <c r="CS7" s="680"/>
      <c r="CT7" s="680"/>
      <c r="CU7" s="680"/>
      <c r="CV7" s="680"/>
      <c r="CW7" s="680"/>
      <c r="CX7" s="680"/>
      <c r="CY7" s="681"/>
      <c r="CZ7" s="682">
        <v>10.9</v>
      </c>
      <c r="DA7" s="682"/>
      <c r="DB7" s="682"/>
      <c r="DC7" s="682"/>
      <c r="DD7" s="688">
        <v>1154507</v>
      </c>
      <c r="DE7" s="680"/>
      <c r="DF7" s="680"/>
      <c r="DG7" s="680"/>
      <c r="DH7" s="680"/>
      <c r="DI7" s="680"/>
      <c r="DJ7" s="680"/>
      <c r="DK7" s="680"/>
      <c r="DL7" s="680"/>
      <c r="DM7" s="680"/>
      <c r="DN7" s="680"/>
      <c r="DO7" s="680"/>
      <c r="DP7" s="681"/>
      <c r="DQ7" s="688">
        <v>6644471</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279878</v>
      </c>
      <c r="S8" s="680"/>
      <c r="T8" s="680"/>
      <c r="U8" s="680"/>
      <c r="V8" s="680"/>
      <c r="W8" s="680"/>
      <c r="X8" s="680"/>
      <c r="Y8" s="681"/>
      <c r="Z8" s="682">
        <v>0.4</v>
      </c>
      <c r="AA8" s="682"/>
      <c r="AB8" s="682"/>
      <c r="AC8" s="682"/>
      <c r="AD8" s="683">
        <v>279878</v>
      </c>
      <c r="AE8" s="683"/>
      <c r="AF8" s="683"/>
      <c r="AG8" s="683"/>
      <c r="AH8" s="683"/>
      <c r="AI8" s="683"/>
      <c r="AJ8" s="683"/>
      <c r="AK8" s="683"/>
      <c r="AL8" s="684">
        <v>0.7</v>
      </c>
      <c r="AM8" s="685"/>
      <c r="AN8" s="685"/>
      <c r="AO8" s="686"/>
      <c r="AP8" s="676" t="s">
        <v>238</v>
      </c>
      <c r="AQ8" s="677"/>
      <c r="AR8" s="677"/>
      <c r="AS8" s="677"/>
      <c r="AT8" s="677"/>
      <c r="AU8" s="677"/>
      <c r="AV8" s="677"/>
      <c r="AW8" s="677"/>
      <c r="AX8" s="677"/>
      <c r="AY8" s="677"/>
      <c r="AZ8" s="677"/>
      <c r="BA8" s="677"/>
      <c r="BB8" s="677"/>
      <c r="BC8" s="677"/>
      <c r="BD8" s="677"/>
      <c r="BE8" s="677"/>
      <c r="BF8" s="678"/>
      <c r="BG8" s="679">
        <v>386383</v>
      </c>
      <c r="BH8" s="680"/>
      <c r="BI8" s="680"/>
      <c r="BJ8" s="680"/>
      <c r="BK8" s="680"/>
      <c r="BL8" s="680"/>
      <c r="BM8" s="680"/>
      <c r="BN8" s="681"/>
      <c r="BO8" s="682">
        <v>1.1000000000000001</v>
      </c>
      <c r="BP8" s="682"/>
      <c r="BQ8" s="682"/>
      <c r="BR8" s="682"/>
      <c r="BS8" s="688" t="s">
        <v>239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34947496</v>
      </c>
      <c r="CS8" s="680"/>
      <c r="CT8" s="680"/>
      <c r="CU8" s="680"/>
      <c r="CV8" s="680"/>
      <c r="CW8" s="680"/>
      <c r="CX8" s="680"/>
      <c r="CY8" s="681"/>
      <c r="CZ8" s="682">
        <v>46.2</v>
      </c>
      <c r="DA8" s="682"/>
      <c r="DB8" s="682"/>
      <c r="DC8" s="682"/>
      <c r="DD8" s="688">
        <v>350749</v>
      </c>
      <c r="DE8" s="680"/>
      <c r="DF8" s="680"/>
      <c r="DG8" s="680"/>
      <c r="DH8" s="680"/>
      <c r="DI8" s="680"/>
      <c r="DJ8" s="680"/>
      <c r="DK8" s="680"/>
      <c r="DL8" s="680"/>
      <c r="DM8" s="680"/>
      <c r="DN8" s="680"/>
      <c r="DO8" s="680"/>
      <c r="DP8" s="681"/>
      <c r="DQ8" s="688">
        <v>17319963</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221377</v>
      </c>
      <c r="S9" s="680"/>
      <c r="T9" s="680"/>
      <c r="U9" s="680"/>
      <c r="V9" s="680"/>
      <c r="W9" s="680"/>
      <c r="X9" s="680"/>
      <c r="Y9" s="681"/>
      <c r="Z9" s="682">
        <v>0.3</v>
      </c>
      <c r="AA9" s="682"/>
      <c r="AB9" s="682"/>
      <c r="AC9" s="682"/>
      <c r="AD9" s="683">
        <v>221377</v>
      </c>
      <c r="AE9" s="683"/>
      <c r="AF9" s="683"/>
      <c r="AG9" s="683"/>
      <c r="AH9" s="683"/>
      <c r="AI9" s="683"/>
      <c r="AJ9" s="683"/>
      <c r="AK9" s="683"/>
      <c r="AL9" s="684">
        <v>0.5</v>
      </c>
      <c r="AM9" s="685"/>
      <c r="AN9" s="685"/>
      <c r="AO9" s="686"/>
      <c r="AP9" s="676" t="s">
        <v>242</v>
      </c>
      <c r="AQ9" s="677"/>
      <c r="AR9" s="677"/>
      <c r="AS9" s="677"/>
      <c r="AT9" s="677"/>
      <c r="AU9" s="677"/>
      <c r="AV9" s="677"/>
      <c r="AW9" s="677"/>
      <c r="AX9" s="677"/>
      <c r="AY9" s="677"/>
      <c r="AZ9" s="677"/>
      <c r="BA9" s="677"/>
      <c r="BB9" s="677"/>
      <c r="BC9" s="677"/>
      <c r="BD9" s="677"/>
      <c r="BE9" s="677"/>
      <c r="BF9" s="678"/>
      <c r="BG9" s="679">
        <v>16256210</v>
      </c>
      <c r="BH9" s="680"/>
      <c r="BI9" s="680"/>
      <c r="BJ9" s="680"/>
      <c r="BK9" s="680"/>
      <c r="BL9" s="680"/>
      <c r="BM9" s="680"/>
      <c r="BN9" s="681"/>
      <c r="BO9" s="682">
        <v>46</v>
      </c>
      <c r="BP9" s="682"/>
      <c r="BQ9" s="682"/>
      <c r="BR9" s="682"/>
      <c r="BS9" s="688" t="s">
        <v>128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6819624</v>
      </c>
      <c r="CS9" s="680"/>
      <c r="CT9" s="680"/>
      <c r="CU9" s="680"/>
      <c r="CV9" s="680"/>
      <c r="CW9" s="680"/>
      <c r="CX9" s="680"/>
      <c r="CY9" s="681"/>
      <c r="CZ9" s="682">
        <v>9</v>
      </c>
      <c r="DA9" s="682"/>
      <c r="DB9" s="682"/>
      <c r="DC9" s="682"/>
      <c r="DD9" s="688">
        <v>96783</v>
      </c>
      <c r="DE9" s="680"/>
      <c r="DF9" s="680"/>
      <c r="DG9" s="680"/>
      <c r="DH9" s="680"/>
      <c r="DI9" s="680"/>
      <c r="DJ9" s="680"/>
      <c r="DK9" s="680"/>
      <c r="DL9" s="680"/>
      <c r="DM9" s="680"/>
      <c r="DN9" s="680"/>
      <c r="DO9" s="680"/>
      <c r="DP9" s="681"/>
      <c r="DQ9" s="688">
        <v>6024077</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239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466136</v>
      </c>
      <c r="BH10" s="680"/>
      <c r="BI10" s="680"/>
      <c r="BJ10" s="680"/>
      <c r="BK10" s="680"/>
      <c r="BL10" s="680"/>
      <c r="BM10" s="680"/>
      <c r="BN10" s="681"/>
      <c r="BO10" s="682">
        <v>1.3</v>
      </c>
      <c r="BP10" s="682"/>
      <c r="BQ10" s="682"/>
      <c r="BR10" s="682"/>
      <c r="BS10" s="688">
        <v>77301</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68978</v>
      </c>
      <c r="CS10" s="680"/>
      <c r="CT10" s="680"/>
      <c r="CU10" s="680"/>
      <c r="CV10" s="680"/>
      <c r="CW10" s="680"/>
      <c r="CX10" s="680"/>
      <c r="CY10" s="681"/>
      <c r="CZ10" s="682">
        <v>0.1</v>
      </c>
      <c r="DA10" s="682"/>
      <c r="DB10" s="682"/>
      <c r="DC10" s="682"/>
      <c r="DD10" s="688" t="s">
        <v>239</v>
      </c>
      <c r="DE10" s="680"/>
      <c r="DF10" s="680"/>
      <c r="DG10" s="680"/>
      <c r="DH10" s="680"/>
      <c r="DI10" s="680"/>
      <c r="DJ10" s="680"/>
      <c r="DK10" s="680"/>
      <c r="DL10" s="680"/>
      <c r="DM10" s="680"/>
      <c r="DN10" s="680"/>
      <c r="DO10" s="680"/>
      <c r="DP10" s="681"/>
      <c r="DQ10" s="688">
        <v>64405</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179</v>
      </c>
      <c r="AA11" s="682"/>
      <c r="AB11" s="682"/>
      <c r="AC11" s="682"/>
      <c r="AD11" s="683" t="s">
        <v>128</v>
      </c>
      <c r="AE11" s="683"/>
      <c r="AF11" s="683"/>
      <c r="AG11" s="683"/>
      <c r="AH11" s="683"/>
      <c r="AI11" s="683"/>
      <c r="AJ11" s="683"/>
      <c r="AK11" s="683"/>
      <c r="AL11" s="684" t="s">
        <v>239</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610648</v>
      </c>
      <c r="BH11" s="680"/>
      <c r="BI11" s="680"/>
      <c r="BJ11" s="680"/>
      <c r="BK11" s="680"/>
      <c r="BL11" s="680"/>
      <c r="BM11" s="680"/>
      <c r="BN11" s="681"/>
      <c r="BO11" s="682">
        <v>1.7</v>
      </c>
      <c r="BP11" s="682"/>
      <c r="BQ11" s="682"/>
      <c r="BR11" s="682"/>
      <c r="BS11" s="688">
        <v>93992</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269848</v>
      </c>
      <c r="CS11" s="680"/>
      <c r="CT11" s="680"/>
      <c r="CU11" s="680"/>
      <c r="CV11" s="680"/>
      <c r="CW11" s="680"/>
      <c r="CX11" s="680"/>
      <c r="CY11" s="681"/>
      <c r="CZ11" s="682">
        <v>0.4</v>
      </c>
      <c r="DA11" s="682"/>
      <c r="DB11" s="682"/>
      <c r="DC11" s="682"/>
      <c r="DD11" s="688">
        <v>62346</v>
      </c>
      <c r="DE11" s="680"/>
      <c r="DF11" s="680"/>
      <c r="DG11" s="680"/>
      <c r="DH11" s="680"/>
      <c r="DI11" s="680"/>
      <c r="DJ11" s="680"/>
      <c r="DK11" s="680"/>
      <c r="DL11" s="680"/>
      <c r="DM11" s="680"/>
      <c r="DN11" s="680"/>
      <c r="DO11" s="680"/>
      <c r="DP11" s="681"/>
      <c r="DQ11" s="688">
        <v>184057</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3484277</v>
      </c>
      <c r="S12" s="680"/>
      <c r="T12" s="680"/>
      <c r="U12" s="680"/>
      <c r="V12" s="680"/>
      <c r="W12" s="680"/>
      <c r="X12" s="680"/>
      <c r="Y12" s="681"/>
      <c r="Z12" s="682">
        <v>4.5999999999999996</v>
      </c>
      <c r="AA12" s="682"/>
      <c r="AB12" s="682"/>
      <c r="AC12" s="682"/>
      <c r="AD12" s="683">
        <v>3484277</v>
      </c>
      <c r="AE12" s="683"/>
      <c r="AF12" s="683"/>
      <c r="AG12" s="683"/>
      <c r="AH12" s="683"/>
      <c r="AI12" s="683"/>
      <c r="AJ12" s="683"/>
      <c r="AK12" s="683"/>
      <c r="AL12" s="684">
        <v>8.4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13411731</v>
      </c>
      <c r="BH12" s="680"/>
      <c r="BI12" s="680"/>
      <c r="BJ12" s="680"/>
      <c r="BK12" s="680"/>
      <c r="BL12" s="680"/>
      <c r="BM12" s="680"/>
      <c r="BN12" s="681"/>
      <c r="BO12" s="682">
        <v>37.9</v>
      </c>
      <c r="BP12" s="682"/>
      <c r="BQ12" s="682"/>
      <c r="BR12" s="682"/>
      <c r="BS12" s="688" t="s">
        <v>239</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487518</v>
      </c>
      <c r="CS12" s="680"/>
      <c r="CT12" s="680"/>
      <c r="CU12" s="680"/>
      <c r="CV12" s="680"/>
      <c r="CW12" s="680"/>
      <c r="CX12" s="680"/>
      <c r="CY12" s="681"/>
      <c r="CZ12" s="682">
        <v>0.6</v>
      </c>
      <c r="DA12" s="682"/>
      <c r="DB12" s="682"/>
      <c r="DC12" s="682"/>
      <c r="DD12" s="688">
        <v>17728</v>
      </c>
      <c r="DE12" s="680"/>
      <c r="DF12" s="680"/>
      <c r="DG12" s="680"/>
      <c r="DH12" s="680"/>
      <c r="DI12" s="680"/>
      <c r="DJ12" s="680"/>
      <c r="DK12" s="680"/>
      <c r="DL12" s="680"/>
      <c r="DM12" s="680"/>
      <c r="DN12" s="680"/>
      <c r="DO12" s="680"/>
      <c r="DP12" s="681"/>
      <c r="DQ12" s="688">
        <v>290116</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v>170051</v>
      </c>
      <c r="S13" s="680"/>
      <c r="T13" s="680"/>
      <c r="U13" s="680"/>
      <c r="V13" s="680"/>
      <c r="W13" s="680"/>
      <c r="X13" s="680"/>
      <c r="Y13" s="681"/>
      <c r="Z13" s="682">
        <v>0.2</v>
      </c>
      <c r="AA13" s="682"/>
      <c r="AB13" s="682"/>
      <c r="AC13" s="682"/>
      <c r="AD13" s="683">
        <v>170051</v>
      </c>
      <c r="AE13" s="683"/>
      <c r="AF13" s="683"/>
      <c r="AG13" s="683"/>
      <c r="AH13" s="683"/>
      <c r="AI13" s="683"/>
      <c r="AJ13" s="683"/>
      <c r="AK13" s="683"/>
      <c r="AL13" s="684">
        <v>0.4</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13343028</v>
      </c>
      <c r="BH13" s="680"/>
      <c r="BI13" s="680"/>
      <c r="BJ13" s="680"/>
      <c r="BK13" s="680"/>
      <c r="BL13" s="680"/>
      <c r="BM13" s="680"/>
      <c r="BN13" s="681"/>
      <c r="BO13" s="682">
        <v>37.700000000000003</v>
      </c>
      <c r="BP13" s="682"/>
      <c r="BQ13" s="682"/>
      <c r="BR13" s="682"/>
      <c r="BS13" s="688" t="s">
        <v>179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6337554</v>
      </c>
      <c r="CS13" s="680"/>
      <c r="CT13" s="680"/>
      <c r="CU13" s="680"/>
      <c r="CV13" s="680"/>
      <c r="CW13" s="680"/>
      <c r="CX13" s="680"/>
      <c r="CY13" s="681"/>
      <c r="CZ13" s="682">
        <v>8.4</v>
      </c>
      <c r="DA13" s="682"/>
      <c r="DB13" s="682"/>
      <c r="DC13" s="682"/>
      <c r="DD13" s="688">
        <v>2244332</v>
      </c>
      <c r="DE13" s="680"/>
      <c r="DF13" s="680"/>
      <c r="DG13" s="680"/>
      <c r="DH13" s="680"/>
      <c r="DI13" s="680"/>
      <c r="DJ13" s="680"/>
      <c r="DK13" s="680"/>
      <c r="DL13" s="680"/>
      <c r="DM13" s="680"/>
      <c r="DN13" s="680"/>
      <c r="DO13" s="680"/>
      <c r="DP13" s="681"/>
      <c r="DQ13" s="688">
        <v>4386675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220137</v>
      </c>
      <c r="BH14" s="680"/>
      <c r="BI14" s="680"/>
      <c r="BJ14" s="680"/>
      <c r="BK14" s="680"/>
      <c r="BL14" s="680"/>
      <c r="BM14" s="680"/>
      <c r="BN14" s="681"/>
      <c r="BO14" s="682">
        <v>0.6</v>
      </c>
      <c r="BP14" s="682"/>
      <c r="BQ14" s="682"/>
      <c r="BR14" s="682"/>
      <c r="BS14" s="688" t="s">
        <v>239</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2402165</v>
      </c>
      <c r="CS14" s="680"/>
      <c r="CT14" s="680"/>
      <c r="CU14" s="680"/>
      <c r="CV14" s="680"/>
      <c r="CW14" s="680"/>
      <c r="CX14" s="680"/>
      <c r="CY14" s="681"/>
      <c r="CZ14" s="682">
        <v>3.2</v>
      </c>
      <c r="DA14" s="682"/>
      <c r="DB14" s="682"/>
      <c r="DC14" s="682"/>
      <c r="DD14" s="688">
        <v>207659</v>
      </c>
      <c r="DE14" s="680"/>
      <c r="DF14" s="680"/>
      <c r="DG14" s="680"/>
      <c r="DH14" s="680"/>
      <c r="DI14" s="680"/>
      <c r="DJ14" s="680"/>
      <c r="DK14" s="680"/>
      <c r="DL14" s="680"/>
      <c r="DM14" s="680"/>
      <c r="DN14" s="680"/>
      <c r="DO14" s="680"/>
      <c r="DP14" s="681"/>
      <c r="DQ14" s="688">
        <v>2149953</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175757</v>
      </c>
      <c r="S15" s="680"/>
      <c r="T15" s="680"/>
      <c r="U15" s="680"/>
      <c r="V15" s="680"/>
      <c r="W15" s="680"/>
      <c r="X15" s="680"/>
      <c r="Y15" s="681"/>
      <c r="Z15" s="682">
        <v>0.2</v>
      </c>
      <c r="AA15" s="682"/>
      <c r="AB15" s="682"/>
      <c r="AC15" s="682"/>
      <c r="AD15" s="683">
        <v>175757</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836237</v>
      </c>
      <c r="BH15" s="680"/>
      <c r="BI15" s="680"/>
      <c r="BJ15" s="680"/>
      <c r="BK15" s="680"/>
      <c r="BL15" s="680"/>
      <c r="BM15" s="680"/>
      <c r="BN15" s="681"/>
      <c r="BO15" s="682">
        <v>2.4</v>
      </c>
      <c r="BP15" s="682"/>
      <c r="BQ15" s="682"/>
      <c r="BR15" s="682"/>
      <c r="BS15" s="688" t="s">
        <v>239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8907845</v>
      </c>
      <c r="CS15" s="680"/>
      <c r="CT15" s="680"/>
      <c r="CU15" s="680"/>
      <c r="CV15" s="680"/>
      <c r="CW15" s="680"/>
      <c r="CX15" s="680"/>
      <c r="CY15" s="681"/>
      <c r="CZ15" s="682">
        <v>11.8</v>
      </c>
      <c r="DA15" s="682"/>
      <c r="DB15" s="682"/>
      <c r="DC15" s="682"/>
      <c r="DD15" s="688">
        <v>2473731</v>
      </c>
      <c r="DE15" s="680"/>
      <c r="DF15" s="680"/>
      <c r="DG15" s="680"/>
      <c r="DH15" s="680"/>
      <c r="DI15" s="680"/>
      <c r="DJ15" s="680"/>
      <c r="DK15" s="680"/>
      <c r="DL15" s="680"/>
      <c r="DM15" s="680"/>
      <c r="DN15" s="680"/>
      <c r="DO15" s="680"/>
      <c r="DP15" s="681"/>
      <c r="DQ15" s="688">
        <v>5924467</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239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682" t="s">
        <v>128</v>
      </c>
      <c r="BP16" s="682"/>
      <c r="BQ16" s="682"/>
      <c r="BR16" s="682"/>
      <c r="BS16" s="688" t="s">
        <v>239</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44224</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8997</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196291</v>
      </c>
      <c r="S17" s="680"/>
      <c r="T17" s="680"/>
      <c r="U17" s="680"/>
      <c r="V17" s="680"/>
      <c r="W17" s="680"/>
      <c r="X17" s="680"/>
      <c r="Y17" s="681"/>
      <c r="Z17" s="682">
        <v>0.3</v>
      </c>
      <c r="AA17" s="682"/>
      <c r="AB17" s="682"/>
      <c r="AC17" s="682"/>
      <c r="AD17" s="683">
        <v>196291</v>
      </c>
      <c r="AE17" s="683"/>
      <c r="AF17" s="683"/>
      <c r="AG17" s="683"/>
      <c r="AH17" s="683"/>
      <c r="AI17" s="683"/>
      <c r="AJ17" s="683"/>
      <c r="AK17" s="683"/>
      <c r="AL17" s="684">
        <v>0.5</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128</v>
      </c>
      <c r="BP17" s="682"/>
      <c r="BQ17" s="682"/>
      <c r="BR17" s="682"/>
      <c r="BS17" s="688" t="s">
        <v>239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6468768</v>
      </c>
      <c r="CS17" s="680"/>
      <c r="CT17" s="680"/>
      <c r="CU17" s="680"/>
      <c r="CV17" s="680"/>
      <c r="CW17" s="680"/>
      <c r="CX17" s="680"/>
      <c r="CY17" s="681"/>
      <c r="CZ17" s="682">
        <v>8.6</v>
      </c>
      <c r="DA17" s="682"/>
      <c r="DB17" s="682"/>
      <c r="DC17" s="682"/>
      <c r="DD17" s="688" t="s">
        <v>128</v>
      </c>
      <c r="DE17" s="680"/>
      <c r="DF17" s="680"/>
      <c r="DG17" s="680"/>
      <c r="DH17" s="680"/>
      <c r="DI17" s="680"/>
      <c r="DJ17" s="680"/>
      <c r="DK17" s="680"/>
      <c r="DL17" s="680"/>
      <c r="DM17" s="680"/>
      <c r="DN17" s="680"/>
      <c r="DO17" s="680"/>
      <c r="DP17" s="681"/>
      <c r="DQ17" s="688">
        <v>6268977</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3886820</v>
      </c>
      <c r="S18" s="680"/>
      <c r="T18" s="680"/>
      <c r="U18" s="680"/>
      <c r="V18" s="680"/>
      <c r="W18" s="680"/>
      <c r="X18" s="680"/>
      <c r="Y18" s="681"/>
      <c r="Z18" s="682">
        <v>5.0999999999999996</v>
      </c>
      <c r="AA18" s="682"/>
      <c r="AB18" s="682"/>
      <c r="AC18" s="682"/>
      <c r="AD18" s="683">
        <v>3491592</v>
      </c>
      <c r="AE18" s="683"/>
      <c r="AF18" s="683"/>
      <c r="AG18" s="683"/>
      <c r="AH18" s="683"/>
      <c r="AI18" s="683"/>
      <c r="AJ18" s="683"/>
      <c r="AK18" s="683"/>
      <c r="AL18" s="684">
        <v>8.4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v>214844</v>
      </c>
      <c r="CS18" s="680"/>
      <c r="CT18" s="680"/>
      <c r="CU18" s="680"/>
      <c r="CV18" s="680"/>
      <c r="CW18" s="680"/>
      <c r="CX18" s="680"/>
      <c r="CY18" s="681"/>
      <c r="CZ18" s="682">
        <v>0.3</v>
      </c>
      <c r="DA18" s="682"/>
      <c r="DB18" s="682"/>
      <c r="DC18" s="682"/>
      <c r="DD18" s="688">
        <v>214844</v>
      </c>
      <c r="DE18" s="680"/>
      <c r="DF18" s="680"/>
      <c r="DG18" s="680"/>
      <c r="DH18" s="680"/>
      <c r="DI18" s="680"/>
      <c r="DJ18" s="680"/>
      <c r="DK18" s="680"/>
      <c r="DL18" s="680"/>
      <c r="DM18" s="680"/>
      <c r="DN18" s="680"/>
      <c r="DO18" s="680"/>
      <c r="DP18" s="681"/>
      <c r="DQ18" s="688">
        <v>214844</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3491592</v>
      </c>
      <c r="S19" s="680"/>
      <c r="T19" s="680"/>
      <c r="U19" s="680"/>
      <c r="V19" s="680"/>
      <c r="W19" s="680"/>
      <c r="X19" s="680"/>
      <c r="Y19" s="681"/>
      <c r="Z19" s="682">
        <v>4.5999999999999996</v>
      </c>
      <c r="AA19" s="682"/>
      <c r="AB19" s="682"/>
      <c r="AC19" s="682"/>
      <c r="AD19" s="683">
        <v>3491592</v>
      </c>
      <c r="AE19" s="683"/>
      <c r="AF19" s="683"/>
      <c r="AG19" s="683"/>
      <c r="AH19" s="683"/>
      <c r="AI19" s="683"/>
      <c r="AJ19" s="683"/>
      <c r="AK19" s="683"/>
      <c r="AL19" s="684">
        <v>8.4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3188334</v>
      </c>
      <c r="BH19" s="680"/>
      <c r="BI19" s="680"/>
      <c r="BJ19" s="680"/>
      <c r="BK19" s="680"/>
      <c r="BL19" s="680"/>
      <c r="BM19" s="680"/>
      <c r="BN19" s="681"/>
      <c r="BO19" s="682">
        <v>9</v>
      </c>
      <c r="BP19" s="682"/>
      <c r="BQ19" s="682"/>
      <c r="BR19" s="682"/>
      <c r="BS19" s="688" t="s">
        <v>128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395228</v>
      </c>
      <c r="S20" s="680"/>
      <c r="T20" s="680"/>
      <c r="U20" s="680"/>
      <c r="V20" s="680"/>
      <c r="W20" s="680"/>
      <c r="X20" s="680"/>
      <c r="Y20" s="681"/>
      <c r="Z20" s="682">
        <v>0.5</v>
      </c>
      <c r="AA20" s="682"/>
      <c r="AB20" s="682"/>
      <c r="AC20" s="682"/>
      <c r="AD20" s="683" t="s">
        <v>239</v>
      </c>
      <c r="AE20" s="683"/>
      <c r="AF20" s="683"/>
      <c r="AG20" s="683"/>
      <c r="AH20" s="683"/>
      <c r="AI20" s="683"/>
      <c r="AJ20" s="683"/>
      <c r="AK20" s="683"/>
      <c r="AL20" s="684" t="s">
        <v>179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3188334</v>
      </c>
      <c r="BH20" s="680"/>
      <c r="BI20" s="680"/>
      <c r="BJ20" s="680"/>
      <c r="BK20" s="680"/>
      <c r="BL20" s="680"/>
      <c r="BM20" s="680"/>
      <c r="BN20" s="681"/>
      <c r="BO20" s="682">
        <v>9</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75624948</v>
      </c>
      <c r="CS20" s="680"/>
      <c r="CT20" s="680"/>
      <c r="CU20" s="680"/>
      <c r="CV20" s="680"/>
      <c r="CW20" s="680"/>
      <c r="CX20" s="680"/>
      <c r="CY20" s="681"/>
      <c r="CZ20" s="682">
        <v>100</v>
      </c>
      <c r="DA20" s="682"/>
      <c r="DB20" s="682"/>
      <c r="DC20" s="682"/>
      <c r="DD20" s="688">
        <v>6822679</v>
      </c>
      <c r="DE20" s="680"/>
      <c r="DF20" s="680"/>
      <c r="DG20" s="680"/>
      <c r="DH20" s="680"/>
      <c r="DI20" s="680"/>
      <c r="DJ20" s="680"/>
      <c r="DK20" s="680"/>
      <c r="DL20" s="680"/>
      <c r="DM20" s="680"/>
      <c r="DN20" s="680"/>
      <c r="DO20" s="680"/>
      <c r="DP20" s="681"/>
      <c r="DQ20" s="688">
        <v>49919885</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239</v>
      </c>
      <c r="AA21" s="682"/>
      <c r="AB21" s="682"/>
      <c r="AC21" s="682"/>
      <c r="AD21" s="683" t="s">
        <v>239</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23098</v>
      </c>
      <c r="BH21" s="680"/>
      <c r="BI21" s="680"/>
      <c r="BJ21" s="680"/>
      <c r="BK21" s="680"/>
      <c r="BL21" s="680"/>
      <c r="BM21" s="680"/>
      <c r="BN21" s="681"/>
      <c r="BO21" s="682">
        <v>0.1</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44281299</v>
      </c>
      <c r="S22" s="680"/>
      <c r="T22" s="680"/>
      <c r="U22" s="680"/>
      <c r="V22" s="680"/>
      <c r="W22" s="680"/>
      <c r="X22" s="680"/>
      <c r="Y22" s="681"/>
      <c r="Z22" s="682">
        <v>57.9</v>
      </c>
      <c r="AA22" s="682"/>
      <c r="AB22" s="682"/>
      <c r="AC22" s="682"/>
      <c r="AD22" s="683">
        <v>40720835</v>
      </c>
      <c r="AE22" s="683"/>
      <c r="AF22" s="683"/>
      <c r="AG22" s="683"/>
      <c r="AH22" s="683"/>
      <c r="AI22" s="683"/>
      <c r="AJ22" s="683"/>
      <c r="AK22" s="683"/>
      <c r="AL22" s="684">
        <v>98.2</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27326</v>
      </c>
      <c r="S23" s="680"/>
      <c r="T23" s="680"/>
      <c r="U23" s="680"/>
      <c r="V23" s="680"/>
      <c r="W23" s="680"/>
      <c r="X23" s="680"/>
      <c r="Y23" s="681"/>
      <c r="Z23" s="682">
        <v>0</v>
      </c>
      <c r="AA23" s="682"/>
      <c r="AB23" s="682"/>
      <c r="AC23" s="682"/>
      <c r="AD23" s="683">
        <v>27326</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3165236</v>
      </c>
      <c r="BH23" s="680"/>
      <c r="BI23" s="680"/>
      <c r="BJ23" s="680"/>
      <c r="BK23" s="680"/>
      <c r="BL23" s="680"/>
      <c r="BM23" s="680"/>
      <c r="BN23" s="681"/>
      <c r="BO23" s="682">
        <v>8.9</v>
      </c>
      <c r="BP23" s="682"/>
      <c r="BQ23" s="682"/>
      <c r="BR23" s="682"/>
      <c r="BS23" s="688" t="s">
        <v>239</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1252376</v>
      </c>
      <c r="S24" s="680"/>
      <c r="T24" s="680"/>
      <c r="U24" s="680"/>
      <c r="V24" s="680"/>
      <c r="W24" s="680"/>
      <c r="X24" s="680"/>
      <c r="Y24" s="681"/>
      <c r="Z24" s="682">
        <v>1.6</v>
      </c>
      <c r="AA24" s="682"/>
      <c r="AB24" s="682"/>
      <c r="AC24" s="682"/>
      <c r="AD24" s="683" t="s">
        <v>128</v>
      </c>
      <c r="AE24" s="683"/>
      <c r="AF24" s="683"/>
      <c r="AG24" s="683"/>
      <c r="AH24" s="683"/>
      <c r="AI24" s="683"/>
      <c r="AJ24" s="683"/>
      <c r="AK24" s="683"/>
      <c r="AL24" s="684" t="s">
        <v>239</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239</v>
      </c>
      <c r="BH24" s="680"/>
      <c r="BI24" s="680"/>
      <c r="BJ24" s="680"/>
      <c r="BK24" s="680"/>
      <c r="BL24" s="680"/>
      <c r="BM24" s="680"/>
      <c r="BN24" s="681"/>
      <c r="BO24" s="682" t="s">
        <v>239</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41732055</v>
      </c>
      <c r="CS24" s="669"/>
      <c r="CT24" s="669"/>
      <c r="CU24" s="669"/>
      <c r="CV24" s="669"/>
      <c r="CW24" s="669"/>
      <c r="CX24" s="669"/>
      <c r="CY24" s="670"/>
      <c r="CZ24" s="673">
        <v>55.2</v>
      </c>
      <c r="DA24" s="674"/>
      <c r="DB24" s="674"/>
      <c r="DC24" s="693"/>
      <c r="DD24" s="714">
        <v>25441001</v>
      </c>
      <c r="DE24" s="669"/>
      <c r="DF24" s="669"/>
      <c r="DG24" s="669"/>
      <c r="DH24" s="669"/>
      <c r="DI24" s="669"/>
      <c r="DJ24" s="669"/>
      <c r="DK24" s="670"/>
      <c r="DL24" s="714">
        <v>25385483</v>
      </c>
      <c r="DM24" s="669"/>
      <c r="DN24" s="669"/>
      <c r="DO24" s="669"/>
      <c r="DP24" s="669"/>
      <c r="DQ24" s="669"/>
      <c r="DR24" s="669"/>
      <c r="DS24" s="669"/>
      <c r="DT24" s="669"/>
      <c r="DU24" s="669"/>
      <c r="DV24" s="670"/>
      <c r="DW24" s="673">
        <v>56.3</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2059773</v>
      </c>
      <c r="S25" s="680"/>
      <c r="T25" s="680"/>
      <c r="U25" s="680"/>
      <c r="V25" s="680"/>
      <c r="W25" s="680"/>
      <c r="X25" s="680"/>
      <c r="Y25" s="681"/>
      <c r="Z25" s="682">
        <v>2.7</v>
      </c>
      <c r="AA25" s="682"/>
      <c r="AB25" s="682"/>
      <c r="AC25" s="682"/>
      <c r="AD25" s="683">
        <v>439448</v>
      </c>
      <c r="AE25" s="683"/>
      <c r="AF25" s="683"/>
      <c r="AG25" s="683"/>
      <c r="AH25" s="683"/>
      <c r="AI25" s="683"/>
      <c r="AJ25" s="683"/>
      <c r="AK25" s="683"/>
      <c r="AL25" s="684">
        <v>1.1000000000000001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239</v>
      </c>
      <c r="BP25" s="682"/>
      <c r="BQ25" s="682"/>
      <c r="BR25" s="682"/>
      <c r="BS25" s="688" t="s">
        <v>239</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14425671</v>
      </c>
      <c r="CS25" s="715"/>
      <c r="CT25" s="715"/>
      <c r="CU25" s="715"/>
      <c r="CV25" s="715"/>
      <c r="CW25" s="715"/>
      <c r="CX25" s="715"/>
      <c r="CY25" s="716"/>
      <c r="CZ25" s="684">
        <v>19.100000000000001</v>
      </c>
      <c r="DA25" s="712"/>
      <c r="DB25" s="712"/>
      <c r="DC25" s="717"/>
      <c r="DD25" s="688">
        <v>13041702</v>
      </c>
      <c r="DE25" s="715"/>
      <c r="DF25" s="715"/>
      <c r="DG25" s="715"/>
      <c r="DH25" s="715"/>
      <c r="DI25" s="715"/>
      <c r="DJ25" s="715"/>
      <c r="DK25" s="716"/>
      <c r="DL25" s="688">
        <v>12987772</v>
      </c>
      <c r="DM25" s="715"/>
      <c r="DN25" s="715"/>
      <c r="DO25" s="715"/>
      <c r="DP25" s="715"/>
      <c r="DQ25" s="715"/>
      <c r="DR25" s="715"/>
      <c r="DS25" s="715"/>
      <c r="DT25" s="715"/>
      <c r="DU25" s="715"/>
      <c r="DV25" s="716"/>
      <c r="DW25" s="684">
        <v>28.8</v>
      </c>
      <c r="DX25" s="712"/>
      <c r="DY25" s="712"/>
      <c r="DZ25" s="712"/>
      <c r="EA25" s="712"/>
      <c r="EB25" s="712"/>
      <c r="EC25" s="713"/>
    </row>
    <row r="26" spans="2:133" ht="11.25" customHeight="1" x14ac:dyDescent="0.15">
      <c r="B26" s="676" t="s">
        <v>295</v>
      </c>
      <c r="C26" s="677"/>
      <c r="D26" s="677"/>
      <c r="E26" s="677"/>
      <c r="F26" s="677"/>
      <c r="G26" s="677"/>
      <c r="H26" s="677"/>
      <c r="I26" s="677"/>
      <c r="J26" s="677"/>
      <c r="K26" s="677"/>
      <c r="L26" s="677"/>
      <c r="M26" s="677"/>
      <c r="N26" s="677"/>
      <c r="O26" s="677"/>
      <c r="P26" s="677"/>
      <c r="Q26" s="678"/>
      <c r="R26" s="679">
        <v>344809</v>
      </c>
      <c r="S26" s="680"/>
      <c r="T26" s="680"/>
      <c r="U26" s="680"/>
      <c r="V26" s="680"/>
      <c r="W26" s="680"/>
      <c r="X26" s="680"/>
      <c r="Y26" s="681"/>
      <c r="Z26" s="682">
        <v>0.5</v>
      </c>
      <c r="AA26" s="682"/>
      <c r="AB26" s="682"/>
      <c r="AC26" s="682"/>
      <c r="AD26" s="683" t="s">
        <v>128</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9707974</v>
      </c>
      <c r="CS26" s="680"/>
      <c r="CT26" s="680"/>
      <c r="CU26" s="680"/>
      <c r="CV26" s="680"/>
      <c r="CW26" s="680"/>
      <c r="CX26" s="680"/>
      <c r="CY26" s="681"/>
      <c r="CZ26" s="684">
        <v>12.8</v>
      </c>
      <c r="DA26" s="712"/>
      <c r="DB26" s="712"/>
      <c r="DC26" s="717"/>
      <c r="DD26" s="688">
        <v>8522112</v>
      </c>
      <c r="DE26" s="680"/>
      <c r="DF26" s="680"/>
      <c r="DG26" s="680"/>
      <c r="DH26" s="680"/>
      <c r="DI26" s="680"/>
      <c r="DJ26" s="680"/>
      <c r="DK26" s="681"/>
      <c r="DL26" s="688" t="s">
        <v>239</v>
      </c>
      <c r="DM26" s="680"/>
      <c r="DN26" s="680"/>
      <c r="DO26" s="680"/>
      <c r="DP26" s="680"/>
      <c r="DQ26" s="680"/>
      <c r="DR26" s="680"/>
      <c r="DS26" s="680"/>
      <c r="DT26" s="680"/>
      <c r="DU26" s="680"/>
      <c r="DV26" s="681"/>
      <c r="DW26" s="684" t="s">
        <v>239</v>
      </c>
      <c r="DX26" s="712"/>
      <c r="DY26" s="712"/>
      <c r="DZ26" s="712"/>
      <c r="EA26" s="712"/>
      <c r="EB26" s="712"/>
      <c r="EC26" s="713"/>
    </row>
    <row r="27" spans="2:133" ht="11.25" customHeight="1" x14ac:dyDescent="0.15">
      <c r="B27" s="676" t="s">
        <v>298</v>
      </c>
      <c r="C27" s="677"/>
      <c r="D27" s="677"/>
      <c r="E27" s="677"/>
      <c r="F27" s="677"/>
      <c r="G27" s="677"/>
      <c r="H27" s="677"/>
      <c r="I27" s="677"/>
      <c r="J27" s="677"/>
      <c r="K27" s="677"/>
      <c r="L27" s="677"/>
      <c r="M27" s="677"/>
      <c r="N27" s="677"/>
      <c r="O27" s="677"/>
      <c r="P27" s="677"/>
      <c r="Q27" s="678"/>
      <c r="R27" s="679">
        <v>13031464</v>
      </c>
      <c r="S27" s="680"/>
      <c r="T27" s="680"/>
      <c r="U27" s="680"/>
      <c r="V27" s="680"/>
      <c r="W27" s="680"/>
      <c r="X27" s="680"/>
      <c r="Y27" s="681"/>
      <c r="Z27" s="682">
        <v>17</v>
      </c>
      <c r="AA27" s="682"/>
      <c r="AB27" s="682"/>
      <c r="AC27" s="682"/>
      <c r="AD27" s="683" t="s">
        <v>128</v>
      </c>
      <c r="AE27" s="683"/>
      <c r="AF27" s="683"/>
      <c r="AG27" s="683"/>
      <c r="AH27" s="683"/>
      <c r="AI27" s="683"/>
      <c r="AJ27" s="683"/>
      <c r="AK27" s="683"/>
      <c r="AL27" s="684" t="s">
        <v>239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35375816</v>
      </c>
      <c r="BH27" s="680"/>
      <c r="BI27" s="680"/>
      <c r="BJ27" s="680"/>
      <c r="BK27" s="680"/>
      <c r="BL27" s="680"/>
      <c r="BM27" s="680"/>
      <c r="BN27" s="681"/>
      <c r="BO27" s="682">
        <v>100</v>
      </c>
      <c r="BP27" s="682"/>
      <c r="BQ27" s="682"/>
      <c r="BR27" s="682"/>
      <c r="BS27" s="688">
        <v>171293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20837616</v>
      </c>
      <c r="CS27" s="715"/>
      <c r="CT27" s="715"/>
      <c r="CU27" s="715"/>
      <c r="CV27" s="715"/>
      <c r="CW27" s="715"/>
      <c r="CX27" s="715"/>
      <c r="CY27" s="716"/>
      <c r="CZ27" s="684">
        <v>27.6</v>
      </c>
      <c r="DA27" s="712"/>
      <c r="DB27" s="712"/>
      <c r="DC27" s="717"/>
      <c r="DD27" s="688">
        <v>6130322</v>
      </c>
      <c r="DE27" s="715"/>
      <c r="DF27" s="715"/>
      <c r="DG27" s="715"/>
      <c r="DH27" s="715"/>
      <c r="DI27" s="715"/>
      <c r="DJ27" s="715"/>
      <c r="DK27" s="716"/>
      <c r="DL27" s="688">
        <v>6128734</v>
      </c>
      <c r="DM27" s="715"/>
      <c r="DN27" s="715"/>
      <c r="DO27" s="715"/>
      <c r="DP27" s="715"/>
      <c r="DQ27" s="715"/>
      <c r="DR27" s="715"/>
      <c r="DS27" s="715"/>
      <c r="DT27" s="715"/>
      <c r="DU27" s="715"/>
      <c r="DV27" s="716"/>
      <c r="DW27" s="684">
        <v>13.6</v>
      </c>
      <c r="DX27" s="712"/>
      <c r="DY27" s="712"/>
      <c r="DZ27" s="712"/>
      <c r="EA27" s="712"/>
      <c r="EB27" s="712"/>
      <c r="EC27" s="713"/>
    </row>
    <row r="28" spans="2:133" ht="11.25" customHeight="1" x14ac:dyDescent="0.15">
      <c r="B28" s="721" t="s">
        <v>301</v>
      </c>
      <c r="C28" s="722"/>
      <c r="D28" s="722"/>
      <c r="E28" s="722"/>
      <c r="F28" s="722"/>
      <c r="G28" s="722"/>
      <c r="H28" s="722"/>
      <c r="I28" s="722"/>
      <c r="J28" s="722"/>
      <c r="K28" s="722"/>
      <c r="L28" s="722"/>
      <c r="M28" s="722"/>
      <c r="N28" s="722"/>
      <c r="O28" s="722"/>
      <c r="P28" s="722"/>
      <c r="Q28" s="723"/>
      <c r="R28" s="679">
        <v>21591</v>
      </c>
      <c r="S28" s="680"/>
      <c r="T28" s="680"/>
      <c r="U28" s="680"/>
      <c r="V28" s="680"/>
      <c r="W28" s="680"/>
      <c r="X28" s="680"/>
      <c r="Y28" s="681"/>
      <c r="Z28" s="682">
        <v>0</v>
      </c>
      <c r="AA28" s="682"/>
      <c r="AB28" s="682"/>
      <c r="AC28" s="682"/>
      <c r="AD28" s="683">
        <v>21591</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6468768</v>
      </c>
      <c r="CS28" s="680"/>
      <c r="CT28" s="680"/>
      <c r="CU28" s="680"/>
      <c r="CV28" s="680"/>
      <c r="CW28" s="680"/>
      <c r="CX28" s="680"/>
      <c r="CY28" s="681"/>
      <c r="CZ28" s="684">
        <v>8.6</v>
      </c>
      <c r="DA28" s="712"/>
      <c r="DB28" s="712"/>
      <c r="DC28" s="717"/>
      <c r="DD28" s="688">
        <v>6268977</v>
      </c>
      <c r="DE28" s="680"/>
      <c r="DF28" s="680"/>
      <c r="DG28" s="680"/>
      <c r="DH28" s="680"/>
      <c r="DI28" s="680"/>
      <c r="DJ28" s="680"/>
      <c r="DK28" s="681"/>
      <c r="DL28" s="688">
        <v>6268977</v>
      </c>
      <c r="DM28" s="680"/>
      <c r="DN28" s="680"/>
      <c r="DO28" s="680"/>
      <c r="DP28" s="680"/>
      <c r="DQ28" s="680"/>
      <c r="DR28" s="680"/>
      <c r="DS28" s="680"/>
      <c r="DT28" s="680"/>
      <c r="DU28" s="680"/>
      <c r="DV28" s="681"/>
      <c r="DW28" s="684">
        <v>13.9</v>
      </c>
      <c r="DX28" s="712"/>
      <c r="DY28" s="712"/>
      <c r="DZ28" s="712"/>
      <c r="EA28" s="712"/>
      <c r="EB28" s="712"/>
      <c r="EC28" s="713"/>
    </row>
    <row r="29" spans="2:133" ht="11.25" customHeight="1" x14ac:dyDescent="0.15">
      <c r="B29" s="676" t="s">
        <v>303</v>
      </c>
      <c r="C29" s="677"/>
      <c r="D29" s="677"/>
      <c r="E29" s="677"/>
      <c r="F29" s="677"/>
      <c r="G29" s="677"/>
      <c r="H29" s="677"/>
      <c r="I29" s="677"/>
      <c r="J29" s="677"/>
      <c r="K29" s="677"/>
      <c r="L29" s="677"/>
      <c r="M29" s="677"/>
      <c r="N29" s="677"/>
      <c r="O29" s="677"/>
      <c r="P29" s="677"/>
      <c r="Q29" s="678"/>
      <c r="R29" s="679">
        <v>5434551</v>
      </c>
      <c r="S29" s="680"/>
      <c r="T29" s="680"/>
      <c r="U29" s="680"/>
      <c r="V29" s="680"/>
      <c r="W29" s="680"/>
      <c r="X29" s="680"/>
      <c r="Y29" s="681"/>
      <c r="Z29" s="682">
        <v>7.1</v>
      </c>
      <c r="AA29" s="682"/>
      <c r="AB29" s="682"/>
      <c r="AC29" s="682"/>
      <c r="AD29" s="683" t="s">
        <v>239</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6468633</v>
      </c>
      <c r="CS29" s="715"/>
      <c r="CT29" s="715"/>
      <c r="CU29" s="715"/>
      <c r="CV29" s="715"/>
      <c r="CW29" s="715"/>
      <c r="CX29" s="715"/>
      <c r="CY29" s="716"/>
      <c r="CZ29" s="684">
        <v>8.6</v>
      </c>
      <c r="DA29" s="712"/>
      <c r="DB29" s="712"/>
      <c r="DC29" s="717"/>
      <c r="DD29" s="688">
        <v>6268842</v>
      </c>
      <c r="DE29" s="715"/>
      <c r="DF29" s="715"/>
      <c r="DG29" s="715"/>
      <c r="DH29" s="715"/>
      <c r="DI29" s="715"/>
      <c r="DJ29" s="715"/>
      <c r="DK29" s="716"/>
      <c r="DL29" s="688">
        <v>6268842</v>
      </c>
      <c r="DM29" s="715"/>
      <c r="DN29" s="715"/>
      <c r="DO29" s="715"/>
      <c r="DP29" s="715"/>
      <c r="DQ29" s="715"/>
      <c r="DR29" s="715"/>
      <c r="DS29" s="715"/>
      <c r="DT29" s="715"/>
      <c r="DU29" s="715"/>
      <c r="DV29" s="716"/>
      <c r="DW29" s="684">
        <v>13.9</v>
      </c>
      <c r="DX29" s="712"/>
      <c r="DY29" s="712"/>
      <c r="DZ29" s="712"/>
      <c r="EA29" s="712"/>
      <c r="EB29" s="712"/>
      <c r="EC29" s="713"/>
    </row>
    <row r="30" spans="2:133" ht="11.25" customHeight="1" x14ac:dyDescent="0.15">
      <c r="B30" s="676" t="s">
        <v>307</v>
      </c>
      <c r="C30" s="677"/>
      <c r="D30" s="677"/>
      <c r="E30" s="677"/>
      <c r="F30" s="677"/>
      <c r="G30" s="677"/>
      <c r="H30" s="677"/>
      <c r="I30" s="677"/>
      <c r="J30" s="677"/>
      <c r="K30" s="677"/>
      <c r="L30" s="677"/>
      <c r="M30" s="677"/>
      <c r="N30" s="677"/>
      <c r="O30" s="677"/>
      <c r="P30" s="677"/>
      <c r="Q30" s="678"/>
      <c r="R30" s="679">
        <v>330734</v>
      </c>
      <c r="S30" s="680"/>
      <c r="T30" s="680"/>
      <c r="U30" s="680"/>
      <c r="V30" s="680"/>
      <c r="W30" s="680"/>
      <c r="X30" s="680"/>
      <c r="Y30" s="681"/>
      <c r="Z30" s="682">
        <v>0.4</v>
      </c>
      <c r="AA30" s="682"/>
      <c r="AB30" s="682"/>
      <c r="AC30" s="682"/>
      <c r="AD30" s="683">
        <v>186002</v>
      </c>
      <c r="AE30" s="683"/>
      <c r="AF30" s="683"/>
      <c r="AG30" s="683"/>
      <c r="AH30" s="683"/>
      <c r="AI30" s="683"/>
      <c r="AJ30" s="683"/>
      <c r="AK30" s="683"/>
      <c r="AL30" s="684">
        <v>0.4</v>
      </c>
      <c r="AM30" s="685"/>
      <c r="AN30" s="685"/>
      <c r="AO30" s="686"/>
      <c r="AP30" s="727" t="s">
        <v>308</v>
      </c>
      <c r="AQ30" s="728"/>
      <c r="AR30" s="728"/>
      <c r="AS30" s="728"/>
      <c r="AT30" s="733" t="s">
        <v>309</v>
      </c>
      <c r="AU30" s="230"/>
      <c r="AV30" s="230"/>
      <c r="AW30" s="230"/>
      <c r="AX30" s="665" t="s">
        <v>188</v>
      </c>
      <c r="AY30" s="666"/>
      <c r="AZ30" s="666"/>
      <c r="BA30" s="666"/>
      <c r="BB30" s="666"/>
      <c r="BC30" s="666"/>
      <c r="BD30" s="666"/>
      <c r="BE30" s="666"/>
      <c r="BF30" s="667"/>
      <c r="BG30" s="739">
        <v>99.1</v>
      </c>
      <c r="BH30" s="740"/>
      <c r="BI30" s="740"/>
      <c r="BJ30" s="740"/>
      <c r="BK30" s="740"/>
      <c r="BL30" s="740"/>
      <c r="BM30" s="674">
        <v>95.4</v>
      </c>
      <c r="BN30" s="740"/>
      <c r="BO30" s="740"/>
      <c r="BP30" s="740"/>
      <c r="BQ30" s="741"/>
      <c r="BR30" s="739">
        <v>98.9</v>
      </c>
      <c r="BS30" s="740"/>
      <c r="BT30" s="740"/>
      <c r="BU30" s="740"/>
      <c r="BV30" s="740"/>
      <c r="BW30" s="740"/>
      <c r="BX30" s="674">
        <v>94.7</v>
      </c>
      <c r="BY30" s="740"/>
      <c r="BZ30" s="740"/>
      <c r="CA30" s="740"/>
      <c r="CB30" s="741"/>
      <c r="CD30" s="744"/>
      <c r="CE30" s="745"/>
      <c r="CF30" s="694" t="s">
        <v>310</v>
      </c>
      <c r="CG30" s="695"/>
      <c r="CH30" s="695"/>
      <c r="CI30" s="695"/>
      <c r="CJ30" s="695"/>
      <c r="CK30" s="695"/>
      <c r="CL30" s="695"/>
      <c r="CM30" s="695"/>
      <c r="CN30" s="695"/>
      <c r="CO30" s="695"/>
      <c r="CP30" s="695"/>
      <c r="CQ30" s="696"/>
      <c r="CR30" s="679">
        <v>5884553</v>
      </c>
      <c r="CS30" s="680"/>
      <c r="CT30" s="680"/>
      <c r="CU30" s="680"/>
      <c r="CV30" s="680"/>
      <c r="CW30" s="680"/>
      <c r="CX30" s="680"/>
      <c r="CY30" s="681"/>
      <c r="CZ30" s="684">
        <v>7.8</v>
      </c>
      <c r="DA30" s="712"/>
      <c r="DB30" s="712"/>
      <c r="DC30" s="717"/>
      <c r="DD30" s="688">
        <v>5733240</v>
      </c>
      <c r="DE30" s="680"/>
      <c r="DF30" s="680"/>
      <c r="DG30" s="680"/>
      <c r="DH30" s="680"/>
      <c r="DI30" s="680"/>
      <c r="DJ30" s="680"/>
      <c r="DK30" s="681"/>
      <c r="DL30" s="688">
        <v>5733240</v>
      </c>
      <c r="DM30" s="680"/>
      <c r="DN30" s="680"/>
      <c r="DO30" s="680"/>
      <c r="DP30" s="680"/>
      <c r="DQ30" s="680"/>
      <c r="DR30" s="680"/>
      <c r="DS30" s="680"/>
      <c r="DT30" s="680"/>
      <c r="DU30" s="680"/>
      <c r="DV30" s="681"/>
      <c r="DW30" s="684">
        <v>12.7</v>
      </c>
      <c r="DX30" s="712"/>
      <c r="DY30" s="712"/>
      <c r="DZ30" s="712"/>
      <c r="EA30" s="712"/>
      <c r="EB30" s="712"/>
      <c r="EC30" s="713"/>
    </row>
    <row r="31" spans="2:133" ht="11.25" customHeight="1" x14ac:dyDescent="0.15">
      <c r="B31" s="676" t="s">
        <v>311</v>
      </c>
      <c r="C31" s="677"/>
      <c r="D31" s="677"/>
      <c r="E31" s="677"/>
      <c r="F31" s="677"/>
      <c r="G31" s="677"/>
      <c r="H31" s="677"/>
      <c r="I31" s="677"/>
      <c r="J31" s="677"/>
      <c r="K31" s="677"/>
      <c r="L31" s="677"/>
      <c r="M31" s="677"/>
      <c r="N31" s="677"/>
      <c r="O31" s="677"/>
      <c r="P31" s="677"/>
      <c r="Q31" s="678"/>
      <c r="R31" s="679">
        <v>709910</v>
      </c>
      <c r="S31" s="680"/>
      <c r="T31" s="680"/>
      <c r="U31" s="680"/>
      <c r="V31" s="680"/>
      <c r="W31" s="680"/>
      <c r="X31" s="680"/>
      <c r="Y31" s="681"/>
      <c r="Z31" s="682">
        <v>0.9</v>
      </c>
      <c r="AA31" s="682"/>
      <c r="AB31" s="682"/>
      <c r="AC31" s="682"/>
      <c r="AD31" s="683" t="s">
        <v>239</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99.2</v>
      </c>
      <c r="BH31" s="715"/>
      <c r="BI31" s="715"/>
      <c r="BJ31" s="715"/>
      <c r="BK31" s="715"/>
      <c r="BL31" s="715"/>
      <c r="BM31" s="685">
        <v>96</v>
      </c>
      <c r="BN31" s="737"/>
      <c r="BO31" s="737"/>
      <c r="BP31" s="737"/>
      <c r="BQ31" s="738"/>
      <c r="BR31" s="736">
        <v>99</v>
      </c>
      <c r="BS31" s="715"/>
      <c r="BT31" s="715"/>
      <c r="BU31" s="715"/>
      <c r="BV31" s="715"/>
      <c r="BW31" s="715"/>
      <c r="BX31" s="685">
        <v>95.2</v>
      </c>
      <c r="BY31" s="737"/>
      <c r="BZ31" s="737"/>
      <c r="CA31" s="737"/>
      <c r="CB31" s="738"/>
      <c r="CD31" s="744"/>
      <c r="CE31" s="745"/>
      <c r="CF31" s="694" t="s">
        <v>314</v>
      </c>
      <c r="CG31" s="695"/>
      <c r="CH31" s="695"/>
      <c r="CI31" s="695"/>
      <c r="CJ31" s="695"/>
      <c r="CK31" s="695"/>
      <c r="CL31" s="695"/>
      <c r="CM31" s="695"/>
      <c r="CN31" s="695"/>
      <c r="CO31" s="695"/>
      <c r="CP31" s="695"/>
      <c r="CQ31" s="696"/>
      <c r="CR31" s="679">
        <v>584080</v>
      </c>
      <c r="CS31" s="715"/>
      <c r="CT31" s="715"/>
      <c r="CU31" s="715"/>
      <c r="CV31" s="715"/>
      <c r="CW31" s="715"/>
      <c r="CX31" s="715"/>
      <c r="CY31" s="716"/>
      <c r="CZ31" s="684">
        <v>0.8</v>
      </c>
      <c r="DA31" s="712"/>
      <c r="DB31" s="712"/>
      <c r="DC31" s="717"/>
      <c r="DD31" s="688">
        <v>535602</v>
      </c>
      <c r="DE31" s="715"/>
      <c r="DF31" s="715"/>
      <c r="DG31" s="715"/>
      <c r="DH31" s="715"/>
      <c r="DI31" s="715"/>
      <c r="DJ31" s="715"/>
      <c r="DK31" s="716"/>
      <c r="DL31" s="688">
        <v>535602</v>
      </c>
      <c r="DM31" s="715"/>
      <c r="DN31" s="715"/>
      <c r="DO31" s="715"/>
      <c r="DP31" s="715"/>
      <c r="DQ31" s="715"/>
      <c r="DR31" s="715"/>
      <c r="DS31" s="715"/>
      <c r="DT31" s="715"/>
      <c r="DU31" s="715"/>
      <c r="DV31" s="716"/>
      <c r="DW31" s="684">
        <v>1.2</v>
      </c>
      <c r="DX31" s="712"/>
      <c r="DY31" s="712"/>
      <c r="DZ31" s="712"/>
      <c r="EA31" s="712"/>
      <c r="EB31" s="712"/>
      <c r="EC31" s="713"/>
    </row>
    <row r="32" spans="2:133" ht="11.25" customHeight="1" x14ac:dyDescent="0.15">
      <c r="B32" s="676" t="s">
        <v>315</v>
      </c>
      <c r="C32" s="677"/>
      <c r="D32" s="677"/>
      <c r="E32" s="677"/>
      <c r="F32" s="677"/>
      <c r="G32" s="677"/>
      <c r="H32" s="677"/>
      <c r="I32" s="677"/>
      <c r="J32" s="677"/>
      <c r="K32" s="677"/>
      <c r="L32" s="677"/>
      <c r="M32" s="677"/>
      <c r="N32" s="677"/>
      <c r="O32" s="677"/>
      <c r="P32" s="677"/>
      <c r="Q32" s="678"/>
      <c r="R32" s="679">
        <v>391588</v>
      </c>
      <c r="S32" s="680"/>
      <c r="T32" s="680"/>
      <c r="U32" s="680"/>
      <c r="V32" s="680"/>
      <c r="W32" s="680"/>
      <c r="X32" s="680"/>
      <c r="Y32" s="681"/>
      <c r="Z32" s="682">
        <v>0.5</v>
      </c>
      <c r="AA32" s="682"/>
      <c r="AB32" s="682"/>
      <c r="AC32" s="682"/>
      <c r="AD32" s="683" t="s">
        <v>128</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v>
      </c>
      <c r="BH32" s="749"/>
      <c r="BI32" s="749"/>
      <c r="BJ32" s="749"/>
      <c r="BK32" s="749"/>
      <c r="BL32" s="749"/>
      <c r="BM32" s="750">
        <v>94.7</v>
      </c>
      <c r="BN32" s="749"/>
      <c r="BO32" s="749"/>
      <c r="BP32" s="749"/>
      <c r="BQ32" s="751"/>
      <c r="BR32" s="748">
        <v>98.8</v>
      </c>
      <c r="BS32" s="749"/>
      <c r="BT32" s="749"/>
      <c r="BU32" s="749"/>
      <c r="BV32" s="749"/>
      <c r="BW32" s="749"/>
      <c r="BX32" s="750">
        <v>94.1</v>
      </c>
      <c r="BY32" s="749"/>
      <c r="BZ32" s="749"/>
      <c r="CA32" s="749"/>
      <c r="CB32" s="751"/>
      <c r="CD32" s="746"/>
      <c r="CE32" s="747"/>
      <c r="CF32" s="694" t="s">
        <v>317</v>
      </c>
      <c r="CG32" s="695"/>
      <c r="CH32" s="695"/>
      <c r="CI32" s="695"/>
      <c r="CJ32" s="695"/>
      <c r="CK32" s="695"/>
      <c r="CL32" s="695"/>
      <c r="CM32" s="695"/>
      <c r="CN32" s="695"/>
      <c r="CO32" s="695"/>
      <c r="CP32" s="695"/>
      <c r="CQ32" s="696"/>
      <c r="CR32" s="679">
        <v>135</v>
      </c>
      <c r="CS32" s="680"/>
      <c r="CT32" s="680"/>
      <c r="CU32" s="680"/>
      <c r="CV32" s="680"/>
      <c r="CW32" s="680"/>
      <c r="CX32" s="680"/>
      <c r="CY32" s="681"/>
      <c r="CZ32" s="684">
        <v>0</v>
      </c>
      <c r="DA32" s="712"/>
      <c r="DB32" s="712"/>
      <c r="DC32" s="717"/>
      <c r="DD32" s="688">
        <v>135</v>
      </c>
      <c r="DE32" s="680"/>
      <c r="DF32" s="680"/>
      <c r="DG32" s="680"/>
      <c r="DH32" s="680"/>
      <c r="DI32" s="680"/>
      <c r="DJ32" s="680"/>
      <c r="DK32" s="681"/>
      <c r="DL32" s="688">
        <v>135</v>
      </c>
      <c r="DM32" s="680"/>
      <c r="DN32" s="680"/>
      <c r="DO32" s="680"/>
      <c r="DP32" s="680"/>
      <c r="DQ32" s="680"/>
      <c r="DR32" s="680"/>
      <c r="DS32" s="680"/>
      <c r="DT32" s="680"/>
      <c r="DU32" s="680"/>
      <c r="DV32" s="681"/>
      <c r="DW32" s="684">
        <v>0</v>
      </c>
      <c r="DX32" s="712"/>
      <c r="DY32" s="712"/>
      <c r="DZ32" s="712"/>
      <c r="EA32" s="712"/>
      <c r="EB32" s="712"/>
      <c r="EC32" s="713"/>
    </row>
    <row r="33" spans="2:133" ht="11.25" customHeight="1" x14ac:dyDescent="0.15">
      <c r="B33" s="676" t="s">
        <v>318</v>
      </c>
      <c r="C33" s="677"/>
      <c r="D33" s="677"/>
      <c r="E33" s="677"/>
      <c r="F33" s="677"/>
      <c r="G33" s="677"/>
      <c r="H33" s="677"/>
      <c r="I33" s="677"/>
      <c r="J33" s="677"/>
      <c r="K33" s="677"/>
      <c r="L33" s="677"/>
      <c r="M33" s="677"/>
      <c r="N33" s="677"/>
      <c r="O33" s="677"/>
      <c r="P33" s="677"/>
      <c r="Q33" s="678"/>
      <c r="R33" s="679">
        <v>985825</v>
      </c>
      <c r="S33" s="680"/>
      <c r="T33" s="680"/>
      <c r="U33" s="680"/>
      <c r="V33" s="680"/>
      <c r="W33" s="680"/>
      <c r="X33" s="680"/>
      <c r="Y33" s="681"/>
      <c r="Z33" s="682">
        <v>1.3</v>
      </c>
      <c r="AA33" s="682"/>
      <c r="AB33" s="682"/>
      <c r="AC33" s="682"/>
      <c r="AD33" s="683" t="s">
        <v>239</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27025990</v>
      </c>
      <c r="CS33" s="715"/>
      <c r="CT33" s="715"/>
      <c r="CU33" s="715"/>
      <c r="CV33" s="715"/>
      <c r="CW33" s="715"/>
      <c r="CX33" s="715"/>
      <c r="CY33" s="716"/>
      <c r="CZ33" s="684">
        <v>35.700000000000003</v>
      </c>
      <c r="DA33" s="712"/>
      <c r="DB33" s="712"/>
      <c r="DC33" s="717"/>
      <c r="DD33" s="688">
        <v>22188185</v>
      </c>
      <c r="DE33" s="715"/>
      <c r="DF33" s="715"/>
      <c r="DG33" s="715"/>
      <c r="DH33" s="715"/>
      <c r="DI33" s="715"/>
      <c r="DJ33" s="715"/>
      <c r="DK33" s="716"/>
      <c r="DL33" s="688">
        <v>17811787</v>
      </c>
      <c r="DM33" s="715"/>
      <c r="DN33" s="715"/>
      <c r="DO33" s="715"/>
      <c r="DP33" s="715"/>
      <c r="DQ33" s="715"/>
      <c r="DR33" s="715"/>
      <c r="DS33" s="715"/>
      <c r="DT33" s="715"/>
      <c r="DU33" s="715"/>
      <c r="DV33" s="716"/>
      <c r="DW33" s="684">
        <v>39.5</v>
      </c>
      <c r="DX33" s="712"/>
      <c r="DY33" s="712"/>
      <c r="DZ33" s="712"/>
      <c r="EA33" s="712"/>
      <c r="EB33" s="712"/>
      <c r="EC33" s="713"/>
    </row>
    <row r="34" spans="2:133" ht="11.25" customHeight="1" x14ac:dyDescent="0.15">
      <c r="B34" s="676" t="s">
        <v>320</v>
      </c>
      <c r="C34" s="677"/>
      <c r="D34" s="677"/>
      <c r="E34" s="677"/>
      <c r="F34" s="677"/>
      <c r="G34" s="677"/>
      <c r="H34" s="677"/>
      <c r="I34" s="677"/>
      <c r="J34" s="677"/>
      <c r="K34" s="677"/>
      <c r="L34" s="677"/>
      <c r="M34" s="677"/>
      <c r="N34" s="677"/>
      <c r="O34" s="677"/>
      <c r="P34" s="677"/>
      <c r="Q34" s="678"/>
      <c r="R34" s="679">
        <v>1755055</v>
      </c>
      <c r="S34" s="680"/>
      <c r="T34" s="680"/>
      <c r="U34" s="680"/>
      <c r="V34" s="680"/>
      <c r="W34" s="680"/>
      <c r="X34" s="680"/>
      <c r="Y34" s="681"/>
      <c r="Z34" s="682">
        <v>2.2999999999999998</v>
      </c>
      <c r="AA34" s="682"/>
      <c r="AB34" s="682"/>
      <c r="AC34" s="682"/>
      <c r="AD34" s="683">
        <v>58155</v>
      </c>
      <c r="AE34" s="683"/>
      <c r="AF34" s="683"/>
      <c r="AG34" s="683"/>
      <c r="AH34" s="683"/>
      <c r="AI34" s="683"/>
      <c r="AJ34" s="683"/>
      <c r="AK34" s="683"/>
      <c r="AL34" s="684">
        <v>0.1</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11105178</v>
      </c>
      <c r="CS34" s="680"/>
      <c r="CT34" s="680"/>
      <c r="CU34" s="680"/>
      <c r="CV34" s="680"/>
      <c r="CW34" s="680"/>
      <c r="CX34" s="680"/>
      <c r="CY34" s="681"/>
      <c r="CZ34" s="684">
        <v>14.7</v>
      </c>
      <c r="DA34" s="712"/>
      <c r="DB34" s="712"/>
      <c r="DC34" s="717"/>
      <c r="DD34" s="688">
        <v>8377734</v>
      </c>
      <c r="DE34" s="680"/>
      <c r="DF34" s="680"/>
      <c r="DG34" s="680"/>
      <c r="DH34" s="680"/>
      <c r="DI34" s="680"/>
      <c r="DJ34" s="680"/>
      <c r="DK34" s="681"/>
      <c r="DL34" s="688">
        <v>7090824</v>
      </c>
      <c r="DM34" s="680"/>
      <c r="DN34" s="680"/>
      <c r="DO34" s="680"/>
      <c r="DP34" s="680"/>
      <c r="DQ34" s="680"/>
      <c r="DR34" s="680"/>
      <c r="DS34" s="680"/>
      <c r="DT34" s="680"/>
      <c r="DU34" s="680"/>
      <c r="DV34" s="681"/>
      <c r="DW34" s="684">
        <v>15.7</v>
      </c>
      <c r="DX34" s="712"/>
      <c r="DY34" s="712"/>
      <c r="DZ34" s="712"/>
      <c r="EA34" s="712"/>
      <c r="EB34" s="712"/>
      <c r="EC34" s="713"/>
    </row>
    <row r="35" spans="2:133" ht="11.25" customHeight="1" x14ac:dyDescent="0.15">
      <c r="B35" s="676" t="s">
        <v>324</v>
      </c>
      <c r="C35" s="677"/>
      <c r="D35" s="677"/>
      <c r="E35" s="677"/>
      <c r="F35" s="677"/>
      <c r="G35" s="677"/>
      <c r="H35" s="677"/>
      <c r="I35" s="677"/>
      <c r="J35" s="677"/>
      <c r="K35" s="677"/>
      <c r="L35" s="677"/>
      <c r="M35" s="677"/>
      <c r="N35" s="677"/>
      <c r="O35" s="677"/>
      <c r="P35" s="677"/>
      <c r="Q35" s="678"/>
      <c r="R35" s="679">
        <v>5836411</v>
      </c>
      <c r="S35" s="680"/>
      <c r="T35" s="680"/>
      <c r="U35" s="680"/>
      <c r="V35" s="680"/>
      <c r="W35" s="680"/>
      <c r="X35" s="680"/>
      <c r="Y35" s="681"/>
      <c r="Z35" s="682">
        <v>7.6</v>
      </c>
      <c r="AA35" s="682"/>
      <c r="AB35" s="682"/>
      <c r="AC35" s="682"/>
      <c r="AD35" s="683" t="s">
        <v>128</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11229298</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432872</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639393</v>
      </c>
      <c r="CS35" s="715"/>
      <c r="CT35" s="715"/>
      <c r="CU35" s="715"/>
      <c r="CV35" s="715"/>
      <c r="CW35" s="715"/>
      <c r="CX35" s="715"/>
      <c r="CY35" s="716"/>
      <c r="CZ35" s="684">
        <v>0.8</v>
      </c>
      <c r="DA35" s="712"/>
      <c r="DB35" s="712"/>
      <c r="DC35" s="717"/>
      <c r="DD35" s="688">
        <v>612762</v>
      </c>
      <c r="DE35" s="715"/>
      <c r="DF35" s="715"/>
      <c r="DG35" s="715"/>
      <c r="DH35" s="715"/>
      <c r="DI35" s="715"/>
      <c r="DJ35" s="715"/>
      <c r="DK35" s="716"/>
      <c r="DL35" s="688">
        <v>567007</v>
      </c>
      <c r="DM35" s="715"/>
      <c r="DN35" s="715"/>
      <c r="DO35" s="715"/>
      <c r="DP35" s="715"/>
      <c r="DQ35" s="715"/>
      <c r="DR35" s="715"/>
      <c r="DS35" s="715"/>
      <c r="DT35" s="715"/>
      <c r="DU35" s="715"/>
      <c r="DV35" s="716"/>
      <c r="DW35" s="684">
        <v>1.3</v>
      </c>
      <c r="DX35" s="712"/>
      <c r="DY35" s="712"/>
      <c r="DZ35" s="712"/>
      <c r="EA35" s="712"/>
      <c r="EB35" s="712"/>
      <c r="EC35" s="713"/>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179</v>
      </c>
      <c r="AA36" s="682"/>
      <c r="AB36" s="682"/>
      <c r="AC36" s="682"/>
      <c r="AD36" s="683" t="s">
        <v>128</v>
      </c>
      <c r="AE36" s="683"/>
      <c r="AF36" s="683"/>
      <c r="AG36" s="683"/>
      <c r="AH36" s="683"/>
      <c r="AI36" s="683"/>
      <c r="AJ36" s="683"/>
      <c r="AK36" s="683"/>
      <c r="AL36" s="684" t="s">
        <v>239</v>
      </c>
      <c r="AM36" s="685"/>
      <c r="AN36" s="685"/>
      <c r="AO36" s="686"/>
      <c r="AQ36" s="756" t="s">
        <v>329</v>
      </c>
      <c r="AR36" s="757"/>
      <c r="AS36" s="757"/>
      <c r="AT36" s="757"/>
      <c r="AU36" s="757"/>
      <c r="AV36" s="757"/>
      <c r="AW36" s="757"/>
      <c r="AX36" s="757"/>
      <c r="AY36" s="758"/>
      <c r="AZ36" s="679">
        <v>1948236</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379851</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6038463</v>
      </c>
      <c r="CS36" s="680"/>
      <c r="CT36" s="680"/>
      <c r="CU36" s="680"/>
      <c r="CV36" s="680"/>
      <c r="CW36" s="680"/>
      <c r="CX36" s="680"/>
      <c r="CY36" s="681"/>
      <c r="CZ36" s="684">
        <v>8</v>
      </c>
      <c r="DA36" s="712"/>
      <c r="DB36" s="712"/>
      <c r="DC36" s="717"/>
      <c r="DD36" s="688">
        <v>5572680</v>
      </c>
      <c r="DE36" s="680"/>
      <c r="DF36" s="680"/>
      <c r="DG36" s="680"/>
      <c r="DH36" s="680"/>
      <c r="DI36" s="680"/>
      <c r="DJ36" s="680"/>
      <c r="DK36" s="681"/>
      <c r="DL36" s="688">
        <v>4158261</v>
      </c>
      <c r="DM36" s="680"/>
      <c r="DN36" s="680"/>
      <c r="DO36" s="680"/>
      <c r="DP36" s="680"/>
      <c r="DQ36" s="680"/>
      <c r="DR36" s="680"/>
      <c r="DS36" s="680"/>
      <c r="DT36" s="680"/>
      <c r="DU36" s="680"/>
      <c r="DV36" s="681"/>
      <c r="DW36" s="684">
        <v>9.1999999999999993</v>
      </c>
      <c r="DX36" s="712"/>
      <c r="DY36" s="712"/>
      <c r="DZ36" s="712"/>
      <c r="EA36" s="712"/>
      <c r="EB36" s="712"/>
      <c r="EC36" s="713"/>
    </row>
    <row r="37" spans="2:133" ht="11.25" customHeight="1" x14ac:dyDescent="0.15">
      <c r="B37" s="676" t="s">
        <v>332</v>
      </c>
      <c r="C37" s="677"/>
      <c r="D37" s="677"/>
      <c r="E37" s="677"/>
      <c r="F37" s="677"/>
      <c r="G37" s="677"/>
      <c r="H37" s="677"/>
      <c r="I37" s="677"/>
      <c r="J37" s="677"/>
      <c r="K37" s="677"/>
      <c r="L37" s="677"/>
      <c r="M37" s="677"/>
      <c r="N37" s="677"/>
      <c r="O37" s="677"/>
      <c r="P37" s="677"/>
      <c r="Q37" s="678"/>
      <c r="R37" s="679">
        <v>3650811</v>
      </c>
      <c r="S37" s="680"/>
      <c r="T37" s="680"/>
      <c r="U37" s="680"/>
      <c r="V37" s="680"/>
      <c r="W37" s="680"/>
      <c r="X37" s="680"/>
      <c r="Y37" s="681"/>
      <c r="Z37" s="682">
        <v>4.8</v>
      </c>
      <c r="AA37" s="682"/>
      <c r="AB37" s="682"/>
      <c r="AC37" s="682"/>
      <c r="AD37" s="683" t="s">
        <v>128</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1682942</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29250</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30260</v>
      </c>
      <c r="CS37" s="715"/>
      <c r="CT37" s="715"/>
      <c r="CU37" s="715"/>
      <c r="CV37" s="715"/>
      <c r="CW37" s="715"/>
      <c r="CX37" s="715"/>
      <c r="CY37" s="716"/>
      <c r="CZ37" s="684">
        <v>0</v>
      </c>
      <c r="DA37" s="712"/>
      <c r="DB37" s="712"/>
      <c r="DC37" s="717"/>
      <c r="DD37" s="688">
        <v>30260</v>
      </c>
      <c r="DE37" s="715"/>
      <c r="DF37" s="715"/>
      <c r="DG37" s="715"/>
      <c r="DH37" s="715"/>
      <c r="DI37" s="715"/>
      <c r="DJ37" s="715"/>
      <c r="DK37" s="716"/>
      <c r="DL37" s="688">
        <v>29279</v>
      </c>
      <c r="DM37" s="715"/>
      <c r="DN37" s="715"/>
      <c r="DO37" s="715"/>
      <c r="DP37" s="715"/>
      <c r="DQ37" s="715"/>
      <c r="DR37" s="715"/>
      <c r="DS37" s="715"/>
      <c r="DT37" s="715"/>
      <c r="DU37" s="715"/>
      <c r="DV37" s="716"/>
      <c r="DW37" s="684">
        <v>0.1</v>
      </c>
      <c r="DX37" s="712"/>
      <c r="DY37" s="712"/>
      <c r="DZ37" s="712"/>
      <c r="EA37" s="712"/>
      <c r="EB37" s="712"/>
      <c r="EC37" s="713"/>
    </row>
    <row r="38" spans="2:133" ht="11.25" customHeight="1" x14ac:dyDescent="0.15">
      <c r="B38" s="724" t="s">
        <v>336</v>
      </c>
      <c r="C38" s="725"/>
      <c r="D38" s="725"/>
      <c r="E38" s="725"/>
      <c r="F38" s="725"/>
      <c r="G38" s="725"/>
      <c r="H38" s="725"/>
      <c r="I38" s="725"/>
      <c r="J38" s="725"/>
      <c r="K38" s="725"/>
      <c r="L38" s="725"/>
      <c r="M38" s="725"/>
      <c r="N38" s="725"/>
      <c r="O38" s="725"/>
      <c r="P38" s="725"/>
      <c r="Q38" s="726"/>
      <c r="R38" s="759">
        <v>76462712</v>
      </c>
      <c r="S38" s="760"/>
      <c r="T38" s="760"/>
      <c r="U38" s="760"/>
      <c r="V38" s="760"/>
      <c r="W38" s="760"/>
      <c r="X38" s="760"/>
      <c r="Y38" s="761"/>
      <c r="Z38" s="762">
        <v>100</v>
      </c>
      <c r="AA38" s="762"/>
      <c r="AB38" s="762"/>
      <c r="AC38" s="762"/>
      <c r="AD38" s="763">
        <v>41453357</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13899</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45378</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7584221</v>
      </c>
      <c r="CS38" s="680"/>
      <c r="CT38" s="680"/>
      <c r="CU38" s="680"/>
      <c r="CV38" s="680"/>
      <c r="CW38" s="680"/>
      <c r="CX38" s="680"/>
      <c r="CY38" s="681"/>
      <c r="CZ38" s="684">
        <v>10</v>
      </c>
      <c r="DA38" s="712"/>
      <c r="DB38" s="712"/>
      <c r="DC38" s="717"/>
      <c r="DD38" s="688">
        <v>6180729</v>
      </c>
      <c r="DE38" s="680"/>
      <c r="DF38" s="680"/>
      <c r="DG38" s="680"/>
      <c r="DH38" s="680"/>
      <c r="DI38" s="680"/>
      <c r="DJ38" s="680"/>
      <c r="DK38" s="681"/>
      <c r="DL38" s="688">
        <v>5995695</v>
      </c>
      <c r="DM38" s="680"/>
      <c r="DN38" s="680"/>
      <c r="DO38" s="680"/>
      <c r="DP38" s="680"/>
      <c r="DQ38" s="680"/>
      <c r="DR38" s="680"/>
      <c r="DS38" s="680"/>
      <c r="DT38" s="680"/>
      <c r="DU38" s="680"/>
      <c r="DV38" s="681"/>
      <c r="DW38" s="684">
        <v>13.3</v>
      </c>
      <c r="DX38" s="712"/>
      <c r="DY38" s="712"/>
      <c r="DZ38" s="712"/>
      <c r="EA38" s="712"/>
      <c r="EB38" s="712"/>
      <c r="EC38" s="713"/>
    </row>
    <row r="39" spans="2:133" ht="11.25" customHeight="1" x14ac:dyDescent="0.15">
      <c r="AQ39" s="756" t="s">
        <v>340</v>
      </c>
      <c r="AR39" s="757"/>
      <c r="AS39" s="757"/>
      <c r="AT39" s="757"/>
      <c r="AU39" s="757"/>
      <c r="AV39" s="757"/>
      <c r="AW39" s="757"/>
      <c r="AX39" s="757"/>
      <c r="AY39" s="758"/>
      <c r="AZ39" s="679" t="s">
        <v>239</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112</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907816</v>
      </c>
      <c r="CS39" s="715"/>
      <c r="CT39" s="715"/>
      <c r="CU39" s="715"/>
      <c r="CV39" s="715"/>
      <c r="CW39" s="715"/>
      <c r="CX39" s="715"/>
      <c r="CY39" s="716"/>
      <c r="CZ39" s="684">
        <v>1.2</v>
      </c>
      <c r="DA39" s="712"/>
      <c r="DB39" s="712"/>
      <c r="DC39" s="717"/>
      <c r="DD39" s="688">
        <v>894280</v>
      </c>
      <c r="DE39" s="715"/>
      <c r="DF39" s="715"/>
      <c r="DG39" s="715"/>
      <c r="DH39" s="715"/>
      <c r="DI39" s="715"/>
      <c r="DJ39" s="715"/>
      <c r="DK39" s="716"/>
      <c r="DL39" s="688" t="s">
        <v>239</v>
      </c>
      <c r="DM39" s="715"/>
      <c r="DN39" s="715"/>
      <c r="DO39" s="715"/>
      <c r="DP39" s="715"/>
      <c r="DQ39" s="715"/>
      <c r="DR39" s="715"/>
      <c r="DS39" s="715"/>
      <c r="DT39" s="715"/>
      <c r="DU39" s="715"/>
      <c r="DV39" s="716"/>
      <c r="DW39" s="684" t="s">
        <v>239</v>
      </c>
      <c r="DX39" s="712"/>
      <c r="DY39" s="712"/>
      <c r="DZ39" s="712"/>
      <c r="EA39" s="712"/>
      <c r="EB39" s="712"/>
      <c r="EC39" s="713"/>
    </row>
    <row r="40" spans="2:133" ht="11.25" customHeight="1" x14ac:dyDescent="0.15">
      <c r="AQ40" s="756" t="s">
        <v>344</v>
      </c>
      <c r="AR40" s="757"/>
      <c r="AS40" s="757"/>
      <c r="AT40" s="757"/>
      <c r="AU40" s="757"/>
      <c r="AV40" s="757"/>
      <c r="AW40" s="757"/>
      <c r="AX40" s="757"/>
      <c r="AY40" s="758"/>
      <c r="AZ40" s="679">
        <v>1719652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239</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750919</v>
      </c>
      <c r="CS40" s="680"/>
      <c r="CT40" s="680"/>
      <c r="CU40" s="680"/>
      <c r="CV40" s="680"/>
      <c r="CW40" s="680"/>
      <c r="CX40" s="680"/>
      <c r="CY40" s="681"/>
      <c r="CZ40" s="684">
        <v>1</v>
      </c>
      <c r="DA40" s="712"/>
      <c r="DB40" s="712"/>
      <c r="DC40" s="717"/>
      <c r="DD40" s="688">
        <v>550000</v>
      </c>
      <c r="DE40" s="680"/>
      <c r="DF40" s="680"/>
      <c r="DG40" s="680"/>
      <c r="DH40" s="680"/>
      <c r="DI40" s="680"/>
      <c r="DJ40" s="680"/>
      <c r="DK40" s="681"/>
      <c r="DL40" s="688" t="s">
        <v>239</v>
      </c>
      <c r="DM40" s="680"/>
      <c r="DN40" s="680"/>
      <c r="DO40" s="680"/>
      <c r="DP40" s="680"/>
      <c r="DQ40" s="680"/>
      <c r="DR40" s="680"/>
      <c r="DS40" s="680"/>
      <c r="DT40" s="680"/>
      <c r="DU40" s="680"/>
      <c r="DV40" s="681"/>
      <c r="DW40" s="684" t="s">
        <v>239</v>
      </c>
      <c r="DX40" s="712"/>
      <c r="DY40" s="712"/>
      <c r="DZ40" s="712"/>
      <c r="EA40" s="712"/>
      <c r="EB40" s="712"/>
      <c r="EC40" s="713"/>
    </row>
    <row r="41" spans="2:133" ht="11.25" customHeight="1" x14ac:dyDescent="0.15">
      <c r="AQ41" s="766" t="s">
        <v>347</v>
      </c>
      <c r="AR41" s="767"/>
      <c r="AS41" s="767"/>
      <c r="AT41" s="767"/>
      <c r="AU41" s="767"/>
      <c r="AV41" s="767"/>
      <c r="AW41" s="767"/>
      <c r="AX41" s="767"/>
      <c r="AY41" s="768"/>
      <c r="AZ41" s="759">
        <v>5864569</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330</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239</v>
      </c>
      <c r="CS41" s="715"/>
      <c r="CT41" s="715"/>
      <c r="CU41" s="715"/>
      <c r="CV41" s="715"/>
      <c r="CW41" s="715"/>
      <c r="CX41" s="715"/>
      <c r="CY41" s="716"/>
      <c r="CZ41" s="684" t="s">
        <v>239</v>
      </c>
      <c r="DA41" s="712"/>
      <c r="DB41" s="712"/>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6866903</v>
      </c>
      <c r="CS42" s="680"/>
      <c r="CT42" s="680"/>
      <c r="CU42" s="680"/>
      <c r="CV42" s="680"/>
      <c r="CW42" s="680"/>
      <c r="CX42" s="680"/>
      <c r="CY42" s="681"/>
      <c r="CZ42" s="684">
        <v>9.1</v>
      </c>
      <c r="DA42" s="685"/>
      <c r="DB42" s="685"/>
      <c r="DC42" s="780"/>
      <c r="DD42" s="688">
        <v>2290699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171967</v>
      </c>
      <c r="CS43" s="715"/>
      <c r="CT43" s="715"/>
      <c r="CU43" s="715"/>
      <c r="CV43" s="715"/>
      <c r="CW43" s="715"/>
      <c r="CX43" s="715"/>
      <c r="CY43" s="716"/>
      <c r="CZ43" s="684">
        <v>0.2</v>
      </c>
      <c r="DA43" s="712"/>
      <c r="DB43" s="712"/>
      <c r="DC43" s="717"/>
      <c r="DD43" s="688">
        <v>171967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6822679</v>
      </c>
      <c r="CS44" s="680"/>
      <c r="CT44" s="680"/>
      <c r="CU44" s="680"/>
      <c r="CV44" s="680"/>
      <c r="CW44" s="680"/>
      <c r="CX44" s="680"/>
      <c r="CY44" s="681"/>
      <c r="CZ44" s="684">
        <v>9</v>
      </c>
      <c r="DA44" s="685"/>
      <c r="DB44" s="685"/>
      <c r="DC44" s="780"/>
      <c r="DD44" s="688">
        <v>2281702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3181141</v>
      </c>
      <c r="CS45" s="715"/>
      <c r="CT45" s="715"/>
      <c r="CU45" s="715"/>
      <c r="CV45" s="715"/>
      <c r="CW45" s="715"/>
      <c r="CX45" s="715"/>
      <c r="CY45" s="716"/>
      <c r="CZ45" s="684">
        <v>4.2</v>
      </c>
      <c r="DA45" s="712"/>
      <c r="DB45" s="712"/>
      <c r="DC45" s="717"/>
      <c r="DD45" s="688">
        <v>119858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3306507</v>
      </c>
      <c r="CS46" s="680"/>
      <c r="CT46" s="680"/>
      <c r="CU46" s="680"/>
      <c r="CV46" s="680"/>
      <c r="CW46" s="680"/>
      <c r="CX46" s="680"/>
      <c r="CY46" s="681"/>
      <c r="CZ46" s="684">
        <v>4.4000000000000004</v>
      </c>
      <c r="DA46" s="685"/>
      <c r="DB46" s="685"/>
      <c r="DC46" s="780"/>
      <c r="DD46" s="688">
        <v>2109119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44224</v>
      </c>
      <c r="CS47" s="715"/>
      <c r="CT47" s="715"/>
      <c r="CU47" s="715"/>
      <c r="CV47" s="715"/>
      <c r="CW47" s="715"/>
      <c r="CX47" s="715"/>
      <c r="CY47" s="716"/>
      <c r="CZ47" s="684">
        <v>0.1</v>
      </c>
      <c r="DA47" s="712"/>
      <c r="DB47" s="712"/>
      <c r="DC47" s="717"/>
      <c r="DD47" s="688">
        <v>8997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239</v>
      </c>
      <c r="CS48" s="680"/>
      <c r="CT48" s="680"/>
      <c r="CU48" s="680"/>
      <c r="CV48" s="680"/>
      <c r="CW48" s="680"/>
      <c r="CX48" s="680"/>
      <c r="CY48" s="681"/>
      <c r="CZ48" s="684" t="s">
        <v>239</v>
      </c>
      <c r="DA48" s="685"/>
      <c r="DB48" s="685"/>
      <c r="DC48" s="780"/>
      <c r="DD48" s="688" t="s">
        <v>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75624948</v>
      </c>
      <c r="CS49" s="749"/>
      <c r="CT49" s="749"/>
      <c r="CU49" s="749"/>
      <c r="CV49" s="749"/>
      <c r="CW49" s="749"/>
      <c r="CX49" s="749"/>
      <c r="CY49" s="781"/>
      <c r="CZ49" s="764">
        <v>100</v>
      </c>
      <c r="DA49" s="782"/>
      <c r="DB49" s="782"/>
      <c r="DC49" s="783"/>
      <c r="DD49" s="784">
        <v>49919885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WLGohIf3dOeM7VcRfSfCICrW72+PNH53iZB+8midQIE7Px1Djv1tMdgMA6yoQKm0lxXE69rHpXUQqCE3tGv+w==" saltValue="Vw9MvMRC2fVNdD6bRXdW8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R49" zoomScale="70" zoomScaleNormal="25" zoomScaleSheetLayoutView="70" workbookViewId="0">
      <selection activeCell="AP70" sqref="AP70:AT70"/>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77859</v>
      </c>
      <c r="R7" s="815"/>
      <c r="S7" s="815"/>
      <c r="T7" s="815"/>
      <c r="U7" s="815"/>
      <c r="V7" s="815">
        <v>77022</v>
      </c>
      <c r="W7" s="815"/>
      <c r="X7" s="815"/>
      <c r="Y7" s="815"/>
      <c r="Z7" s="815"/>
      <c r="AA7" s="815">
        <v>837</v>
      </c>
      <c r="AB7" s="815"/>
      <c r="AC7" s="815"/>
      <c r="AD7" s="815"/>
      <c r="AE7" s="816"/>
      <c r="AF7" s="817">
        <v>379</v>
      </c>
      <c r="AG7" s="818"/>
      <c r="AH7" s="818"/>
      <c r="AI7" s="818"/>
      <c r="AJ7" s="819"/>
      <c r="AK7" s="854">
        <v>366</v>
      </c>
      <c r="AL7" s="855"/>
      <c r="AM7" s="855"/>
      <c r="AN7" s="855"/>
      <c r="AO7" s="855"/>
      <c r="AP7" s="855">
        <v>70875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v>-5</v>
      </c>
      <c r="CI7" s="852"/>
      <c r="CJ7" s="852"/>
      <c r="CK7" s="852"/>
      <c r="CL7" s="853"/>
      <c r="CM7" s="851">
        <v>368</v>
      </c>
      <c r="CN7" s="852"/>
      <c r="CO7" s="852"/>
      <c r="CP7" s="852"/>
      <c r="CQ7" s="853"/>
      <c r="CR7" s="851">
        <v>302</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267</v>
      </c>
      <c r="R8" s="839"/>
      <c r="S8" s="839"/>
      <c r="T8" s="839"/>
      <c r="U8" s="839"/>
      <c r="V8" s="839">
        <v>267</v>
      </c>
      <c r="W8" s="839"/>
      <c r="X8" s="839"/>
      <c r="Y8" s="839"/>
      <c r="Z8" s="839"/>
      <c r="AA8" s="839">
        <v>0</v>
      </c>
      <c r="AB8" s="839"/>
      <c r="AC8" s="839"/>
      <c r="AD8" s="839"/>
      <c r="AE8" s="840"/>
      <c r="AF8" s="841" t="s">
        <v>504</v>
      </c>
      <c r="AG8" s="842"/>
      <c r="AH8" s="842"/>
      <c r="AI8" s="842"/>
      <c r="AJ8" s="843"/>
      <c r="AK8" s="844"/>
      <c r="AL8" s="845"/>
      <c r="AM8" s="845"/>
      <c r="AN8" s="845"/>
      <c r="AO8" s="845"/>
      <c r="AP8" s="845">
        <v>1991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574</v>
      </c>
      <c r="BT8" s="849"/>
      <c r="BU8" s="849"/>
      <c r="BV8" s="849"/>
      <c r="BW8" s="849"/>
      <c r="BX8" s="849"/>
      <c r="BY8" s="849"/>
      <c r="BZ8" s="849"/>
      <c r="CA8" s="849"/>
      <c r="CB8" s="849"/>
      <c r="CC8" s="849"/>
      <c r="CD8" s="849"/>
      <c r="CE8" s="849"/>
      <c r="CF8" s="849"/>
      <c r="CG8" s="850"/>
      <c r="CH8" s="861">
        <v>147</v>
      </c>
      <c r="CI8" s="862"/>
      <c r="CJ8" s="862"/>
      <c r="CK8" s="862"/>
      <c r="CL8" s="863"/>
      <c r="CM8" s="861">
        <v>3780</v>
      </c>
      <c r="CN8" s="862"/>
      <c r="CO8" s="862"/>
      <c r="CP8" s="862"/>
      <c r="CQ8" s="863"/>
      <c r="CR8" s="861">
        <v>915</v>
      </c>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575</v>
      </c>
      <c r="BT9" s="849"/>
      <c r="BU9" s="849"/>
      <c r="BV9" s="849"/>
      <c r="BW9" s="849"/>
      <c r="BX9" s="849"/>
      <c r="BY9" s="849"/>
      <c r="BZ9" s="849"/>
      <c r="CA9" s="849"/>
      <c r="CB9" s="849"/>
      <c r="CC9" s="849"/>
      <c r="CD9" s="849"/>
      <c r="CE9" s="849"/>
      <c r="CF9" s="849"/>
      <c r="CG9" s="850"/>
      <c r="CH9" s="861">
        <v>-8</v>
      </c>
      <c r="CI9" s="862"/>
      <c r="CJ9" s="862"/>
      <c r="CK9" s="862"/>
      <c r="CL9" s="863"/>
      <c r="CM9" s="861">
        <v>552</v>
      </c>
      <c r="CN9" s="862"/>
      <c r="CO9" s="862"/>
      <c r="CP9" s="862"/>
      <c r="CQ9" s="863"/>
      <c r="CR9" s="861">
        <v>401</v>
      </c>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576</v>
      </c>
      <c r="BT10" s="849"/>
      <c r="BU10" s="849"/>
      <c r="BV10" s="849"/>
      <c r="BW10" s="849"/>
      <c r="BX10" s="849"/>
      <c r="BY10" s="849"/>
      <c r="BZ10" s="849"/>
      <c r="CA10" s="849"/>
      <c r="CB10" s="849"/>
      <c r="CC10" s="849"/>
      <c r="CD10" s="849"/>
      <c r="CE10" s="849"/>
      <c r="CF10" s="849"/>
      <c r="CG10" s="850"/>
      <c r="CH10" s="861">
        <v>-15</v>
      </c>
      <c r="CI10" s="862"/>
      <c r="CJ10" s="862"/>
      <c r="CK10" s="862"/>
      <c r="CL10" s="863"/>
      <c r="CM10" s="861">
        <v>632</v>
      </c>
      <c r="CN10" s="862"/>
      <c r="CO10" s="862"/>
      <c r="CP10" s="862"/>
      <c r="CQ10" s="863"/>
      <c r="CR10" s="861">
        <v>300</v>
      </c>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577</v>
      </c>
      <c r="BT11" s="849"/>
      <c r="BU11" s="849"/>
      <c r="BV11" s="849"/>
      <c r="BW11" s="849"/>
      <c r="BX11" s="849"/>
      <c r="BY11" s="849"/>
      <c r="BZ11" s="849"/>
      <c r="CA11" s="849"/>
      <c r="CB11" s="849"/>
      <c r="CC11" s="849"/>
      <c r="CD11" s="849"/>
      <c r="CE11" s="849"/>
      <c r="CF11" s="849"/>
      <c r="CG11" s="850"/>
      <c r="CH11" s="861">
        <v>5</v>
      </c>
      <c r="CI11" s="862"/>
      <c r="CJ11" s="862"/>
      <c r="CK11" s="862"/>
      <c r="CL11" s="863"/>
      <c r="CM11" s="861">
        <v>76</v>
      </c>
      <c r="CN11" s="862"/>
      <c r="CO11" s="862"/>
      <c r="CP11" s="862"/>
      <c r="CQ11" s="863"/>
      <c r="CR11" s="861">
        <v>30</v>
      </c>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578</v>
      </c>
      <c r="BT12" s="849"/>
      <c r="BU12" s="849"/>
      <c r="BV12" s="849"/>
      <c r="BW12" s="849"/>
      <c r="BX12" s="849"/>
      <c r="BY12" s="849"/>
      <c r="BZ12" s="849"/>
      <c r="CA12" s="849"/>
      <c r="CB12" s="849"/>
      <c r="CC12" s="849"/>
      <c r="CD12" s="849"/>
      <c r="CE12" s="849"/>
      <c r="CF12" s="849"/>
      <c r="CG12" s="850"/>
      <c r="CH12" s="861">
        <v>1</v>
      </c>
      <c r="CI12" s="862"/>
      <c r="CJ12" s="862"/>
      <c r="CK12" s="862"/>
      <c r="CL12" s="863"/>
      <c r="CM12" s="861">
        <v>136</v>
      </c>
      <c r="CN12" s="862"/>
      <c r="CO12" s="862"/>
      <c r="CP12" s="862"/>
      <c r="CQ12" s="863"/>
      <c r="CR12" s="861">
        <v>26</v>
      </c>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579</v>
      </c>
      <c r="BT13" s="849"/>
      <c r="BU13" s="849"/>
      <c r="BV13" s="849"/>
      <c r="BW13" s="849"/>
      <c r="BX13" s="849"/>
      <c r="BY13" s="849"/>
      <c r="BZ13" s="849"/>
      <c r="CA13" s="849"/>
      <c r="CB13" s="849"/>
      <c r="CC13" s="849"/>
      <c r="CD13" s="849"/>
      <c r="CE13" s="849"/>
      <c r="CF13" s="849"/>
      <c r="CG13" s="850"/>
      <c r="CH13" s="861">
        <v>1</v>
      </c>
      <c r="CI13" s="862"/>
      <c r="CJ13" s="862"/>
      <c r="CK13" s="862"/>
      <c r="CL13" s="863"/>
      <c r="CM13" s="861">
        <v>96</v>
      </c>
      <c r="CN13" s="862"/>
      <c r="CO13" s="862"/>
      <c r="CP13" s="862"/>
      <c r="CQ13" s="863"/>
      <c r="CR13" s="861">
        <v>40</v>
      </c>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580</v>
      </c>
      <c r="BT14" s="849"/>
      <c r="BU14" s="849"/>
      <c r="BV14" s="849"/>
      <c r="BW14" s="849"/>
      <c r="BX14" s="849"/>
      <c r="BY14" s="849"/>
      <c r="BZ14" s="849"/>
      <c r="CA14" s="849"/>
      <c r="CB14" s="849"/>
      <c r="CC14" s="849"/>
      <c r="CD14" s="849"/>
      <c r="CE14" s="849"/>
      <c r="CF14" s="849"/>
      <c r="CG14" s="850"/>
      <c r="CH14" s="861">
        <v>18</v>
      </c>
      <c r="CI14" s="862"/>
      <c r="CJ14" s="862"/>
      <c r="CK14" s="862"/>
      <c r="CL14" s="863"/>
      <c r="CM14" s="861">
        <v>2778</v>
      </c>
      <c r="CN14" s="862"/>
      <c r="CO14" s="862"/>
      <c r="CP14" s="862"/>
      <c r="CQ14" s="863"/>
      <c r="CR14" s="861">
        <v>5</v>
      </c>
      <c r="CS14" s="862"/>
      <c r="CT14" s="862"/>
      <c r="CU14" s="862"/>
      <c r="CV14" s="863"/>
      <c r="CW14" s="861"/>
      <c r="CX14" s="862"/>
      <c r="CY14" s="862"/>
      <c r="CZ14" s="862"/>
      <c r="DA14" s="863"/>
      <c r="DB14" s="861"/>
      <c r="DC14" s="862"/>
      <c r="DD14" s="862"/>
      <c r="DE14" s="862"/>
      <c r="DF14" s="863"/>
      <c r="DG14" s="861">
        <v>2300</v>
      </c>
      <c r="DH14" s="862"/>
      <c r="DI14" s="862"/>
      <c r="DJ14" s="862"/>
      <c r="DK14" s="863"/>
      <c r="DL14" s="861"/>
      <c r="DM14" s="862"/>
      <c r="DN14" s="862"/>
      <c r="DO14" s="862"/>
      <c r="DP14" s="863"/>
      <c r="DQ14" s="861">
        <v>2078</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581</v>
      </c>
      <c r="BT15" s="849"/>
      <c r="BU15" s="849"/>
      <c r="BV15" s="849"/>
      <c r="BW15" s="849"/>
      <c r="BX15" s="849"/>
      <c r="BY15" s="849"/>
      <c r="BZ15" s="849"/>
      <c r="CA15" s="849"/>
      <c r="CB15" s="849"/>
      <c r="CC15" s="849"/>
      <c r="CD15" s="849"/>
      <c r="CE15" s="849"/>
      <c r="CF15" s="849"/>
      <c r="CG15" s="850"/>
      <c r="CH15" s="861" t="s">
        <v>504</v>
      </c>
      <c r="CI15" s="862"/>
      <c r="CJ15" s="862"/>
      <c r="CK15" s="862"/>
      <c r="CL15" s="863"/>
      <c r="CM15" s="861" t="s">
        <v>504</v>
      </c>
      <c r="CN15" s="862"/>
      <c r="CO15" s="862"/>
      <c r="CP15" s="862"/>
      <c r="CQ15" s="863"/>
      <c r="CR15" s="861">
        <v>30</v>
      </c>
      <c r="CS15" s="862"/>
      <c r="CT15" s="862"/>
      <c r="CU15" s="862"/>
      <c r="CV15" s="863"/>
      <c r="CW15" s="861">
        <v>4</v>
      </c>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582</v>
      </c>
      <c r="BT16" s="849"/>
      <c r="BU16" s="849"/>
      <c r="BV16" s="849"/>
      <c r="BW16" s="849"/>
      <c r="BX16" s="849"/>
      <c r="BY16" s="849"/>
      <c r="BZ16" s="849"/>
      <c r="CA16" s="849"/>
      <c r="CB16" s="849"/>
      <c r="CC16" s="849"/>
      <c r="CD16" s="849"/>
      <c r="CE16" s="849"/>
      <c r="CF16" s="849"/>
      <c r="CG16" s="850"/>
      <c r="CH16" s="861">
        <v>1</v>
      </c>
      <c r="CI16" s="862"/>
      <c r="CJ16" s="862"/>
      <c r="CK16" s="862"/>
      <c r="CL16" s="863"/>
      <c r="CM16" s="861">
        <v>270</v>
      </c>
      <c r="CN16" s="862"/>
      <c r="CO16" s="862"/>
      <c r="CP16" s="862"/>
      <c r="CQ16" s="863"/>
      <c r="CR16" s="861">
        <v>33</v>
      </c>
      <c r="CS16" s="862"/>
      <c r="CT16" s="862"/>
      <c r="CU16" s="862"/>
      <c r="CV16" s="863"/>
      <c r="CW16" s="861">
        <v>4</v>
      </c>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385</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386</v>
      </c>
      <c r="B23" s="870" t="s">
        <v>387</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376</v>
      </c>
      <c r="AG23" s="874"/>
      <c r="AH23" s="874"/>
      <c r="AI23" s="874"/>
      <c r="AJ23" s="877"/>
      <c r="AK23" s="878"/>
      <c r="AL23" s="879"/>
      <c r="AM23" s="879"/>
      <c r="AN23" s="879"/>
      <c r="AO23" s="879"/>
      <c r="AP23" s="874"/>
      <c r="AQ23" s="874"/>
      <c r="AR23" s="874"/>
      <c r="AS23" s="874"/>
      <c r="AT23" s="874"/>
      <c r="AU23" s="880"/>
      <c r="AV23" s="880"/>
      <c r="AW23" s="880"/>
      <c r="AX23" s="880"/>
      <c r="AY23" s="881"/>
      <c r="AZ23" s="889" t="s">
        <v>388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558</v>
      </c>
      <c r="C28" s="812"/>
      <c r="D28" s="812"/>
      <c r="E28" s="812"/>
      <c r="F28" s="812"/>
      <c r="G28" s="812"/>
      <c r="H28" s="812"/>
      <c r="I28" s="812"/>
      <c r="J28" s="812"/>
      <c r="K28" s="812"/>
      <c r="L28" s="812"/>
      <c r="M28" s="812"/>
      <c r="N28" s="812"/>
      <c r="O28" s="812"/>
      <c r="P28" s="813"/>
      <c r="Q28" s="902">
        <v>23733</v>
      </c>
      <c r="R28" s="903"/>
      <c r="S28" s="903"/>
      <c r="T28" s="903"/>
      <c r="U28" s="903"/>
      <c r="V28" s="903">
        <v>23300</v>
      </c>
      <c r="W28" s="903"/>
      <c r="X28" s="903"/>
      <c r="Y28" s="903"/>
      <c r="Z28" s="903"/>
      <c r="AA28" s="903">
        <v>433</v>
      </c>
      <c r="AB28" s="903"/>
      <c r="AC28" s="903"/>
      <c r="AD28" s="903"/>
      <c r="AE28" s="904"/>
      <c r="AF28" s="905">
        <v>433</v>
      </c>
      <c r="AG28" s="903"/>
      <c r="AH28" s="903"/>
      <c r="AI28" s="903"/>
      <c r="AJ28" s="906"/>
      <c r="AK28" s="907">
        <v>1673</v>
      </c>
      <c r="AL28" s="898"/>
      <c r="AM28" s="898"/>
      <c r="AN28" s="898"/>
      <c r="AO28" s="898"/>
      <c r="AP28" s="898"/>
      <c r="AQ28" s="898"/>
      <c r="AR28" s="898"/>
      <c r="AS28" s="898"/>
      <c r="AT28" s="898"/>
      <c r="AU28" s="898">
        <v>1673</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583</v>
      </c>
      <c r="C29" s="836"/>
      <c r="D29" s="836"/>
      <c r="E29" s="836"/>
      <c r="F29" s="836"/>
      <c r="G29" s="836"/>
      <c r="H29" s="836"/>
      <c r="I29" s="836"/>
      <c r="J29" s="836"/>
      <c r="K29" s="836"/>
      <c r="L29" s="836"/>
      <c r="M29" s="836"/>
      <c r="N29" s="836"/>
      <c r="O29" s="836"/>
      <c r="P29" s="837"/>
      <c r="Q29" s="838">
        <v>105</v>
      </c>
      <c r="R29" s="839"/>
      <c r="S29" s="839"/>
      <c r="T29" s="839"/>
      <c r="U29" s="839"/>
      <c r="V29" s="839">
        <v>105</v>
      </c>
      <c r="W29" s="839"/>
      <c r="X29" s="839"/>
      <c r="Y29" s="839"/>
      <c r="Z29" s="839"/>
      <c r="AA29" s="839">
        <v>0</v>
      </c>
      <c r="AB29" s="839"/>
      <c r="AC29" s="839"/>
      <c r="AD29" s="839"/>
      <c r="AE29" s="840"/>
      <c r="AF29" s="841" t="s">
        <v>504</v>
      </c>
      <c r="AG29" s="842"/>
      <c r="AH29" s="842"/>
      <c r="AI29" s="842"/>
      <c r="AJ29" s="843"/>
      <c r="AK29" s="910">
        <v>46</v>
      </c>
      <c r="AL29" s="911"/>
      <c r="AM29" s="911"/>
      <c r="AN29" s="911"/>
      <c r="AO29" s="911"/>
      <c r="AP29" s="911"/>
      <c r="AQ29" s="911"/>
      <c r="AR29" s="911"/>
      <c r="AS29" s="911"/>
      <c r="AT29" s="911"/>
      <c r="AU29" s="911">
        <v>46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563</v>
      </c>
      <c r="C30" s="836"/>
      <c r="D30" s="836"/>
      <c r="E30" s="836"/>
      <c r="F30" s="836"/>
      <c r="G30" s="836"/>
      <c r="H30" s="836"/>
      <c r="I30" s="836"/>
      <c r="J30" s="836"/>
      <c r="K30" s="836"/>
      <c r="L30" s="836"/>
      <c r="M30" s="836"/>
      <c r="N30" s="836"/>
      <c r="O30" s="836"/>
      <c r="P30" s="837"/>
      <c r="Q30" s="838">
        <v>19857</v>
      </c>
      <c r="R30" s="839"/>
      <c r="S30" s="839"/>
      <c r="T30" s="839"/>
      <c r="U30" s="839"/>
      <c r="V30" s="839">
        <v>19661</v>
      </c>
      <c r="W30" s="839"/>
      <c r="X30" s="839"/>
      <c r="Y30" s="839"/>
      <c r="Z30" s="839"/>
      <c r="AA30" s="839">
        <v>196</v>
      </c>
      <c r="AB30" s="839"/>
      <c r="AC30" s="839"/>
      <c r="AD30" s="839"/>
      <c r="AE30" s="840"/>
      <c r="AF30" s="841">
        <v>196</v>
      </c>
      <c r="AG30" s="842"/>
      <c r="AH30" s="842"/>
      <c r="AI30" s="842"/>
      <c r="AJ30" s="843"/>
      <c r="AK30" s="910">
        <v>2705</v>
      </c>
      <c r="AL30" s="911"/>
      <c r="AM30" s="911"/>
      <c r="AN30" s="911"/>
      <c r="AO30" s="911"/>
      <c r="AP30" s="911"/>
      <c r="AQ30" s="911"/>
      <c r="AR30" s="911"/>
      <c r="AS30" s="911"/>
      <c r="AT30" s="911"/>
      <c r="AU30" s="911">
        <v>2705</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564</v>
      </c>
      <c r="C31" s="836"/>
      <c r="D31" s="836"/>
      <c r="E31" s="836"/>
      <c r="F31" s="836"/>
      <c r="G31" s="836"/>
      <c r="H31" s="836"/>
      <c r="I31" s="836"/>
      <c r="J31" s="836"/>
      <c r="K31" s="836"/>
      <c r="L31" s="836"/>
      <c r="M31" s="836"/>
      <c r="N31" s="836"/>
      <c r="O31" s="836"/>
      <c r="P31" s="837"/>
      <c r="Q31" s="838">
        <v>4212</v>
      </c>
      <c r="R31" s="839"/>
      <c r="S31" s="839"/>
      <c r="T31" s="839"/>
      <c r="U31" s="839"/>
      <c r="V31" s="839">
        <v>4071</v>
      </c>
      <c r="W31" s="839"/>
      <c r="X31" s="839"/>
      <c r="Y31" s="839"/>
      <c r="Z31" s="839"/>
      <c r="AA31" s="839">
        <v>141</v>
      </c>
      <c r="AB31" s="839"/>
      <c r="AC31" s="839"/>
      <c r="AD31" s="839"/>
      <c r="AE31" s="840"/>
      <c r="AF31" s="841">
        <v>141</v>
      </c>
      <c r="AG31" s="842"/>
      <c r="AH31" s="842"/>
      <c r="AI31" s="842"/>
      <c r="AJ31" s="843"/>
      <c r="AK31" s="910">
        <v>590</v>
      </c>
      <c r="AL31" s="911"/>
      <c r="AM31" s="911"/>
      <c r="AN31" s="911"/>
      <c r="AO31" s="911"/>
      <c r="AP31" s="911"/>
      <c r="AQ31" s="911"/>
      <c r="AR31" s="911"/>
      <c r="AS31" s="911"/>
      <c r="AT31" s="911"/>
      <c r="AU31" s="911">
        <v>590</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565</v>
      </c>
      <c r="C32" s="836"/>
      <c r="D32" s="836"/>
      <c r="E32" s="836"/>
      <c r="F32" s="836"/>
      <c r="G32" s="836"/>
      <c r="H32" s="836"/>
      <c r="I32" s="836"/>
      <c r="J32" s="836"/>
      <c r="K32" s="836"/>
      <c r="L32" s="836"/>
      <c r="M32" s="836"/>
      <c r="N32" s="836"/>
      <c r="O32" s="836"/>
      <c r="P32" s="837"/>
      <c r="Q32" s="838">
        <v>78</v>
      </c>
      <c r="R32" s="839"/>
      <c r="S32" s="839"/>
      <c r="T32" s="839"/>
      <c r="U32" s="839"/>
      <c r="V32" s="839">
        <v>71</v>
      </c>
      <c r="W32" s="839"/>
      <c r="X32" s="839"/>
      <c r="Y32" s="839"/>
      <c r="Z32" s="839"/>
      <c r="AA32" s="839">
        <v>7</v>
      </c>
      <c r="AB32" s="839"/>
      <c r="AC32" s="839"/>
      <c r="AD32" s="839"/>
      <c r="AE32" s="840"/>
      <c r="AF32" s="841">
        <v>7</v>
      </c>
      <c r="AG32" s="842"/>
      <c r="AH32" s="842"/>
      <c r="AI32" s="842"/>
      <c r="AJ32" s="843"/>
      <c r="AK32" s="910">
        <v>21</v>
      </c>
      <c r="AL32" s="911"/>
      <c r="AM32" s="911"/>
      <c r="AN32" s="911"/>
      <c r="AO32" s="911"/>
      <c r="AP32" s="911"/>
      <c r="AQ32" s="911"/>
      <c r="AR32" s="911"/>
      <c r="AS32" s="911"/>
      <c r="AT32" s="911"/>
      <c r="AU32" s="911">
        <v>21</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551</v>
      </c>
      <c r="C33" s="836"/>
      <c r="D33" s="836"/>
      <c r="E33" s="836"/>
      <c r="F33" s="836"/>
      <c r="G33" s="836"/>
      <c r="H33" s="836"/>
      <c r="I33" s="836"/>
      <c r="J33" s="836"/>
      <c r="K33" s="836"/>
      <c r="L33" s="836"/>
      <c r="M33" s="836"/>
      <c r="N33" s="836"/>
      <c r="O33" s="836"/>
      <c r="P33" s="837"/>
      <c r="Q33" s="838">
        <v>11010</v>
      </c>
      <c r="R33" s="839"/>
      <c r="S33" s="839"/>
      <c r="T33" s="839"/>
      <c r="U33" s="839"/>
      <c r="V33" s="839">
        <v>11600</v>
      </c>
      <c r="W33" s="839"/>
      <c r="X33" s="839"/>
      <c r="Y33" s="839"/>
      <c r="Z33" s="839"/>
      <c r="AA33" s="839">
        <v>-590</v>
      </c>
      <c r="AB33" s="839"/>
      <c r="AC33" s="839"/>
      <c r="AD33" s="839"/>
      <c r="AE33" s="840"/>
      <c r="AF33" s="841">
        <v>-1214</v>
      </c>
      <c r="AG33" s="842"/>
      <c r="AH33" s="842"/>
      <c r="AI33" s="842"/>
      <c r="AJ33" s="843"/>
      <c r="AK33" s="910">
        <v>1319</v>
      </c>
      <c r="AL33" s="911"/>
      <c r="AM33" s="911"/>
      <c r="AN33" s="911"/>
      <c r="AO33" s="911"/>
      <c r="AP33" s="911">
        <v>7222</v>
      </c>
      <c r="AQ33" s="911"/>
      <c r="AR33" s="911"/>
      <c r="AS33" s="911"/>
      <c r="AT33" s="911"/>
      <c r="AU33" s="911">
        <v>4196</v>
      </c>
      <c r="AV33" s="911"/>
      <c r="AW33" s="911"/>
      <c r="AX33" s="911"/>
      <c r="AY33" s="911"/>
      <c r="AZ33" s="912">
        <v>12</v>
      </c>
      <c r="BA33" s="912"/>
      <c r="BB33" s="912"/>
      <c r="BC33" s="912"/>
      <c r="BD33" s="912"/>
      <c r="BE33" s="908" t="s">
        <v>584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562</v>
      </c>
      <c r="C34" s="836"/>
      <c r="D34" s="836"/>
      <c r="E34" s="836"/>
      <c r="F34" s="836"/>
      <c r="G34" s="836"/>
      <c r="H34" s="836"/>
      <c r="I34" s="836"/>
      <c r="J34" s="836"/>
      <c r="K34" s="836"/>
      <c r="L34" s="836"/>
      <c r="M34" s="836"/>
      <c r="N34" s="836"/>
      <c r="O34" s="836"/>
      <c r="P34" s="837"/>
      <c r="Q34" s="838">
        <v>4650</v>
      </c>
      <c r="R34" s="839"/>
      <c r="S34" s="839"/>
      <c r="T34" s="839"/>
      <c r="U34" s="839"/>
      <c r="V34" s="839">
        <v>3940</v>
      </c>
      <c r="W34" s="839"/>
      <c r="X34" s="839"/>
      <c r="Y34" s="839"/>
      <c r="Z34" s="839"/>
      <c r="AA34" s="839">
        <v>710</v>
      </c>
      <c r="AB34" s="839"/>
      <c r="AC34" s="839"/>
      <c r="AD34" s="839"/>
      <c r="AE34" s="840"/>
      <c r="AF34" s="841">
        <v>204</v>
      </c>
      <c r="AG34" s="842"/>
      <c r="AH34" s="842"/>
      <c r="AI34" s="842"/>
      <c r="AJ34" s="843"/>
      <c r="AK34" s="910">
        <v>14</v>
      </c>
      <c r="AL34" s="911"/>
      <c r="AM34" s="911"/>
      <c r="AN34" s="911"/>
      <c r="AO34" s="911"/>
      <c r="AP34" s="911">
        <v>12832</v>
      </c>
      <c r="AQ34" s="911"/>
      <c r="AR34" s="911"/>
      <c r="AS34" s="911"/>
      <c r="AT34" s="911"/>
      <c r="AU34" s="911">
        <v>10044</v>
      </c>
      <c r="AV34" s="911"/>
      <c r="AW34" s="911"/>
      <c r="AX34" s="911"/>
      <c r="AY34" s="911"/>
      <c r="AZ34" s="912"/>
      <c r="BA34" s="912"/>
      <c r="BB34" s="912"/>
      <c r="BC34" s="912"/>
      <c r="BD34" s="912"/>
      <c r="BE34" s="908" t="s">
        <v>584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557</v>
      </c>
      <c r="C35" s="836"/>
      <c r="D35" s="836"/>
      <c r="E35" s="836"/>
      <c r="F35" s="836"/>
      <c r="G35" s="836"/>
      <c r="H35" s="836"/>
      <c r="I35" s="836"/>
      <c r="J35" s="836"/>
      <c r="K35" s="836"/>
      <c r="L35" s="836"/>
      <c r="M35" s="836"/>
      <c r="N35" s="836"/>
      <c r="O35" s="836"/>
      <c r="P35" s="837"/>
      <c r="Q35" s="838">
        <v>5054</v>
      </c>
      <c r="R35" s="839"/>
      <c r="S35" s="839"/>
      <c r="T35" s="839"/>
      <c r="U35" s="839"/>
      <c r="V35" s="839">
        <v>4595</v>
      </c>
      <c r="W35" s="839"/>
      <c r="X35" s="839"/>
      <c r="Y35" s="839"/>
      <c r="Z35" s="839"/>
      <c r="AA35" s="839">
        <v>459</v>
      </c>
      <c r="AB35" s="839"/>
      <c r="AC35" s="839"/>
      <c r="AD35" s="839"/>
      <c r="AE35" s="840"/>
      <c r="AF35" s="841">
        <v>3585</v>
      </c>
      <c r="AG35" s="842"/>
      <c r="AH35" s="842"/>
      <c r="AI35" s="842"/>
      <c r="AJ35" s="843"/>
      <c r="AK35" s="910">
        <v>1683</v>
      </c>
      <c r="AL35" s="911"/>
      <c r="AM35" s="911"/>
      <c r="AN35" s="911"/>
      <c r="AO35" s="911"/>
      <c r="AP35" s="911">
        <v>23588</v>
      </c>
      <c r="AQ35" s="911"/>
      <c r="AR35" s="911"/>
      <c r="AS35" s="911"/>
      <c r="AT35" s="911"/>
      <c r="AU35" s="911">
        <v>38</v>
      </c>
      <c r="AV35" s="911"/>
      <c r="AW35" s="911"/>
      <c r="AX35" s="911"/>
      <c r="AY35" s="911"/>
      <c r="AZ35" s="912"/>
      <c r="BA35" s="912"/>
      <c r="BB35" s="912"/>
      <c r="BC35" s="912"/>
      <c r="BD35" s="912"/>
      <c r="BE35" s="908" t="s">
        <v>584</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399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386</v>
      </c>
      <c r="B63" s="870" t="s">
        <v>400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3353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403</v>
      </c>
      <c r="B66" s="821"/>
      <c r="C66" s="821"/>
      <c r="D66" s="821"/>
      <c r="E66" s="821"/>
      <c r="F66" s="821"/>
      <c r="G66" s="821"/>
      <c r="H66" s="821"/>
      <c r="I66" s="821"/>
      <c r="J66" s="821"/>
      <c r="K66" s="821"/>
      <c r="L66" s="821"/>
      <c r="M66" s="821"/>
      <c r="N66" s="821"/>
      <c r="O66" s="821"/>
      <c r="P66" s="822"/>
      <c r="Q66" s="797" t="s">
        <v>404</v>
      </c>
      <c r="R66" s="798"/>
      <c r="S66" s="798"/>
      <c r="T66" s="798"/>
      <c r="U66" s="799"/>
      <c r="V66" s="797" t="s">
        <v>392</v>
      </c>
      <c r="W66" s="798"/>
      <c r="X66" s="798"/>
      <c r="Y66" s="798"/>
      <c r="Z66" s="799"/>
      <c r="AA66" s="797" t="s">
        <v>405</v>
      </c>
      <c r="AB66" s="798"/>
      <c r="AC66" s="798"/>
      <c r="AD66" s="798"/>
      <c r="AE66" s="799"/>
      <c r="AF66" s="932" t="s">
        <v>406</v>
      </c>
      <c r="AG66" s="893"/>
      <c r="AH66" s="893"/>
      <c r="AI66" s="893"/>
      <c r="AJ66" s="933"/>
      <c r="AK66" s="797" t="s">
        <v>407</v>
      </c>
      <c r="AL66" s="821"/>
      <c r="AM66" s="821"/>
      <c r="AN66" s="821"/>
      <c r="AO66" s="822"/>
      <c r="AP66" s="797" t="s">
        <v>396</v>
      </c>
      <c r="AQ66" s="798"/>
      <c r="AR66" s="798"/>
      <c r="AS66" s="798"/>
      <c r="AT66" s="799"/>
      <c r="AU66" s="797" t="s">
        <v>408</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585</v>
      </c>
      <c r="C68" s="950"/>
      <c r="D68" s="950"/>
      <c r="E68" s="950"/>
      <c r="F68" s="950"/>
      <c r="G68" s="950"/>
      <c r="H68" s="950"/>
      <c r="I68" s="950"/>
      <c r="J68" s="950"/>
      <c r="K68" s="950"/>
      <c r="L68" s="950"/>
      <c r="M68" s="950"/>
      <c r="N68" s="950"/>
      <c r="O68" s="950"/>
      <c r="P68" s="951"/>
      <c r="Q68" s="952">
        <v>226</v>
      </c>
      <c r="R68" s="946"/>
      <c r="S68" s="946"/>
      <c r="T68" s="946"/>
      <c r="U68" s="946"/>
      <c r="V68" s="946">
        <v>199</v>
      </c>
      <c r="W68" s="946"/>
      <c r="X68" s="946"/>
      <c r="Y68" s="946"/>
      <c r="Z68" s="946"/>
      <c r="AA68" s="946">
        <v>27</v>
      </c>
      <c r="AB68" s="946"/>
      <c r="AC68" s="946"/>
      <c r="AD68" s="946"/>
      <c r="AE68" s="946"/>
      <c r="AF68" s="946">
        <v>27</v>
      </c>
      <c r="AG68" s="946"/>
      <c r="AH68" s="946"/>
      <c r="AI68" s="946"/>
      <c r="AJ68" s="946"/>
      <c r="AK68" s="946" t="s">
        <v>504</v>
      </c>
      <c r="AL68" s="946"/>
      <c r="AM68" s="946"/>
      <c r="AN68" s="946"/>
      <c r="AO68" s="946"/>
      <c r="AP68" s="946">
        <v>134</v>
      </c>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c r="C69" s="954"/>
      <c r="D69" s="954"/>
      <c r="E69" s="954"/>
      <c r="F69" s="954"/>
      <c r="G69" s="954"/>
      <c r="H69" s="954"/>
      <c r="I69" s="954"/>
      <c r="J69" s="954"/>
      <c r="K69" s="954"/>
      <c r="L69" s="954"/>
      <c r="M69" s="954"/>
      <c r="N69" s="954"/>
      <c r="O69" s="954"/>
      <c r="P69" s="955"/>
      <c r="Q69" s="956"/>
      <c r="R69" s="911"/>
      <c r="S69" s="911"/>
      <c r="T69" s="911"/>
      <c r="U69" s="911"/>
      <c r="V69" s="911"/>
      <c r="W69" s="911"/>
      <c r="X69" s="911"/>
      <c r="Y69" s="911"/>
      <c r="Z69" s="911"/>
      <c r="AA69" s="911"/>
      <c r="AB69" s="911"/>
      <c r="AC69" s="911"/>
      <c r="AD69" s="911"/>
      <c r="AE69" s="911"/>
      <c r="AF69" s="911"/>
      <c r="AG69" s="911"/>
      <c r="AH69" s="911"/>
      <c r="AI69" s="911"/>
      <c r="AJ69" s="911"/>
      <c r="AK69" s="911"/>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386</v>
      </c>
      <c r="B88" s="870" t="s">
        <v>409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70" t="s">
        <v>410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418</v>
      </c>
      <c r="AB109" s="975"/>
      <c r="AC109" s="975"/>
      <c r="AD109" s="975"/>
      <c r="AE109" s="976"/>
      <c r="AF109" s="974" t="s">
        <v>305</v>
      </c>
      <c r="AG109" s="975"/>
      <c r="AH109" s="975"/>
      <c r="AI109" s="975"/>
      <c r="AJ109" s="976"/>
      <c r="AK109" s="974" t="s">
        <v>304</v>
      </c>
      <c r="AL109" s="975"/>
      <c r="AM109" s="975"/>
      <c r="AN109" s="975"/>
      <c r="AO109" s="976"/>
      <c r="AP109" s="974" t="s">
        <v>419</v>
      </c>
      <c r="AQ109" s="975"/>
      <c r="AR109" s="975"/>
      <c r="AS109" s="975"/>
      <c r="AT109" s="977"/>
      <c r="AU109" s="994" t="s">
        <v>417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418</v>
      </c>
      <c r="BR109" s="975"/>
      <c r="BS109" s="975"/>
      <c r="BT109" s="975"/>
      <c r="BU109" s="976"/>
      <c r="BV109" s="974" t="s">
        <v>305</v>
      </c>
      <c r="BW109" s="975"/>
      <c r="BX109" s="975"/>
      <c r="BY109" s="975"/>
      <c r="BZ109" s="976"/>
      <c r="CA109" s="974" t="s">
        <v>304</v>
      </c>
      <c r="CB109" s="975"/>
      <c r="CC109" s="975"/>
      <c r="CD109" s="975"/>
      <c r="CE109" s="976"/>
      <c r="CF109" s="995" t="s">
        <v>419</v>
      </c>
      <c r="CG109" s="995"/>
      <c r="CH109" s="995"/>
      <c r="CI109" s="995"/>
      <c r="CJ109" s="995"/>
      <c r="CK109" s="974" t="s">
        <v>420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418</v>
      </c>
      <c r="DH109" s="975"/>
      <c r="DI109" s="975"/>
      <c r="DJ109" s="975"/>
      <c r="DK109" s="976"/>
      <c r="DL109" s="974" t="s">
        <v>305</v>
      </c>
      <c r="DM109" s="975"/>
      <c r="DN109" s="975"/>
      <c r="DO109" s="975"/>
      <c r="DP109" s="976"/>
      <c r="DQ109" s="974" t="s">
        <v>304</v>
      </c>
      <c r="DR109" s="975"/>
      <c r="DS109" s="975"/>
      <c r="DT109" s="975"/>
      <c r="DU109" s="976"/>
      <c r="DV109" s="974" t="s">
        <v>419</v>
      </c>
      <c r="DW109" s="975"/>
      <c r="DX109" s="975"/>
      <c r="DY109" s="975"/>
      <c r="DZ109" s="977"/>
    </row>
    <row r="110" spans="1:131" s="246" customFormat="1" ht="26.25" customHeight="1" x14ac:dyDescent="0.15">
      <c r="A110" s="978" t="s">
        <v>421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6660021</v>
      </c>
      <c r="AB110" s="982"/>
      <c r="AC110" s="982"/>
      <c r="AD110" s="982"/>
      <c r="AE110" s="983"/>
      <c r="AF110" s="984">
        <v>6590250</v>
      </c>
      <c r="AG110" s="982"/>
      <c r="AH110" s="982"/>
      <c r="AI110" s="982"/>
      <c r="AJ110" s="983"/>
      <c r="AK110" s="984">
        <v>6598024</v>
      </c>
      <c r="AL110" s="982"/>
      <c r="AM110" s="982"/>
      <c r="AN110" s="982"/>
      <c r="AO110" s="983"/>
      <c r="AP110" s="985">
        <v>16.899999999999999</v>
      </c>
      <c r="AQ110" s="986"/>
      <c r="AR110" s="986"/>
      <c r="AS110" s="986"/>
      <c r="AT110" s="987"/>
      <c r="AU110" s="988" t="s">
        <v>73</v>
      </c>
      <c r="AV110" s="989"/>
      <c r="AW110" s="989"/>
      <c r="AX110" s="989"/>
      <c r="AY110" s="989"/>
      <c r="AZ110" s="1030" t="s">
        <v>422</v>
      </c>
      <c r="BA110" s="979"/>
      <c r="BB110" s="979"/>
      <c r="BC110" s="979"/>
      <c r="BD110" s="979"/>
      <c r="BE110" s="979"/>
      <c r="BF110" s="979"/>
      <c r="BG110" s="979"/>
      <c r="BH110" s="979"/>
      <c r="BI110" s="979"/>
      <c r="BJ110" s="979"/>
      <c r="BK110" s="979"/>
      <c r="BL110" s="979"/>
      <c r="BM110" s="979"/>
      <c r="BN110" s="979"/>
      <c r="BO110" s="979"/>
      <c r="BP110" s="980"/>
      <c r="BQ110" s="1016">
        <v>73127718</v>
      </c>
      <c r="BR110" s="1017"/>
      <c r="BS110" s="1017"/>
      <c r="BT110" s="1017"/>
      <c r="BU110" s="1017"/>
      <c r="BV110" s="1017">
        <v>73016130</v>
      </c>
      <c r="BW110" s="1017"/>
      <c r="BX110" s="1017"/>
      <c r="BY110" s="1017"/>
      <c r="BZ110" s="1017"/>
      <c r="CA110" s="1017">
        <v>72865784</v>
      </c>
      <c r="CB110" s="1017"/>
      <c r="CC110" s="1017"/>
      <c r="CD110" s="1017"/>
      <c r="CE110" s="1017"/>
      <c r="CF110" s="1031">
        <v>187</v>
      </c>
      <c r="CG110" s="1032"/>
      <c r="CH110" s="1032"/>
      <c r="CI110" s="1032"/>
      <c r="CJ110" s="1032"/>
      <c r="CK110" s="1033" t="s">
        <v>423</v>
      </c>
      <c r="CL110" s="1034"/>
      <c r="CM110" s="1013" t="s">
        <v>424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425</v>
      </c>
      <c r="DH110" s="1017"/>
      <c r="DI110" s="1017"/>
      <c r="DJ110" s="1017"/>
      <c r="DK110" s="1017"/>
      <c r="DL110" s="1017" t="s">
        <v>425</v>
      </c>
      <c r="DM110" s="1017"/>
      <c r="DN110" s="1017"/>
      <c r="DO110" s="1017"/>
      <c r="DP110" s="1017"/>
      <c r="DQ110" s="1017" t="s">
        <v>425</v>
      </c>
      <c r="DR110" s="1017"/>
      <c r="DS110" s="1017"/>
      <c r="DT110" s="1017"/>
      <c r="DU110" s="1017"/>
      <c r="DV110" s="1018" t="s">
        <v>426</v>
      </c>
      <c r="DW110" s="1018"/>
      <c r="DX110" s="1018"/>
      <c r="DY110" s="1018"/>
      <c r="DZ110" s="1019"/>
    </row>
    <row r="111" spans="1:131" s="246" customFormat="1" ht="26.25" customHeight="1" x14ac:dyDescent="0.15">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426</v>
      </c>
      <c r="AB111" s="1024"/>
      <c r="AC111" s="1024"/>
      <c r="AD111" s="1024"/>
      <c r="AE111" s="1025"/>
      <c r="AF111" s="1026" t="s">
        <v>425</v>
      </c>
      <c r="AG111" s="1024"/>
      <c r="AH111" s="1024"/>
      <c r="AI111" s="1024"/>
      <c r="AJ111" s="1025"/>
      <c r="AK111" s="1026" t="s">
        <v>425</v>
      </c>
      <c r="AL111" s="1024"/>
      <c r="AM111" s="1024"/>
      <c r="AN111" s="1024"/>
      <c r="AO111" s="1025"/>
      <c r="AP111" s="1027" t="s">
        <v>426</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v>4699608</v>
      </c>
      <c r="BR111" s="1010"/>
      <c r="BS111" s="1010"/>
      <c r="BT111" s="1010"/>
      <c r="BU111" s="1010"/>
      <c r="BV111" s="1010">
        <v>3577943</v>
      </c>
      <c r="BW111" s="1010"/>
      <c r="BX111" s="1010"/>
      <c r="BY111" s="1010"/>
      <c r="BZ111" s="1010"/>
      <c r="CA111" s="1010">
        <v>3231543</v>
      </c>
      <c r="CB111" s="1010"/>
      <c r="CC111" s="1010"/>
      <c r="CD111" s="1010"/>
      <c r="CE111" s="1010"/>
      <c r="CF111" s="1004">
        <v>8.3000000000000007</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425</v>
      </c>
      <c r="DH111" s="1010"/>
      <c r="DI111" s="1010"/>
      <c r="DJ111" s="1010"/>
      <c r="DK111" s="1010"/>
      <c r="DL111" s="1010" t="s">
        <v>425</v>
      </c>
      <c r="DM111" s="1010"/>
      <c r="DN111" s="1010"/>
      <c r="DO111" s="1010"/>
      <c r="DP111" s="1010"/>
      <c r="DQ111" s="1010" t="s">
        <v>425</v>
      </c>
      <c r="DR111" s="1010"/>
      <c r="DS111" s="1010"/>
      <c r="DT111" s="1010"/>
      <c r="DU111" s="1010"/>
      <c r="DV111" s="1011" t="s">
        <v>425</v>
      </c>
      <c r="DW111" s="1011"/>
      <c r="DX111" s="1011"/>
      <c r="DY111" s="1011"/>
      <c r="DZ111" s="1012"/>
    </row>
    <row r="112" spans="1:131" s="246" customFormat="1" ht="26.25" customHeight="1" x14ac:dyDescent="0.15">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425</v>
      </c>
      <c r="AB112" s="1049"/>
      <c r="AC112" s="1049"/>
      <c r="AD112" s="1049"/>
      <c r="AE112" s="1050"/>
      <c r="AF112" s="1051" t="s">
        <v>425</v>
      </c>
      <c r="AG112" s="1049"/>
      <c r="AH112" s="1049"/>
      <c r="AI112" s="1049"/>
      <c r="AJ112" s="1050"/>
      <c r="AK112" s="1051" t="s">
        <v>425</v>
      </c>
      <c r="AL112" s="1049"/>
      <c r="AM112" s="1049"/>
      <c r="AN112" s="1049"/>
      <c r="AO112" s="1050"/>
      <c r="AP112" s="1052" t="s">
        <v>425</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16335834</v>
      </c>
      <c r="BR112" s="1010"/>
      <c r="BS112" s="1010"/>
      <c r="BT112" s="1010"/>
      <c r="BU112" s="1010"/>
      <c r="BV112" s="1010">
        <v>16003009</v>
      </c>
      <c r="BW112" s="1010"/>
      <c r="BX112" s="1010"/>
      <c r="BY112" s="1010"/>
      <c r="BZ112" s="1010"/>
      <c r="CA112" s="1010">
        <v>14277734</v>
      </c>
      <c r="CB112" s="1010"/>
      <c r="CC112" s="1010"/>
      <c r="CD112" s="1010"/>
      <c r="CE112" s="1010"/>
      <c r="CF112" s="1004">
        <v>36.6</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425</v>
      </c>
      <c r="DH112" s="1010"/>
      <c r="DI112" s="1010"/>
      <c r="DJ112" s="1010"/>
      <c r="DK112" s="1010"/>
      <c r="DL112" s="1010" t="s">
        <v>426</v>
      </c>
      <c r="DM112" s="1010"/>
      <c r="DN112" s="1010"/>
      <c r="DO112" s="1010"/>
      <c r="DP112" s="1010"/>
      <c r="DQ112" s="1010" t="s">
        <v>434</v>
      </c>
      <c r="DR112" s="1010"/>
      <c r="DS112" s="1010"/>
      <c r="DT112" s="1010"/>
      <c r="DU112" s="1010"/>
      <c r="DV112" s="1011" t="s">
        <v>426</v>
      </c>
      <c r="DW112" s="1011"/>
      <c r="DX112" s="1011"/>
      <c r="DY112" s="1011"/>
      <c r="DZ112" s="1012"/>
    </row>
    <row r="113" spans="1:130" s="246" customFormat="1" ht="26.25" customHeight="1" x14ac:dyDescent="0.15">
      <c r="A113" s="1044"/>
      <c r="B113" s="1045"/>
      <c r="C113" s="1040" t="s">
        <v>435</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1727618</v>
      </c>
      <c r="AB113" s="1024"/>
      <c r="AC113" s="1024"/>
      <c r="AD113" s="1024"/>
      <c r="AE113" s="1025"/>
      <c r="AF113" s="1026">
        <v>1591014</v>
      </c>
      <c r="AG113" s="1024"/>
      <c r="AH113" s="1024"/>
      <c r="AI113" s="1024"/>
      <c r="AJ113" s="1025"/>
      <c r="AK113" s="1026">
        <v>1405902</v>
      </c>
      <c r="AL113" s="1024"/>
      <c r="AM113" s="1024"/>
      <c r="AN113" s="1024"/>
      <c r="AO113" s="1025"/>
      <c r="AP113" s="1027">
        <v>3.6</v>
      </c>
      <c r="AQ113" s="1028"/>
      <c r="AR113" s="1028"/>
      <c r="AS113" s="1028"/>
      <c r="AT113" s="1029"/>
      <c r="AU113" s="990"/>
      <c r="AV113" s="991"/>
      <c r="AW113" s="991"/>
      <c r="AX113" s="991"/>
      <c r="AY113" s="991"/>
      <c r="AZ113" s="1039" t="s">
        <v>436</v>
      </c>
      <c r="BA113" s="1040"/>
      <c r="BB113" s="1040"/>
      <c r="BC113" s="1040"/>
      <c r="BD113" s="1040"/>
      <c r="BE113" s="1040"/>
      <c r="BF113" s="1040"/>
      <c r="BG113" s="1040"/>
      <c r="BH113" s="1040"/>
      <c r="BI113" s="1040"/>
      <c r="BJ113" s="1040"/>
      <c r="BK113" s="1040"/>
      <c r="BL113" s="1040"/>
      <c r="BM113" s="1040"/>
      <c r="BN113" s="1040"/>
      <c r="BO113" s="1040"/>
      <c r="BP113" s="1041"/>
      <c r="BQ113" s="1009">
        <v>52594</v>
      </c>
      <c r="BR113" s="1010"/>
      <c r="BS113" s="1010"/>
      <c r="BT113" s="1010"/>
      <c r="BU113" s="1010"/>
      <c r="BV113" s="1010">
        <v>48515</v>
      </c>
      <c r="BW113" s="1010"/>
      <c r="BX113" s="1010"/>
      <c r="BY113" s="1010"/>
      <c r="BZ113" s="1010"/>
      <c r="CA113" s="1010">
        <v>35568</v>
      </c>
      <c r="CB113" s="1010"/>
      <c r="CC113" s="1010"/>
      <c r="CD113" s="1010"/>
      <c r="CE113" s="1010"/>
      <c r="CF113" s="1004">
        <v>0.1</v>
      </c>
      <c r="CG113" s="1005"/>
      <c r="CH113" s="1005"/>
      <c r="CI113" s="1005"/>
      <c r="CJ113" s="1005"/>
      <c r="CK113" s="1035"/>
      <c r="CL113" s="1036"/>
      <c r="CM113" s="1006" t="s">
        <v>437</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425</v>
      </c>
      <c r="DH113" s="1049"/>
      <c r="DI113" s="1049"/>
      <c r="DJ113" s="1049"/>
      <c r="DK113" s="1050"/>
      <c r="DL113" s="1051" t="s">
        <v>425</v>
      </c>
      <c r="DM113" s="1049"/>
      <c r="DN113" s="1049"/>
      <c r="DO113" s="1049"/>
      <c r="DP113" s="1050"/>
      <c r="DQ113" s="1051" t="s">
        <v>425</v>
      </c>
      <c r="DR113" s="1049"/>
      <c r="DS113" s="1049"/>
      <c r="DT113" s="1049"/>
      <c r="DU113" s="1050"/>
      <c r="DV113" s="1052" t="s">
        <v>425</v>
      </c>
      <c r="DW113" s="1053"/>
      <c r="DX113" s="1053"/>
      <c r="DY113" s="1053"/>
      <c r="DZ113" s="1054"/>
    </row>
    <row r="114" spans="1:130" s="246" customFormat="1" ht="26.25" customHeight="1" x14ac:dyDescent="0.15">
      <c r="A114" s="1044"/>
      <c r="B114" s="1045"/>
      <c r="C114" s="1040" t="s">
        <v>438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3413</v>
      </c>
      <c r="AB114" s="1049"/>
      <c r="AC114" s="1049"/>
      <c r="AD114" s="1049"/>
      <c r="AE114" s="1050"/>
      <c r="AF114" s="1051">
        <v>12776</v>
      </c>
      <c r="AG114" s="1049"/>
      <c r="AH114" s="1049"/>
      <c r="AI114" s="1049"/>
      <c r="AJ114" s="1050"/>
      <c r="AK114" s="1051">
        <v>13538</v>
      </c>
      <c r="AL114" s="1049"/>
      <c r="AM114" s="1049"/>
      <c r="AN114" s="1049"/>
      <c r="AO114" s="1050"/>
      <c r="AP114" s="1052">
        <v>0</v>
      </c>
      <c r="AQ114" s="1053"/>
      <c r="AR114" s="1053"/>
      <c r="AS114" s="1053"/>
      <c r="AT114" s="1054"/>
      <c r="AU114" s="990"/>
      <c r="AV114" s="991"/>
      <c r="AW114" s="991"/>
      <c r="AX114" s="991"/>
      <c r="AY114" s="991"/>
      <c r="AZ114" s="1039" t="s">
        <v>439</v>
      </c>
      <c r="BA114" s="1040"/>
      <c r="BB114" s="1040"/>
      <c r="BC114" s="1040"/>
      <c r="BD114" s="1040"/>
      <c r="BE114" s="1040"/>
      <c r="BF114" s="1040"/>
      <c r="BG114" s="1040"/>
      <c r="BH114" s="1040"/>
      <c r="BI114" s="1040"/>
      <c r="BJ114" s="1040"/>
      <c r="BK114" s="1040"/>
      <c r="BL114" s="1040"/>
      <c r="BM114" s="1040"/>
      <c r="BN114" s="1040"/>
      <c r="BO114" s="1040"/>
      <c r="BP114" s="1041"/>
      <c r="BQ114" s="1009">
        <v>8073922</v>
      </c>
      <c r="BR114" s="1010"/>
      <c r="BS114" s="1010"/>
      <c r="BT114" s="1010"/>
      <c r="BU114" s="1010"/>
      <c r="BV114" s="1010">
        <v>6885394</v>
      </c>
      <c r="BW114" s="1010"/>
      <c r="BX114" s="1010"/>
      <c r="BY114" s="1010"/>
      <c r="BZ114" s="1010"/>
      <c r="CA114" s="1010">
        <v>6287300</v>
      </c>
      <c r="CB114" s="1010"/>
      <c r="CC114" s="1010"/>
      <c r="CD114" s="1010"/>
      <c r="CE114" s="1010"/>
      <c r="CF114" s="1004">
        <v>16.100000000000001</v>
      </c>
      <c r="CG114" s="1005"/>
      <c r="CH114" s="1005"/>
      <c r="CI114" s="1005"/>
      <c r="CJ114" s="1005"/>
      <c r="CK114" s="1035"/>
      <c r="CL114" s="1036"/>
      <c r="CM114" s="1006" t="s">
        <v>440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425</v>
      </c>
      <c r="DH114" s="1049"/>
      <c r="DI114" s="1049"/>
      <c r="DJ114" s="1049"/>
      <c r="DK114" s="1050"/>
      <c r="DL114" s="1051" t="s">
        <v>425</v>
      </c>
      <c r="DM114" s="1049"/>
      <c r="DN114" s="1049"/>
      <c r="DO114" s="1049"/>
      <c r="DP114" s="1050"/>
      <c r="DQ114" s="1051" t="s">
        <v>425</v>
      </c>
      <c r="DR114" s="1049"/>
      <c r="DS114" s="1049"/>
      <c r="DT114" s="1049"/>
      <c r="DU114" s="1050"/>
      <c r="DV114" s="1052" t="s">
        <v>426</v>
      </c>
      <c r="DW114" s="1053"/>
      <c r="DX114" s="1053"/>
      <c r="DY114" s="1053"/>
      <c r="DZ114" s="1054"/>
    </row>
    <row r="115" spans="1:130" s="246" customFormat="1" ht="26.25" customHeight="1" x14ac:dyDescent="0.15">
      <c r="A115" s="1044"/>
      <c r="B115" s="1045"/>
      <c r="C115" s="1040" t="s">
        <v>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436229</v>
      </c>
      <c r="AB115" s="1024"/>
      <c r="AC115" s="1024"/>
      <c r="AD115" s="1024"/>
      <c r="AE115" s="1025"/>
      <c r="AF115" s="1026">
        <v>436330</v>
      </c>
      <c r="AG115" s="1024"/>
      <c r="AH115" s="1024"/>
      <c r="AI115" s="1024"/>
      <c r="AJ115" s="1025"/>
      <c r="AK115" s="1026">
        <v>435588</v>
      </c>
      <c r="AL115" s="1024"/>
      <c r="AM115" s="1024"/>
      <c r="AN115" s="1024"/>
      <c r="AO115" s="1025"/>
      <c r="AP115" s="1027">
        <v>1.1000000000000001</v>
      </c>
      <c r="AQ115" s="1028"/>
      <c r="AR115" s="1028"/>
      <c r="AS115" s="1028"/>
      <c r="AT115" s="1029"/>
      <c r="AU115" s="990"/>
      <c r="AV115" s="991"/>
      <c r="AW115" s="991"/>
      <c r="AX115" s="991"/>
      <c r="AY115" s="991"/>
      <c r="AZ115" s="1039" t="s">
        <v>442</v>
      </c>
      <c r="BA115" s="1040"/>
      <c r="BB115" s="1040"/>
      <c r="BC115" s="1040"/>
      <c r="BD115" s="1040"/>
      <c r="BE115" s="1040"/>
      <c r="BF115" s="1040"/>
      <c r="BG115" s="1040"/>
      <c r="BH115" s="1040"/>
      <c r="BI115" s="1040"/>
      <c r="BJ115" s="1040"/>
      <c r="BK115" s="1040"/>
      <c r="BL115" s="1040"/>
      <c r="BM115" s="1040"/>
      <c r="BN115" s="1040"/>
      <c r="BO115" s="1040"/>
      <c r="BP115" s="1041"/>
      <c r="BQ115" s="1009">
        <v>2206985</v>
      </c>
      <c r="BR115" s="1010"/>
      <c r="BS115" s="1010"/>
      <c r="BT115" s="1010"/>
      <c r="BU115" s="1010"/>
      <c r="BV115" s="1010">
        <v>2159120</v>
      </c>
      <c r="BW115" s="1010"/>
      <c r="BX115" s="1010"/>
      <c r="BY115" s="1010"/>
      <c r="BZ115" s="1010"/>
      <c r="CA115" s="1010">
        <v>2092144</v>
      </c>
      <c r="CB115" s="1010"/>
      <c r="CC115" s="1010"/>
      <c r="CD115" s="1010"/>
      <c r="CE115" s="1010"/>
      <c r="CF115" s="1004">
        <v>5.4</v>
      </c>
      <c r="CG115" s="1005"/>
      <c r="CH115" s="1005"/>
      <c r="CI115" s="1005"/>
      <c r="CJ115" s="1005"/>
      <c r="CK115" s="1035"/>
      <c r="CL115" s="1036"/>
      <c r="CM115" s="1039" t="s">
        <v>443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1313454</v>
      </c>
      <c r="DH115" s="1049"/>
      <c r="DI115" s="1049"/>
      <c r="DJ115" s="1049"/>
      <c r="DK115" s="1050"/>
      <c r="DL115" s="1051">
        <v>44459</v>
      </c>
      <c r="DM115" s="1049"/>
      <c r="DN115" s="1049"/>
      <c r="DO115" s="1049"/>
      <c r="DP115" s="1050"/>
      <c r="DQ115" s="1051">
        <v>135621</v>
      </c>
      <c r="DR115" s="1049"/>
      <c r="DS115" s="1049"/>
      <c r="DT115" s="1049"/>
      <c r="DU115" s="1050"/>
      <c r="DV115" s="1052">
        <v>0.3</v>
      </c>
      <c r="DW115" s="1053"/>
      <c r="DX115" s="1053"/>
      <c r="DY115" s="1053"/>
      <c r="DZ115" s="1054"/>
    </row>
    <row r="116" spans="1:130" s="246" customFormat="1" ht="26.25" customHeight="1" x14ac:dyDescent="0.15">
      <c r="A116" s="1046"/>
      <c r="B116" s="1047"/>
      <c r="C116" s="1055" t="s">
        <v>444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266</v>
      </c>
      <c r="AB116" s="1049"/>
      <c r="AC116" s="1049"/>
      <c r="AD116" s="1049"/>
      <c r="AE116" s="1050"/>
      <c r="AF116" s="1051">
        <v>1632</v>
      </c>
      <c r="AG116" s="1049"/>
      <c r="AH116" s="1049"/>
      <c r="AI116" s="1049"/>
      <c r="AJ116" s="1050"/>
      <c r="AK116" s="1051">
        <v>574</v>
      </c>
      <c r="AL116" s="1049"/>
      <c r="AM116" s="1049"/>
      <c r="AN116" s="1049"/>
      <c r="AO116" s="1050"/>
      <c r="AP116" s="1052">
        <v>0</v>
      </c>
      <c r="AQ116" s="1053"/>
      <c r="AR116" s="1053"/>
      <c r="AS116" s="1053"/>
      <c r="AT116" s="1054"/>
      <c r="AU116" s="990"/>
      <c r="AV116" s="991"/>
      <c r="AW116" s="991"/>
      <c r="AX116" s="991"/>
      <c r="AY116" s="991"/>
      <c r="AZ116" s="1057" t="s">
        <v>445</v>
      </c>
      <c r="BA116" s="1058"/>
      <c r="BB116" s="1058"/>
      <c r="BC116" s="1058"/>
      <c r="BD116" s="1058"/>
      <c r="BE116" s="1058"/>
      <c r="BF116" s="1058"/>
      <c r="BG116" s="1058"/>
      <c r="BH116" s="1058"/>
      <c r="BI116" s="1058"/>
      <c r="BJ116" s="1058"/>
      <c r="BK116" s="1058"/>
      <c r="BL116" s="1058"/>
      <c r="BM116" s="1058"/>
      <c r="BN116" s="1058"/>
      <c r="BO116" s="1058"/>
      <c r="BP116" s="1059"/>
      <c r="BQ116" s="1009" t="s">
        <v>446</v>
      </c>
      <c r="BR116" s="1010"/>
      <c r="BS116" s="1010"/>
      <c r="BT116" s="1010"/>
      <c r="BU116" s="1010"/>
      <c r="BV116" s="1010" t="s">
        <v>426</v>
      </c>
      <c r="BW116" s="1010"/>
      <c r="BX116" s="1010"/>
      <c r="BY116" s="1010"/>
      <c r="BZ116" s="1010"/>
      <c r="CA116" s="1010" t="s">
        <v>425</v>
      </c>
      <c r="CB116" s="1010"/>
      <c r="CC116" s="1010"/>
      <c r="CD116" s="1010"/>
      <c r="CE116" s="1010"/>
      <c r="CF116" s="1004" t="s">
        <v>425</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297969</v>
      </c>
      <c r="DH116" s="1049"/>
      <c r="DI116" s="1049"/>
      <c r="DJ116" s="1049"/>
      <c r="DK116" s="1050"/>
      <c r="DL116" s="1051">
        <v>236186</v>
      </c>
      <c r="DM116" s="1049"/>
      <c r="DN116" s="1049"/>
      <c r="DO116" s="1049"/>
      <c r="DP116" s="1050"/>
      <c r="DQ116" s="1051">
        <v>160618</v>
      </c>
      <c r="DR116" s="1049"/>
      <c r="DS116" s="1049"/>
      <c r="DT116" s="1049"/>
      <c r="DU116" s="1050"/>
      <c r="DV116" s="1052">
        <v>0.4</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8827547</v>
      </c>
      <c r="AB117" s="1067"/>
      <c r="AC117" s="1067"/>
      <c r="AD117" s="1067"/>
      <c r="AE117" s="1068"/>
      <c r="AF117" s="1069">
        <v>8632002</v>
      </c>
      <c r="AG117" s="1067"/>
      <c r="AH117" s="1067"/>
      <c r="AI117" s="1067"/>
      <c r="AJ117" s="1068"/>
      <c r="AK117" s="1069">
        <v>8453626</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450</v>
      </c>
      <c r="BR117" s="1010"/>
      <c r="BS117" s="1010"/>
      <c r="BT117" s="1010"/>
      <c r="BU117" s="1010"/>
      <c r="BV117" s="1010" t="s">
        <v>128</v>
      </c>
      <c r="BW117" s="1010"/>
      <c r="BX117" s="1010"/>
      <c r="BY117" s="1010"/>
      <c r="BZ117" s="1010"/>
      <c r="CA117" s="1010" t="s">
        <v>450</v>
      </c>
      <c r="CB117" s="1010"/>
      <c r="CC117" s="1010"/>
      <c r="CD117" s="1010"/>
      <c r="CE117" s="1010"/>
      <c r="CF117" s="1004" t="s">
        <v>128</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450</v>
      </c>
      <c r="DR117" s="1049"/>
      <c r="DS117" s="1049"/>
      <c r="DT117" s="1049"/>
      <c r="DU117" s="1050"/>
      <c r="DV117" s="1052" t="s">
        <v>450</v>
      </c>
      <c r="DW117" s="1053"/>
      <c r="DX117" s="1053"/>
      <c r="DY117" s="1053"/>
      <c r="DZ117" s="1054"/>
    </row>
    <row r="118" spans="1:130" s="246" customFormat="1" ht="26.25" customHeight="1" x14ac:dyDescent="0.15">
      <c r="A118" s="994" t="s">
        <v>420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418</v>
      </c>
      <c r="AB118" s="975"/>
      <c r="AC118" s="975"/>
      <c r="AD118" s="975"/>
      <c r="AE118" s="976"/>
      <c r="AF118" s="974" t="s">
        <v>305</v>
      </c>
      <c r="AG118" s="975"/>
      <c r="AH118" s="975"/>
      <c r="AI118" s="975"/>
      <c r="AJ118" s="976"/>
      <c r="AK118" s="974" t="s">
        <v>304</v>
      </c>
      <c r="AL118" s="975"/>
      <c r="AM118" s="975"/>
      <c r="AN118" s="975"/>
      <c r="AO118" s="976"/>
      <c r="AP118" s="1061" t="s">
        <v>419</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450</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450</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423</v>
      </c>
      <c r="B119" s="1034"/>
      <c r="C119" s="1013" t="s">
        <v>424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450</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454</v>
      </c>
      <c r="BP119" s="1096"/>
      <c r="BQ119" s="1087">
        <v>104496661</v>
      </c>
      <c r="BR119" s="1088"/>
      <c r="BS119" s="1088"/>
      <c r="BT119" s="1088"/>
      <c r="BU119" s="1088"/>
      <c r="BV119" s="1088">
        <v>101690111</v>
      </c>
      <c r="BW119" s="1088"/>
      <c r="BX119" s="1088"/>
      <c r="BY119" s="1088"/>
      <c r="BZ119" s="1088"/>
      <c r="CA119" s="1088">
        <v>98790073</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3088185</v>
      </c>
      <c r="DH119" s="1074"/>
      <c r="DI119" s="1074"/>
      <c r="DJ119" s="1074"/>
      <c r="DK119" s="1075"/>
      <c r="DL119" s="1073">
        <v>3297298</v>
      </c>
      <c r="DM119" s="1074"/>
      <c r="DN119" s="1074"/>
      <c r="DO119" s="1074"/>
      <c r="DP119" s="1075"/>
      <c r="DQ119" s="1073">
        <v>2935304</v>
      </c>
      <c r="DR119" s="1074"/>
      <c r="DS119" s="1074"/>
      <c r="DT119" s="1074"/>
      <c r="DU119" s="1075"/>
      <c r="DV119" s="1076">
        <v>7.5</v>
      </c>
      <c r="DW119" s="1077"/>
      <c r="DX119" s="1077"/>
      <c r="DY119" s="1077"/>
      <c r="DZ119" s="1078"/>
    </row>
    <row r="120" spans="1:130" s="246" customFormat="1" ht="26.25" customHeight="1" x14ac:dyDescent="0.15">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450</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10513963</v>
      </c>
      <c r="BR120" s="1017"/>
      <c r="BS120" s="1017"/>
      <c r="BT120" s="1017"/>
      <c r="BU120" s="1017"/>
      <c r="BV120" s="1017">
        <v>11116641</v>
      </c>
      <c r="BW120" s="1017"/>
      <c r="BX120" s="1017"/>
      <c r="BY120" s="1017"/>
      <c r="BZ120" s="1017"/>
      <c r="CA120" s="1017">
        <v>13063803</v>
      </c>
      <c r="CB120" s="1017"/>
      <c r="CC120" s="1017"/>
      <c r="CD120" s="1017"/>
      <c r="CE120" s="1017"/>
      <c r="CF120" s="1031">
        <v>33.5</v>
      </c>
      <c r="CG120" s="1032"/>
      <c r="CH120" s="1032"/>
      <c r="CI120" s="1032"/>
      <c r="CJ120" s="1032"/>
      <c r="CK120" s="1097" t="s">
        <v>458</v>
      </c>
      <c r="CL120" s="1098"/>
      <c r="CM120" s="1098"/>
      <c r="CN120" s="1098"/>
      <c r="CO120" s="1099"/>
      <c r="CP120" s="1105" t="s">
        <v>459</v>
      </c>
      <c r="CQ120" s="1106"/>
      <c r="CR120" s="1106"/>
      <c r="CS120" s="1106"/>
      <c r="CT120" s="1106"/>
      <c r="CU120" s="1106"/>
      <c r="CV120" s="1106"/>
      <c r="CW120" s="1106"/>
      <c r="CX120" s="1106"/>
      <c r="CY120" s="1106"/>
      <c r="CZ120" s="1106"/>
      <c r="DA120" s="1106"/>
      <c r="DB120" s="1106"/>
      <c r="DC120" s="1106"/>
      <c r="DD120" s="1106"/>
      <c r="DE120" s="1106"/>
      <c r="DF120" s="1107"/>
      <c r="DG120" s="1016">
        <v>12682723</v>
      </c>
      <c r="DH120" s="1017"/>
      <c r="DI120" s="1017"/>
      <c r="DJ120" s="1017"/>
      <c r="DK120" s="1017"/>
      <c r="DL120" s="1017">
        <v>11581462</v>
      </c>
      <c r="DM120" s="1017"/>
      <c r="DN120" s="1017"/>
      <c r="DO120" s="1017"/>
      <c r="DP120" s="1017"/>
      <c r="DQ120" s="1017">
        <v>10043544</v>
      </c>
      <c r="DR120" s="1017"/>
      <c r="DS120" s="1017"/>
      <c r="DT120" s="1017"/>
      <c r="DU120" s="1017"/>
      <c r="DV120" s="1018">
        <v>25.8</v>
      </c>
      <c r="DW120" s="1018"/>
      <c r="DX120" s="1018"/>
      <c r="DY120" s="1018"/>
      <c r="DZ120" s="1019"/>
    </row>
    <row r="121" spans="1:130" s="246" customFormat="1" ht="26.25" customHeight="1" x14ac:dyDescent="0.15">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v>21815270</v>
      </c>
      <c r="BR121" s="1010"/>
      <c r="BS121" s="1010"/>
      <c r="BT121" s="1010"/>
      <c r="BU121" s="1010"/>
      <c r="BV121" s="1010">
        <v>20935300</v>
      </c>
      <c r="BW121" s="1010"/>
      <c r="BX121" s="1010"/>
      <c r="BY121" s="1010"/>
      <c r="BZ121" s="1010"/>
      <c r="CA121" s="1010">
        <v>18768536</v>
      </c>
      <c r="CB121" s="1010"/>
      <c r="CC121" s="1010"/>
      <c r="CD121" s="1010"/>
      <c r="CE121" s="1010"/>
      <c r="CF121" s="1004">
        <v>48.2</v>
      </c>
      <c r="CG121" s="1005"/>
      <c r="CH121" s="1005"/>
      <c r="CI121" s="1005"/>
      <c r="CJ121" s="1005"/>
      <c r="CK121" s="1100"/>
      <c r="CL121" s="1101"/>
      <c r="CM121" s="1101"/>
      <c r="CN121" s="1101"/>
      <c r="CO121" s="1102"/>
      <c r="CP121" s="1110" t="s">
        <v>152</v>
      </c>
      <c r="CQ121" s="1111"/>
      <c r="CR121" s="1111"/>
      <c r="CS121" s="1111"/>
      <c r="CT121" s="1111"/>
      <c r="CU121" s="1111"/>
      <c r="CV121" s="1111"/>
      <c r="CW121" s="1111"/>
      <c r="CX121" s="1111"/>
      <c r="CY121" s="1111"/>
      <c r="CZ121" s="1111"/>
      <c r="DA121" s="1111"/>
      <c r="DB121" s="1111"/>
      <c r="DC121" s="1111"/>
      <c r="DD121" s="1111"/>
      <c r="DE121" s="1111"/>
      <c r="DF121" s="1112"/>
      <c r="DG121" s="1009">
        <v>3946898</v>
      </c>
      <c r="DH121" s="1010"/>
      <c r="DI121" s="1010"/>
      <c r="DJ121" s="1010"/>
      <c r="DK121" s="1010"/>
      <c r="DL121" s="1010">
        <v>4383220</v>
      </c>
      <c r="DM121" s="1010"/>
      <c r="DN121" s="1010"/>
      <c r="DO121" s="1010"/>
      <c r="DP121" s="1010"/>
      <c r="DQ121" s="1010">
        <v>4195694</v>
      </c>
      <c r="DR121" s="1010"/>
      <c r="DS121" s="1010"/>
      <c r="DT121" s="1010"/>
      <c r="DU121" s="1010"/>
      <c r="DV121" s="1011">
        <v>10.8</v>
      </c>
      <c r="DW121" s="1011"/>
      <c r="DX121" s="1011"/>
      <c r="DY121" s="1011"/>
      <c r="DZ121" s="1012"/>
    </row>
    <row r="122" spans="1:130" s="246" customFormat="1" ht="26.25" customHeight="1" x14ac:dyDescent="0.15">
      <c r="A122" s="1149"/>
      <c r="B122" s="1036"/>
      <c r="C122" s="1006" t="s">
        <v>440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462</v>
      </c>
      <c r="BA122" s="1055"/>
      <c r="BB122" s="1055"/>
      <c r="BC122" s="1055"/>
      <c r="BD122" s="1055"/>
      <c r="BE122" s="1055"/>
      <c r="BF122" s="1055"/>
      <c r="BG122" s="1055"/>
      <c r="BH122" s="1055"/>
      <c r="BI122" s="1055"/>
      <c r="BJ122" s="1055"/>
      <c r="BK122" s="1055"/>
      <c r="BL122" s="1055"/>
      <c r="BM122" s="1055"/>
      <c r="BN122" s="1055"/>
      <c r="BO122" s="1055"/>
      <c r="BP122" s="1056"/>
      <c r="BQ122" s="1087">
        <v>60312655</v>
      </c>
      <c r="BR122" s="1088"/>
      <c r="BS122" s="1088"/>
      <c r="BT122" s="1088"/>
      <c r="BU122" s="1088"/>
      <c r="BV122" s="1088">
        <v>57916319</v>
      </c>
      <c r="BW122" s="1088"/>
      <c r="BX122" s="1088"/>
      <c r="BY122" s="1088"/>
      <c r="BZ122" s="1088"/>
      <c r="CA122" s="1088">
        <v>58308655</v>
      </c>
      <c r="CB122" s="1088"/>
      <c r="CC122" s="1088"/>
      <c r="CD122" s="1088"/>
      <c r="CE122" s="1088"/>
      <c r="CF122" s="1108">
        <v>149.69999999999999</v>
      </c>
      <c r="CG122" s="1109"/>
      <c r="CH122" s="1109"/>
      <c r="CI122" s="1109"/>
      <c r="CJ122" s="1109"/>
      <c r="CK122" s="1100"/>
      <c r="CL122" s="1101"/>
      <c r="CM122" s="1101"/>
      <c r="CN122" s="1101"/>
      <c r="CO122" s="1102"/>
      <c r="CP122" s="1110" t="s">
        <v>463</v>
      </c>
      <c r="CQ122" s="1111"/>
      <c r="CR122" s="1111"/>
      <c r="CS122" s="1111"/>
      <c r="CT122" s="1111"/>
      <c r="CU122" s="1111"/>
      <c r="CV122" s="1111"/>
      <c r="CW122" s="1111"/>
      <c r="CX122" s="1111"/>
      <c r="CY122" s="1111"/>
      <c r="CZ122" s="1111"/>
      <c r="DA122" s="1111"/>
      <c r="DB122" s="1111"/>
      <c r="DC122" s="1111"/>
      <c r="DD122" s="1111"/>
      <c r="DE122" s="1111"/>
      <c r="DF122" s="1112"/>
      <c r="DG122" s="1009">
        <v>33135</v>
      </c>
      <c r="DH122" s="1010"/>
      <c r="DI122" s="1010"/>
      <c r="DJ122" s="1010"/>
      <c r="DK122" s="1010"/>
      <c r="DL122" s="1010">
        <v>37175</v>
      </c>
      <c r="DM122" s="1010"/>
      <c r="DN122" s="1010"/>
      <c r="DO122" s="1010"/>
      <c r="DP122" s="1010"/>
      <c r="DQ122" s="1010">
        <v>38496</v>
      </c>
      <c r="DR122" s="1010"/>
      <c r="DS122" s="1010"/>
      <c r="DT122" s="1010"/>
      <c r="DU122" s="1010"/>
      <c r="DV122" s="1011">
        <v>0.1</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81557</v>
      </c>
      <c r="AB123" s="1049"/>
      <c r="AC123" s="1049"/>
      <c r="AD123" s="1049"/>
      <c r="AE123" s="1050"/>
      <c r="AF123" s="1051">
        <v>81518</v>
      </c>
      <c r="AG123" s="1049"/>
      <c r="AH123" s="1049"/>
      <c r="AI123" s="1049"/>
      <c r="AJ123" s="1050"/>
      <c r="AK123" s="1051">
        <v>80631</v>
      </c>
      <c r="AL123" s="1049"/>
      <c r="AM123" s="1049"/>
      <c r="AN123" s="1049"/>
      <c r="AO123" s="1050"/>
      <c r="AP123" s="1052">
        <v>0.2</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464</v>
      </c>
      <c r="BP123" s="1096"/>
      <c r="BQ123" s="1155">
        <v>92641888</v>
      </c>
      <c r="BR123" s="1156"/>
      <c r="BS123" s="1156"/>
      <c r="BT123" s="1156"/>
      <c r="BU123" s="1156"/>
      <c r="BV123" s="1156">
        <v>89968260</v>
      </c>
      <c r="BW123" s="1156"/>
      <c r="BX123" s="1156"/>
      <c r="BY123" s="1156"/>
      <c r="BZ123" s="1156"/>
      <c r="CA123" s="1156">
        <v>90140994</v>
      </c>
      <c r="CB123" s="1156"/>
      <c r="CC123" s="1156"/>
      <c r="CD123" s="1156"/>
      <c r="CE123" s="1156"/>
      <c r="CF123" s="1089"/>
      <c r="CG123" s="1090"/>
      <c r="CH123" s="1090"/>
      <c r="CI123" s="1090"/>
      <c r="CJ123" s="1091"/>
      <c r="CK123" s="1100"/>
      <c r="CL123" s="1101"/>
      <c r="CM123" s="1101"/>
      <c r="CN123" s="1101"/>
      <c r="CO123" s="1102"/>
      <c r="CP123" s="1110" t="s">
        <v>465</v>
      </c>
      <c r="CQ123" s="1111"/>
      <c r="CR123" s="1111"/>
      <c r="CS123" s="1111"/>
      <c r="CT123" s="1111"/>
      <c r="CU123" s="1111"/>
      <c r="CV123" s="1111"/>
      <c r="CW123" s="1111"/>
      <c r="CX123" s="1111"/>
      <c r="CY123" s="1111"/>
      <c r="CZ123" s="1111"/>
      <c r="DA123" s="1111"/>
      <c r="DB123" s="1111"/>
      <c r="DC123" s="1111"/>
      <c r="DD123" s="1111"/>
      <c r="DE123" s="1111"/>
      <c r="DF123" s="1112"/>
      <c r="DG123" s="1048">
        <v>2170</v>
      </c>
      <c r="DH123" s="1049"/>
      <c r="DI123" s="1049"/>
      <c r="DJ123" s="1049"/>
      <c r="DK123" s="1050"/>
      <c r="DL123" s="1051">
        <v>1152</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30.8</v>
      </c>
      <c r="BR124" s="1118"/>
      <c r="BS124" s="1118"/>
      <c r="BT124" s="1118"/>
      <c r="BU124" s="1118"/>
      <c r="BV124" s="1118">
        <v>30.2</v>
      </c>
      <c r="BW124" s="1118"/>
      <c r="BX124" s="1118"/>
      <c r="BY124" s="1118"/>
      <c r="BZ124" s="1118"/>
      <c r="CA124" s="1118">
        <v>22.1</v>
      </c>
      <c r="CB124" s="1118"/>
      <c r="CC124" s="1118"/>
      <c r="CD124" s="1118"/>
      <c r="CE124" s="1118"/>
      <c r="CF124" s="1119"/>
      <c r="CG124" s="1120"/>
      <c r="CH124" s="1120"/>
      <c r="CI124" s="1120"/>
      <c r="CJ124" s="1121"/>
      <c r="CK124" s="1103"/>
      <c r="CL124" s="1103"/>
      <c r="CM124" s="1103"/>
      <c r="CN124" s="1103"/>
      <c r="CO124" s="1104"/>
      <c r="CP124" s="1110" t="s">
        <v>467</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x14ac:dyDescent="0.15">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468</v>
      </c>
      <c r="CL125" s="1098"/>
      <c r="CM125" s="1098"/>
      <c r="CN125" s="1098"/>
      <c r="CO125" s="1099"/>
      <c r="CP125" s="1030" t="s">
        <v>469</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354672</v>
      </c>
      <c r="AB126" s="1049"/>
      <c r="AC126" s="1049"/>
      <c r="AD126" s="1049"/>
      <c r="AE126" s="1050"/>
      <c r="AF126" s="1051">
        <v>354812</v>
      </c>
      <c r="AG126" s="1049"/>
      <c r="AH126" s="1049"/>
      <c r="AI126" s="1049"/>
      <c r="AJ126" s="1050"/>
      <c r="AK126" s="1051">
        <v>354957</v>
      </c>
      <c r="AL126" s="1049"/>
      <c r="AM126" s="1049"/>
      <c r="AN126" s="1049"/>
      <c r="AO126" s="1050"/>
      <c r="AP126" s="1052">
        <v>0.9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470</v>
      </c>
      <c r="CQ126" s="1040"/>
      <c r="CR126" s="1040"/>
      <c r="CS126" s="1040"/>
      <c r="CT126" s="1040"/>
      <c r="CU126" s="1040"/>
      <c r="CV126" s="1040"/>
      <c r="CW126" s="1040"/>
      <c r="CX126" s="1040"/>
      <c r="CY126" s="1040"/>
      <c r="CZ126" s="1040"/>
      <c r="DA126" s="1040"/>
      <c r="DB126" s="1040"/>
      <c r="DC126" s="1040"/>
      <c r="DD126" s="1040"/>
      <c r="DE126" s="1040"/>
      <c r="DF126" s="1041"/>
      <c r="DG126" s="1009">
        <v>2184347</v>
      </c>
      <c r="DH126" s="1010"/>
      <c r="DI126" s="1010"/>
      <c r="DJ126" s="1010"/>
      <c r="DK126" s="1010"/>
      <c r="DL126" s="1010">
        <v>2138981</v>
      </c>
      <c r="DM126" s="1010"/>
      <c r="DN126" s="1010"/>
      <c r="DO126" s="1010"/>
      <c r="DP126" s="1010"/>
      <c r="DQ126" s="1010">
        <v>2078118</v>
      </c>
      <c r="DR126" s="1010"/>
      <c r="DS126" s="1010"/>
      <c r="DT126" s="1010"/>
      <c r="DU126" s="1010"/>
      <c r="DV126" s="1011">
        <v>5.3</v>
      </c>
      <c r="DW126" s="1011"/>
      <c r="DX126" s="1011"/>
      <c r="DY126" s="1011"/>
      <c r="DZ126" s="1012"/>
    </row>
    <row r="127" spans="1:130" s="246" customFormat="1" ht="26.25" customHeight="1" x14ac:dyDescent="0.15">
      <c r="A127" s="1150"/>
      <c r="B127" s="1038"/>
      <c r="C127" s="1092" t="s">
        <v>471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472</v>
      </c>
      <c r="AY127" s="1123"/>
      <c r="AZ127" s="1123"/>
      <c r="BA127" s="1123"/>
      <c r="BB127" s="1123"/>
      <c r="BC127" s="1123"/>
      <c r="BD127" s="1123"/>
      <c r="BE127" s="1124"/>
      <c r="BF127" s="1125" t="s">
        <v>473</v>
      </c>
      <c r="BG127" s="1123"/>
      <c r="BH127" s="1123"/>
      <c r="BI127" s="1123"/>
      <c r="BJ127" s="1123"/>
      <c r="BK127" s="1123"/>
      <c r="BL127" s="1124"/>
      <c r="BM127" s="1125" t="s">
        <v>474</v>
      </c>
      <c r="BN127" s="1123"/>
      <c r="BO127" s="1123"/>
      <c r="BP127" s="1123"/>
      <c r="BQ127" s="1123"/>
      <c r="BR127" s="1123"/>
      <c r="BS127" s="1124"/>
      <c r="BT127" s="1125" t="s">
        <v>475</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476</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477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478</v>
      </c>
      <c r="X128" s="1135"/>
      <c r="Y128" s="1135"/>
      <c r="Z128" s="1136"/>
      <c r="AA128" s="1137">
        <v>2340033</v>
      </c>
      <c r="AB128" s="1138"/>
      <c r="AC128" s="1138"/>
      <c r="AD128" s="1138"/>
      <c r="AE128" s="1139"/>
      <c r="AF128" s="1140">
        <v>2204828</v>
      </c>
      <c r="AG128" s="1138"/>
      <c r="AH128" s="1138"/>
      <c r="AI128" s="1138"/>
      <c r="AJ128" s="1139"/>
      <c r="AK128" s="1140">
        <v>2101053</v>
      </c>
      <c r="AL128" s="1138"/>
      <c r="AM128" s="1138"/>
      <c r="AN128" s="1138"/>
      <c r="AO128" s="1139"/>
      <c r="AP128" s="1141"/>
      <c r="AQ128" s="1142"/>
      <c r="AR128" s="1142"/>
      <c r="AS128" s="1142"/>
      <c r="AT128" s="1143"/>
      <c r="AU128" s="282"/>
      <c r="AV128" s="282"/>
      <c r="AW128" s="282"/>
      <c r="AX128" s="978" t="s">
        <v>479</v>
      </c>
      <c r="AY128" s="979"/>
      <c r="AZ128" s="979"/>
      <c r="BA128" s="979"/>
      <c r="BB128" s="979"/>
      <c r="BC128" s="979"/>
      <c r="BD128" s="979"/>
      <c r="BE128" s="980"/>
      <c r="BF128" s="1144" t="s">
        <v>450</v>
      </c>
      <c r="BG128" s="1145"/>
      <c r="BH128" s="1145"/>
      <c r="BI128" s="1145"/>
      <c r="BJ128" s="1145"/>
      <c r="BK128" s="1145"/>
      <c r="BL128" s="1146"/>
      <c r="BM128" s="1144">
        <v>11.36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480</v>
      </c>
      <c r="CQ128" s="1127"/>
      <c r="CR128" s="1127"/>
      <c r="CS128" s="1127"/>
      <c r="CT128" s="1127"/>
      <c r="CU128" s="1127"/>
      <c r="CV128" s="1127"/>
      <c r="CW128" s="1127"/>
      <c r="CX128" s="1127"/>
      <c r="CY128" s="1127"/>
      <c r="CZ128" s="1127"/>
      <c r="DA128" s="1127"/>
      <c r="DB128" s="1127"/>
      <c r="DC128" s="1127"/>
      <c r="DD128" s="1127"/>
      <c r="DE128" s="1127"/>
      <c r="DF128" s="1128"/>
      <c r="DG128" s="1129">
        <v>22638</v>
      </c>
      <c r="DH128" s="1130"/>
      <c r="DI128" s="1130"/>
      <c r="DJ128" s="1130"/>
      <c r="DK128" s="1130"/>
      <c r="DL128" s="1130">
        <v>20139</v>
      </c>
      <c r="DM128" s="1130"/>
      <c r="DN128" s="1130"/>
      <c r="DO128" s="1130"/>
      <c r="DP128" s="1130"/>
      <c r="DQ128" s="1130">
        <v>14026</v>
      </c>
      <c r="DR128" s="1130"/>
      <c r="DS128" s="1130"/>
      <c r="DT128" s="1130"/>
      <c r="DU128" s="1130"/>
      <c r="DV128" s="1131">
        <v>0</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481</v>
      </c>
      <c r="X129" s="1164"/>
      <c r="Y129" s="1164"/>
      <c r="Z129" s="1165"/>
      <c r="AA129" s="1048">
        <v>43394954</v>
      </c>
      <c r="AB129" s="1049"/>
      <c r="AC129" s="1049"/>
      <c r="AD129" s="1049"/>
      <c r="AE129" s="1050"/>
      <c r="AF129" s="1051">
        <v>43724537</v>
      </c>
      <c r="AG129" s="1049"/>
      <c r="AH129" s="1049"/>
      <c r="AI129" s="1049"/>
      <c r="AJ129" s="1050"/>
      <c r="AK129" s="1051">
        <v>43970975</v>
      </c>
      <c r="AL129" s="1049"/>
      <c r="AM129" s="1049"/>
      <c r="AN129" s="1049"/>
      <c r="AO129" s="1050"/>
      <c r="AP129" s="1166"/>
      <c r="AQ129" s="1167"/>
      <c r="AR129" s="1167"/>
      <c r="AS129" s="1167"/>
      <c r="AT129" s="1168"/>
      <c r="AU129" s="284"/>
      <c r="AV129" s="284"/>
      <c r="AW129" s="284"/>
      <c r="AX129" s="1157" t="s">
        <v>482</v>
      </c>
      <c r="AY129" s="1040"/>
      <c r="AZ129" s="1040"/>
      <c r="BA129" s="1040"/>
      <c r="BB129" s="1040"/>
      <c r="BC129" s="1040"/>
      <c r="BD129" s="1040"/>
      <c r="BE129" s="1041"/>
      <c r="BF129" s="1158" t="s">
        <v>128</v>
      </c>
      <c r="BG129" s="1159"/>
      <c r="BH129" s="1159"/>
      <c r="BI129" s="1159"/>
      <c r="BJ129" s="1159"/>
      <c r="BK129" s="1159"/>
      <c r="BL129" s="1160"/>
      <c r="BM129" s="1158">
        <v>16.36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484</v>
      </c>
      <c r="X130" s="1164"/>
      <c r="Y130" s="1164"/>
      <c r="Z130" s="1165"/>
      <c r="AA130" s="1048">
        <v>4963790</v>
      </c>
      <c r="AB130" s="1049"/>
      <c r="AC130" s="1049"/>
      <c r="AD130" s="1049"/>
      <c r="AE130" s="1050"/>
      <c r="AF130" s="1051">
        <v>4943671</v>
      </c>
      <c r="AG130" s="1049"/>
      <c r="AH130" s="1049"/>
      <c r="AI130" s="1049"/>
      <c r="AJ130" s="1050"/>
      <c r="AK130" s="1051">
        <v>5008735</v>
      </c>
      <c r="AL130" s="1049"/>
      <c r="AM130" s="1049"/>
      <c r="AN130" s="1049"/>
      <c r="AO130" s="1050"/>
      <c r="AP130" s="1166"/>
      <c r="AQ130" s="1167"/>
      <c r="AR130" s="1167"/>
      <c r="AS130" s="1167"/>
      <c r="AT130" s="1168"/>
      <c r="AU130" s="284"/>
      <c r="AV130" s="284"/>
      <c r="AW130" s="284"/>
      <c r="AX130" s="1157" t="s">
        <v>485</v>
      </c>
      <c r="AY130" s="1040"/>
      <c r="AZ130" s="1040"/>
      <c r="BA130" s="1040"/>
      <c r="BB130" s="1040"/>
      <c r="BC130" s="1040"/>
      <c r="BD130" s="1040"/>
      <c r="BE130" s="1041"/>
      <c r="BF130" s="1194">
        <v>3.7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486</v>
      </c>
      <c r="X131" s="1202"/>
      <c r="Y131" s="1202"/>
      <c r="Z131" s="1203"/>
      <c r="AA131" s="1095">
        <v>38431164</v>
      </c>
      <c r="AB131" s="1074"/>
      <c r="AC131" s="1074"/>
      <c r="AD131" s="1074"/>
      <c r="AE131" s="1075"/>
      <c r="AF131" s="1073">
        <v>38780866</v>
      </c>
      <c r="AG131" s="1074"/>
      <c r="AH131" s="1074"/>
      <c r="AI131" s="1074"/>
      <c r="AJ131" s="1075"/>
      <c r="AK131" s="1073">
        <v>38962240</v>
      </c>
      <c r="AL131" s="1074"/>
      <c r="AM131" s="1074"/>
      <c r="AN131" s="1074"/>
      <c r="AO131" s="1075"/>
      <c r="AP131" s="1204"/>
      <c r="AQ131" s="1205"/>
      <c r="AR131" s="1205"/>
      <c r="AS131" s="1205"/>
      <c r="AT131" s="1206"/>
      <c r="AU131" s="284"/>
      <c r="AV131" s="284"/>
      <c r="AW131" s="284"/>
      <c r="AX131" s="1176" t="s">
        <v>487</v>
      </c>
      <c r="AY131" s="1127"/>
      <c r="AZ131" s="1127"/>
      <c r="BA131" s="1127"/>
      <c r="BB131" s="1127"/>
      <c r="BC131" s="1127"/>
      <c r="BD131" s="1127"/>
      <c r="BE131" s="1128"/>
      <c r="BF131" s="1177">
        <v>22.1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489</v>
      </c>
      <c r="W132" s="1187"/>
      <c r="X132" s="1187"/>
      <c r="Y132" s="1187"/>
      <c r="Z132" s="1188"/>
      <c r="AA132" s="1189">
        <v>3.9648135560000002</v>
      </c>
      <c r="AB132" s="1190"/>
      <c r="AC132" s="1190"/>
      <c r="AD132" s="1190"/>
      <c r="AE132" s="1191"/>
      <c r="AF132" s="1192">
        <v>3.8253488560000002</v>
      </c>
      <c r="AG132" s="1190"/>
      <c r="AH132" s="1190"/>
      <c r="AI132" s="1190"/>
      <c r="AJ132" s="1191"/>
      <c r="AK132" s="1192">
        <v>3.449077876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490</v>
      </c>
      <c r="W133" s="1170"/>
      <c r="X133" s="1170"/>
      <c r="Y133" s="1170"/>
      <c r="Z133" s="1171"/>
      <c r="AA133" s="1172">
        <v>4.4000000000000004</v>
      </c>
      <c r="AB133" s="1173"/>
      <c r="AC133" s="1173"/>
      <c r="AD133" s="1173"/>
      <c r="AE133" s="1174"/>
      <c r="AF133" s="1172">
        <v>4.0999999999999996</v>
      </c>
      <c r="AG133" s="1173"/>
      <c r="AH133" s="1173"/>
      <c r="AI133" s="1173"/>
      <c r="AJ133" s="1174"/>
      <c r="AK133" s="1172">
        <v>3.7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udS3e2Um9pysJIfEQVaao14J39/eV5Bi1VUzNDGhiibPkkF6rvjDrT5CLOZyWK8DLrSg1ZZZBQkblYgiWUpaw==" saltValue="Cegn9qFacpfw8jOsCaiM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I3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1v3V42rpxKdZQpfbmb7yuM/+Y5QwEATXHr6ysXL6aE1cAv96Rv9mkdIne1jblMSi6b8VdOTlSi5GSDObOLdMQ==" saltValue="eU9C9VgwJ0yk9ll2jX2M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3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nBausk307XdwhYr2IccMsIMlzbrlGyANmp0iPGiCZcFCCvl1bQj8ynQGlaq3GfrfQTk25z7W8glY2U/G1PAJQ==" saltValue="unObIETFZzKo444zhgkF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04857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499</v>
      </c>
      <c r="AL9" s="1213"/>
      <c r="AM9" s="1213"/>
      <c r="AN9" s="1214"/>
      <c r="AO9" s="312">
        <v>14425671</v>
      </c>
      <c r="AP9" s="312">
        <v>61593</v>
      </c>
      <c r="AQ9" s="313">
        <v>56485</v>
      </c>
      <c r="AR9" s="314">
        <v>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500</v>
      </c>
      <c r="AL10" s="1213"/>
      <c r="AM10" s="1213"/>
      <c r="AN10" s="1214"/>
      <c r="AO10" s="315">
        <v>1550147</v>
      </c>
      <c r="AP10" s="315">
        <v>6619</v>
      </c>
      <c r="AQ10" s="316">
        <v>3940</v>
      </c>
      <c r="AR10" s="317">
        <v>68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501</v>
      </c>
      <c r="AL11" s="1213"/>
      <c r="AM11" s="1213"/>
      <c r="AN11" s="1214"/>
      <c r="AO11" s="315">
        <v>6746</v>
      </c>
      <c r="AP11" s="315">
        <v>29</v>
      </c>
      <c r="AQ11" s="316">
        <v>2339</v>
      </c>
      <c r="AR11" s="317">
        <v>-98.8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502</v>
      </c>
      <c r="AL12" s="1213"/>
      <c r="AM12" s="1213"/>
      <c r="AN12" s="1214"/>
      <c r="AO12" s="315">
        <v>1041221</v>
      </c>
      <c r="AP12" s="315">
        <v>4446</v>
      </c>
      <c r="AQ12" s="316">
        <v>1531</v>
      </c>
      <c r="AR12" s="317">
        <v>190.4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503</v>
      </c>
      <c r="AL13" s="1213"/>
      <c r="AM13" s="1213"/>
      <c r="AN13" s="1214"/>
      <c r="AO13" s="315" t="s">
        <v>504</v>
      </c>
      <c r="AP13" s="315" t="s">
        <v>504</v>
      </c>
      <c r="AQ13" s="316">
        <v>56</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505</v>
      </c>
      <c r="AL14" s="1213"/>
      <c r="AM14" s="1213"/>
      <c r="AN14" s="1214"/>
      <c r="AO14" s="315">
        <v>402792</v>
      </c>
      <c r="AP14" s="315">
        <v>1720</v>
      </c>
      <c r="AQ14" s="316">
        <v>1684</v>
      </c>
      <c r="AR14" s="317">
        <v>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506</v>
      </c>
      <c r="AL15" s="1213"/>
      <c r="AM15" s="1213"/>
      <c r="AN15" s="1214"/>
      <c r="AO15" s="315">
        <v>171967</v>
      </c>
      <c r="AP15" s="315">
        <v>734</v>
      </c>
      <c r="AQ15" s="316">
        <v>1307</v>
      </c>
      <c r="AR15" s="317">
        <v>-43.8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507</v>
      </c>
      <c r="AL16" s="1216"/>
      <c r="AM16" s="1216"/>
      <c r="AN16" s="1217"/>
      <c r="AO16" s="315">
        <v>-927307</v>
      </c>
      <c r="AP16" s="315">
        <v>-3959</v>
      </c>
      <c r="AQ16" s="316">
        <v>-4039</v>
      </c>
      <c r="AR16" s="317">
        <v>-2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16671237</v>
      </c>
      <c r="AP17" s="315">
        <v>71181</v>
      </c>
      <c r="AQ17" s="316">
        <v>63303</v>
      </c>
      <c r="AR17" s="317">
        <v>12.4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512</v>
      </c>
      <c r="AL21" s="1208"/>
      <c r="AM21" s="1208"/>
      <c r="AN21" s="1209"/>
      <c r="AO21" s="327">
        <v>6.34</v>
      </c>
      <c r="AP21" s="328">
        <v>6.31</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513</v>
      </c>
      <c r="AL22" s="1208"/>
      <c r="AM22" s="1208"/>
      <c r="AN22" s="1209"/>
      <c r="AO22" s="332">
        <v>101.1</v>
      </c>
      <c r="AP22" s="333">
        <v>99.9</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517</v>
      </c>
      <c r="AL32" s="1224"/>
      <c r="AM32" s="1224"/>
      <c r="AN32" s="1225"/>
      <c r="AO32" s="342">
        <v>6598024</v>
      </c>
      <c r="AP32" s="342">
        <v>28172</v>
      </c>
      <c r="AQ32" s="343">
        <v>29657</v>
      </c>
      <c r="AR32" s="344">
        <v>-5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518</v>
      </c>
      <c r="AL33" s="1224"/>
      <c r="AM33" s="1224"/>
      <c r="AN33" s="1225"/>
      <c r="AO33" s="342" t="s">
        <v>504</v>
      </c>
      <c r="AP33" s="342" t="s">
        <v>504</v>
      </c>
      <c r="AQ33" s="343">
        <v>0</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519</v>
      </c>
      <c r="AL34" s="1224"/>
      <c r="AM34" s="1224"/>
      <c r="AN34" s="1225"/>
      <c r="AO34" s="342" t="s">
        <v>504</v>
      </c>
      <c r="AP34" s="342" t="s">
        <v>504</v>
      </c>
      <c r="AQ34" s="343">
        <v>34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520</v>
      </c>
      <c r="AL35" s="1224"/>
      <c r="AM35" s="1224"/>
      <c r="AN35" s="1225"/>
      <c r="AO35" s="342">
        <v>1405902</v>
      </c>
      <c r="AP35" s="342">
        <v>6003</v>
      </c>
      <c r="AQ35" s="343">
        <v>9943</v>
      </c>
      <c r="AR35" s="344">
        <v>-39.6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521</v>
      </c>
      <c r="AL36" s="1224"/>
      <c r="AM36" s="1224"/>
      <c r="AN36" s="1225"/>
      <c r="AO36" s="342">
        <v>13538</v>
      </c>
      <c r="AP36" s="342">
        <v>58</v>
      </c>
      <c r="AQ36" s="343">
        <v>489</v>
      </c>
      <c r="AR36" s="344">
        <v>-88.1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522</v>
      </c>
      <c r="AL37" s="1224"/>
      <c r="AM37" s="1224"/>
      <c r="AN37" s="1225"/>
      <c r="AO37" s="342">
        <v>435588</v>
      </c>
      <c r="AP37" s="342">
        <v>1860</v>
      </c>
      <c r="AQ37" s="343">
        <v>748</v>
      </c>
      <c r="AR37" s="344">
        <v>148.69999999999999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523</v>
      </c>
      <c r="AL38" s="1227"/>
      <c r="AM38" s="1227"/>
      <c r="AN38" s="1228"/>
      <c r="AO38" s="345">
        <v>574</v>
      </c>
      <c r="AP38" s="345">
        <v>2</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524</v>
      </c>
      <c r="AL39" s="1227"/>
      <c r="AM39" s="1227"/>
      <c r="AN39" s="1228"/>
      <c r="AO39" s="342">
        <v>-2101053</v>
      </c>
      <c r="AP39" s="342">
        <v>-8971</v>
      </c>
      <c r="AQ39" s="343">
        <v>-7534</v>
      </c>
      <c r="AR39" s="344">
        <v>19.100000000000001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525</v>
      </c>
      <c r="AL40" s="1224"/>
      <c r="AM40" s="1224"/>
      <c r="AN40" s="1225"/>
      <c r="AO40" s="342">
        <v>-5008735</v>
      </c>
      <c r="AP40" s="342">
        <v>-21386</v>
      </c>
      <c r="AQ40" s="343">
        <v>-26610</v>
      </c>
      <c r="AR40" s="344">
        <v>-19.600000000000001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1343838</v>
      </c>
      <c r="AP41" s="342">
        <v>5738</v>
      </c>
      <c r="AQ41" s="343">
        <v>6727</v>
      </c>
      <c r="AR41" s="344">
        <v>-14.7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494</v>
      </c>
      <c r="AN49" s="1220" t="s">
        <v>529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6277025</v>
      </c>
      <c r="AN51" s="364">
        <v>26825</v>
      </c>
      <c r="AO51" s="365">
        <v>11.2</v>
      </c>
      <c r="AP51" s="366">
        <v>41862</v>
      </c>
      <c r="AQ51" s="367">
        <v>1.5</v>
      </c>
      <c r="AR51" s="368">
        <v>9.6999999999999993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3578018</v>
      </c>
      <c r="AN52" s="372">
        <v>15290</v>
      </c>
      <c r="AO52" s="373">
        <v>20.399999999999999</v>
      </c>
      <c r="AP52" s="374">
        <v>23710</v>
      </c>
      <c r="AQ52" s="375">
        <v>7.4</v>
      </c>
      <c r="AR52" s="376">
        <v>13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6053042</v>
      </c>
      <c r="AN53" s="364">
        <v>25872</v>
      </c>
      <c r="AO53" s="365">
        <v>-3.6</v>
      </c>
      <c r="AP53" s="366">
        <v>43554</v>
      </c>
      <c r="AQ53" s="367">
        <v>4</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2642584</v>
      </c>
      <c r="AN54" s="372">
        <v>11295</v>
      </c>
      <c r="AO54" s="373">
        <v>-26.1</v>
      </c>
      <c r="AP54" s="374">
        <v>24811</v>
      </c>
      <c r="AQ54" s="375">
        <v>4.5999999999999996</v>
      </c>
      <c r="AR54" s="376">
        <v>-30.7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5805574</v>
      </c>
      <c r="AN55" s="364">
        <v>24773</v>
      </c>
      <c r="AO55" s="365">
        <v>-4.2</v>
      </c>
      <c r="AP55" s="366">
        <v>42581</v>
      </c>
      <c r="AQ55" s="367">
        <v>-2.2000000000000002</v>
      </c>
      <c r="AR55" s="368">
        <v>-2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3528861</v>
      </c>
      <c r="AN56" s="372">
        <v>15058</v>
      </c>
      <c r="AO56" s="373">
        <v>33.299999999999997</v>
      </c>
      <c r="AP56" s="374">
        <v>24354</v>
      </c>
      <c r="AQ56" s="375">
        <v>-1.8</v>
      </c>
      <c r="AR56" s="376">
        <v>35.1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7056626</v>
      </c>
      <c r="AN57" s="364">
        <v>30071</v>
      </c>
      <c r="AO57" s="365">
        <v>21.4</v>
      </c>
      <c r="AP57" s="366">
        <v>45426</v>
      </c>
      <c r="AQ57" s="367">
        <v>6.7</v>
      </c>
      <c r="AR57" s="368">
        <v>14.7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3755095</v>
      </c>
      <c r="AN58" s="372">
        <v>16002</v>
      </c>
      <c r="AO58" s="373">
        <v>6.3</v>
      </c>
      <c r="AP58" s="374">
        <v>24508</v>
      </c>
      <c r="AQ58" s="375">
        <v>0.6</v>
      </c>
      <c r="AR58" s="376">
        <v>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6822679</v>
      </c>
      <c r="AN59" s="364">
        <v>29131</v>
      </c>
      <c r="AO59" s="365">
        <v>-3.1</v>
      </c>
      <c r="AP59" s="366">
        <v>45022</v>
      </c>
      <c r="AQ59" s="367">
        <v>-0.9</v>
      </c>
      <c r="AR59" s="368">
        <v>-2.2000000000000002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3306507</v>
      </c>
      <c r="AN60" s="372">
        <v>14118</v>
      </c>
      <c r="AO60" s="373">
        <v>-11.8</v>
      </c>
      <c r="AP60" s="374">
        <v>25247</v>
      </c>
      <c r="AQ60" s="375">
        <v>3</v>
      </c>
      <c r="AR60" s="376">
        <v>-14.8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6402989</v>
      </c>
      <c r="AN61" s="379">
        <v>27334</v>
      </c>
      <c r="AO61" s="380">
        <v>4.3</v>
      </c>
      <c r="AP61" s="381">
        <v>43689</v>
      </c>
      <c r="AQ61" s="382">
        <v>1.8</v>
      </c>
      <c r="AR61" s="368">
        <v>2.5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3362213</v>
      </c>
      <c r="AN62" s="372">
        <v>14353</v>
      </c>
      <c r="AO62" s="373">
        <v>4.4000000000000004</v>
      </c>
      <c r="AP62" s="374">
        <v>24526</v>
      </c>
      <c r="AQ62" s="375">
        <v>2.8</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mctef1hziYMpipSRXoLc+zJawzIo3yYb0weIuCZiYevIjDUUloA8PwOUaKoB4YKw2LdKLpN+ov3g1vDFXKEgg==" saltValue="A4PN+Xsn65JXRu3OIKn7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2"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79itXoRAXi3/QNeo8/Hv3j1MBqv6X8RJLF5+G4nPcmXg9/ci/2npfx8kICxPbAb1ANNlRyNMXgN8+MC/8UrIA==" saltValue="ohnc0CJ/57ZYXFfaDEhj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88"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O6bxrrFpMY/ZdQma8m3TMJWalBE1k/CNxfBqXXC398h6M69HB8Z0qV8XDcVZ5VZ7gQF3pA5Kjr9txwsdPnJ4g==" saltValue="W0J08jKeefjzMW8zFw7A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12.7</v>
      </c>
      <c r="G47" s="12">
        <v>12.03</v>
      </c>
      <c r="H47" s="12">
        <v>11.93</v>
      </c>
      <c r="I47" s="12">
        <v>12.2</v>
      </c>
      <c r="J47" s="13">
        <v>12.77</v>
      </c>
    </row>
    <row r="48" spans="2:10" ht="57.75" customHeight="1" x14ac:dyDescent="0.15">
      <c r="B48" s="14"/>
      <c r="C48" s="1234" t="s">
        <v>4</v>
      </c>
      <c r="D48" s="1234"/>
      <c r="E48" s="1235"/>
      <c r="F48" s="15">
        <v>1.21</v>
      </c>
      <c r="G48" s="16">
        <v>1.87</v>
      </c>
      <c r="H48" s="16">
        <v>0.85</v>
      </c>
      <c r="I48" s="16">
        <v>1.29</v>
      </c>
      <c r="J48" s="17">
        <v>0.86</v>
      </c>
    </row>
    <row r="49" spans="2:10" ht="57.75" customHeight="1" thickBot="1" x14ac:dyDescent="0.2">
      <c r="B49" s="18"/>
      <c r="C49" s="1236" t="s">
        <v>5</v>
      </c>
      <c r="D49" s="1236"/>
      <c r="E49" s="1237"/>
      <c r="F49" s="19">
        <v>0.57999999999999996</v>
      </c>
      <c r="G49" s="20">
        <v>0.09</v>
      </c>
      <c r="H49" s="20" t="s">
        <v>550</v>
      </c>
      <c r="I49" s="20">
        <v>0.8</v>
      </c>
      <c r="J49" s="21">
        <v>0.22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j2TgpAbrNcLYuw1FZ2Ng4DdYktVsEN4hyN3+JFPQzVGLbfC8JZ8s9eL37Ar9do/gms0zXUh3zCz+qvy7E3uoQ==" saltValue="yH02vaBqSbHPI3tVMSjI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80346</cp:lastModifiedBy>
  <cp:lastPrinted>2020-09-07T05:07:51Z</cp:lastPrinted>
  <dcterms:created xsi:type="dcterms:W3CDTF">2020-02-10T04:50:46Z</dcterms:created>
  <dcterms:modified xsi:type="dcterms:W3CDTF">2020-09-07T05:08:49Z</dcterms:modified>
  <cp:category/>
</cp:coreProperties>
</file>