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8DA2CC79-AF10-483B-8451-5CFE401A0C9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V23" i="12"/>
  <c r="Q23" i="12"/>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E37" i="10"/>
  <c r="AM37" i="10"/>
  <c r="C37" i="10"/>
  <c r="CO36" i="10"/>
  <c r="BE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W34" i="10" l="1"/>
  <c r="BW35" i="10" s="1"/>
  <c r="BW36" i="10" s="1"/>
  <c r="BW37" i="10" s="1"/>
  <c r="CO34" i="10" l="1"/>
  <c r="CO35" i="10" s="1"/>
</calcChain>
</file>

<file path=xl/sharedStrings.xml><?xml version="1.0" encoding="utf-8"?>
<sst xmlns="http://schemas.openxmlformats.org/spreadsheetml/2006/main" count="1050" uniqueCount="608">
  <si>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</si>
  <si>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</si>
  <si>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</si>
  <si>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</si>
  <si>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</si>
  <si>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</si>
  <si>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</si>
  <si>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</si>
  <si>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</si>
  <si>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</si>
  <si>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</si>
  <si>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</si>
  <si>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</si>
  <si>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</si>
  <si>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</si>
  <si>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</si>
  <si>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</si>
  <si>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</si>
  <si>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</si>
  <si>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</si>
  <si>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</si>
  <si>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</si>
  <si>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</si>
  <si>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</si>
  <si>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</si>
  <si>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</si>
  <si>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</si>
  <si>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</si>
  <si>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</si>
  <si>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</si>
  <si>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</si>
  <si>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</si>
  <si>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</si>
  <si>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</si>
  <si>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</si>
  <si>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</si>
  <si>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</si>
  <si>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</si>
  <si>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</si>
  <si>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</si>
  <si>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</si>
  <si>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</si>
  <si>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</si>
  <si>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</si>
  <si>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</si>
  <si>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</si>
  <si>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</si>
  <si>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</si>
  <si>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</si>
  <si>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</si>
  <si>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</si>
  <si>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</si>
  <si>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</si>
  <si>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</si>
  <si>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</si>
  <si>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</si>
  <si>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</si>
  <si>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</si>
  <si>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</si>
  <si>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</si>
  <si>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</si>
  <si>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</si>
  <si>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</si>
  <si>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</si>
  <si>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</si>
  <si>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</si>
  <si>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</si>
  <si>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</si>
  <si>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</si>
  <si>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</si>
  <si>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</si>
  <si>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</si>
  <si>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</si>
  <si>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</si>
  <si>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</si>
  <si>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</si>
  <si>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</si>
  <si>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</si>
  <si>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</si>
  <si>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</si>
  <si>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</si>
  <si>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</si>
  <si>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</si>
  <si>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</si>
  <si>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</si>
  <si>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</si>
  <si>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</si>
  <si>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</si>
  <si>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</si>
  <si>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</si>
  <si>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</si>
  <si>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</si>
  <si>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</si>
  <si>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</si>
  <si>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</si>
  <si>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</si>
  <si>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</si>
  <si>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</si>
  <si>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</si>
  <si>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</si>
  <si>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</si>
  <si>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</si>
  <si>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</si>
  <si>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</si>
  <si>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</si>
  <si>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</si>
  <si>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</si>
  <si>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</si>
  <si>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</si>
  <si>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</si>
  <si>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</si>
  <si>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</si>
  <si>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</si>
  <si>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</si>
  <si>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</si>
  <si>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</si>
  <si>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</si>
  <si>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</si>
  <si>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</si>
  <si>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</si>
  <si>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</si>
  <si>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</si>
  <si>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</si>
  <si>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</si>
  <si>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</si>
  <si>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</si>
  <si>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</si>
  <si>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</si>
  <si>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</si>
  <si>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</si>
  <si>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</si>
  <si>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</si>
  <si>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</si>
  <si>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</si>
  <si>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</si>
  <si>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</si>
  <si>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</si>
  <si>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</si>
  <si>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</si>
  <si>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</si>
  <si>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</si>
  <si>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</si>
  <si>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</si>
  <si>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</si>
  <si>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</si>
  <si>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</si>
  <si>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</si>
  <si>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</si>
  <si>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</si>
  <si>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</si>
  <si>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</si>
  <si>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</si>
  <si>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</si>
  <si>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</si>
  <si>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</si>
  <si>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</si>
  <si>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</si>
  <si>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</si>
  <si>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</si>
  <si>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</si>
  <si>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</si>
  <si>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</si>
  <si>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</si>
  <si>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</si>
  <si>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</si>
  <si>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</si>
  <si>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</si>
  <si>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</si>
  <si>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</si>
  <si>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</si>
  <si>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</si>
  <si>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</si>
  <si>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</si>
  <si>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</si>
  <si>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</si>
  <si>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</si>
  <si>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</si>
  <si>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</si>
  <si>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</si>
  <si>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</si>
  <si>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</si>
  <si>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</si>
  <si>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</si>
  <si>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</si>
  <si>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</si>
  <si>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</si>
  <si>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</si>
  <si>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</si>
  <si>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</si>
  <si>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</si>
  <si>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</si>
  <si>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</si>
  <si>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</si>
  <si>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</si>
  <si>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</si>
  <si>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</si>
  <si>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</si>
  <si>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</si>
  <si>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</si>
  <si>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</si>
  <si>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</si>
  <si>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</si>
  <si>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</si>
  <si>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</si>
  <si>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</si>
  <si>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</si>
  <si>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</si>
  <si>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</si>
  <si>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</si>
  <si>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</si>
  <si>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</si>
  <si>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</si>
  <si>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</si>
  <si>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</si>
  <si>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</si>
  <si>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</si>
  <si>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兵庫県三田市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</si>
  <si>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</si>
  <si>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</si>
  <si>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</si>
  <si>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</si>
  <si>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</si>
  <si>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</si>
  <si>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</si>
  <si>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</si>
  <si>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</si>
  <si>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</si>
  <si>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</si>
  <si>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</si>
  <si>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</si>
  <si>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</si>
  <si>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</si>
  <si>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</si>
  <si>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</si>
  <si>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</si>
  <si>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</si>
  <si>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</si>
  <si>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</si>
  <si>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</si>
  <si>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</si>
  <si>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</si>
  <si>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</si>
  <si>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</si>
  <si>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</si>
  <si>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</si>
  <si>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</si>
  <si>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</si>
  <si>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</si>
  <si>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</si>
  <si>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</si>
  <si>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</si>
  <si>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</si>
  <si>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</si>
  <si>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</si>
  <si>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</si>
  <si>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</si>
  <si>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</si>
  <si>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</si>
  <si>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</si>
  <si>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</si>
  <si>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</si>
  <si>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</si>
  <si>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</si>
  <si>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</si>
  <si>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</si>
  <si>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</si>
  <si>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</si>
  <si>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</si>
  <si>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</si>
  <si>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</si>
  <si>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</si>
  <si>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</si>
  <si>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</si>
  <si>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</si>
  <si>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</si>
  <si>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</si>
  <si>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</si>
  <si>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</si>
  <si>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</si>
  <si>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</si>
  <si>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</si>
  <si>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</si>
  <si>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</si>
  <si>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</si>
  <si>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</si>
  <si>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</si>
  <si>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</si>
  <si>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</si>
  <si>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</si>
  <si>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</si>
  <si>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</si>
  <si>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</si>
  <si>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</si>
  <si>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</si>
  <si>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</si>
  <si>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</si>
  <si>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</si>
  <si>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</si>
  <si>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</si>
  <si>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</si>
  <si>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</si>
  <si>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</si>
  <si>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</si>
  <si>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</si>
  <si>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</si>
  <si>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</si>
  <si>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</si>
  <si>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</si>
  <si>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</si>
  <si>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</si>
  <si>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</si>
  <si>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</si>
  <si>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</si>
  <si>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</si>
  <si>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</si>
  <si>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</si>
  <si>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</si>
  <si>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</si>
  <si>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</si>
  <si>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</si>
  <si>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</si>
  <si>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</si>
  <si>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</si>
  <si>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</si>
  <si>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</si>
  <si>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</si>
  <si>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</si>
  <si>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</si>
  <si>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</si>
  <si>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</si>
  <si>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</si>
  <si>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</si>
  <si>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</si>
  <si>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</si>
  <si>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</si>
  <si>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</si>
  <si>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</si>
  <si>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</si>
  <si>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</si>
  <si>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</si>
  <si>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</si>
  <si>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</si>
  <si>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</si>
  <si>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</si>
  <si>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</si>
  <si>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</si>
  <si>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</si>
  <si>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</si>
  <si>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</si>
  <si>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</si>
  <si>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</si>
  <si>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</si>
  <si>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</si>
  <si>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</si>
  <si>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</si>
  <si>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</si>
  <si>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</si>
  <si>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</si>
  <si>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</si>
  <si>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</si>
  <si>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</si>
  <si>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</si>
  <si>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</si>
  <si>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</si>
  <si>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</si>
  <si>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</si>
  <si>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</si>
  <si>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</si>
  <si>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</si>
  <si>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兵庫県三田市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</si>
  <si>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</si>
  <si>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</si>
  <si>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</si>
  <si>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</si>
  <si>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</si>
  <si>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</si>
  <si>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</si>
  <si>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</si>
  <si>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</si>
  <si>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</si>
  <si>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</si>
  <si>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</si>
  <si>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</si>
  <si>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</si>
  <si>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</si>
  <si>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</si>
  <si>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</si>
  <si>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</si>
  <si>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</si>
  <si>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</si>
  <si>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公営墓地整備事業特別会計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</si>
  <si>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</si>
  <si>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</si>
  <si>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</si>
  <si>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</si>
  <si>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</si>
  <si>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</si>
  <si>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</si>
  <si>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</si>
  <si>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</si>
  <si>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</si>
  <si>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</si>
  <si>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</si>
  <si>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</si>
  <si>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</si>
  <si>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</si>
  <si>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</si>
  <si>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</si>
  <si>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</si>
  <si>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農業共済事業特別会計</t>
    <phoneticPr fontId="5"/>
  </si>
  <si>
    <t>駐車場事業特別会計</t>
    <phoneticPr fontId="5"/>
  </si>
  <si>
    <t>水道事業会計</t>
    <phoneticPr fontId="5"/>
  </si>
  <si>
    <t>法適用企業</t>
    <phoneticPr fontId="5"/>
  </si>
  <si>
    <t>三田市民病院事業会計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</si>
  <si>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</si>
  <si>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</si>
  <si>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</si>
  <si>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</si>
  <si>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</si>
  <si>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</si>
  <si>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</si>
  <si>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</si>
  <si>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</si>
  <si>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</si>
  <si>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</si>
  <si>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</si>
  <si>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</si>
  <si>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</si>
  <si>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</si>
  <si>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</si>
  <si>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</si>
  <si>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</si>
  <si>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</si>
  <si>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</si>
  <si>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</si>
  <si>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</si>
  <si>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</si>
  <si>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</si>
  <si>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</si>
  <si>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</si>
  <si>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</si>
  <si>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</si>
  <si>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</si>
  <si>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</si>
  <si>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</si>
  <si>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</si>
  <si>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</si>
  <si>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</si>
  <si>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</si>
  <si>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</si>
  <si>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</si>
  <si>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</si>
  <si>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</si>
  <si>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</si>
  <si>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</si>
  <si>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</si>
  <si>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</si>
  <si>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</si>
  <si>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</si>
  <si>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</si>
  <si>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</si>
  <si>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</si>
  <si>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</si>
  <si>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</si>
  <si>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</si>
  <si>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</si>
  <si>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</si>
  <si>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</si>
  <si>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</si>
  <si>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</si>
  <si>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</si>
  <si>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</si>
  <si>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</si>
  <si>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</si>
  <si>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</si>
  <si>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</si>
  <si>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</si>
  <si>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</si>
  <si>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</si>
  <si>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</si>
  <si>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</si>
  <si>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駐車場事業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</si>
  <si>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</si>
  <si>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</si>
  <si>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</si>
  <si>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</si>
  <si>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</si>
  <si>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</si>
  <si>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</si>
  <si>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</si>
  <si>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</si>
  <si>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</si>
  <si>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</si>
  <si>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</si>
  <si>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</si>
  <si>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</si>
  <si>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</si>
  <si>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</si>
  <si>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</si>
  <si>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</si>
  <si>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</si>
  <si>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</si>
  <si>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</si>
  <si>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</si>
  <si>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</si>
  <si>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</si>
  <si>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</si>
  <si>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</si>
  <si>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</si>
  <si>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</si>
  <si>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</si>
  <si>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</si>
  <si>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</si>
  <si>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</si>
  <si>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</si>
  <si>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</si>
  <si>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</si>
  <si>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</si>
  <si>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</si>
  <si>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</si>
  <si>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</si>
  <si>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</si>
  <si>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</si>
  <si>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</si>
  <si>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</si>
  <si>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</si>
  <si>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</si>
  <si>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</si>
  <si>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</si>
  <si>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</si>
  <si>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</si>
  <si>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</si>
  <si>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</si>
  <si>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</si>
  <si>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</si>
  <si>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</si>
  <si>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</si>
  <si>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</si>
  <si>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</si>
  <si>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</si>
  <si>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</si>
  <si>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</si>
  <si>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</si>
  <si>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</si>
  <si>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</si>
  <si>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</si>
  <si>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</si>
  <si>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</si>
  <si>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</si>
  <si>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</si>
  <si>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</si>
  <si>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</si>
  <si>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</si>
  <si>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</si>
  <si>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</si>
  <si>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</si>
  <si>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</si>
  <si>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</si>
  <si>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</si>
  <si>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</si>
  <si>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</si>
  <si>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</si>
  <si>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</si>
  <si>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</si>
  <si>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</si>
  <si>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</si>
  <si>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0.71</t>
  </si>
  <si>
    <t>▲ 1.45</t>
  </si>
  <si>
    <t>水道事業会計</t>
  </si>
  <si>
    <t>一般会計</t>
  </si>
  <si>
    <t>三田市民病院事業会計</t>
  </si>
  <si>
    <t>下水道事業会計</t>
  </si>
  <si>
    <t>介護保険事業特別会計</t>
  </si>
  <si>
    <t>国民健康保険事業特別会計</t>
  </si>
  <si>
    <t>農業共済事業特別会計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</si>
  <si>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</si>
  <si>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</si>
  <si>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</si>
  <si>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</si>
  <si>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</si>
  <si>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</si>
  <si>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</si>
  <si>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</si>
  <si>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</si>
  <si>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</si>
  <si>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兵庫県市町村職員退職手当組合</t>
    <phoneticPr fontId="2"/>
  </si>
  <si>
    <t>丹波少年自然の家事務組合</t>
    <phoneticPr fontId="2"/>
  </si>
  <si>
    <t>兵庫県後期高齢者医療広域連合（一般会計）</t>
    <phoneticPr fontId="2"/>
  </si>
  <si>
    <t>兵庫県後期高齢者医療広域連合（特別会計）</t>
    <phoneticPr fontId="2"/>
  </si>
  <si>
    <t>三田地域振興（株）</t>
    <rPh sb="0" eb="2">
      <t>サンダ</t>
    </rPh>
    <rPh sb="2" eb="4">
      <t>チイキ</t>
    </rPh>
    <rPh sb="4" eb="6">
      <t>シンコウ</t>
    </rPh>
    <rPh sb="7" eb="8">
      <t>カブ</t>
    </rPh>
    <phoneticPr fontId="2"/>
  </si>
  <si>
    <t>兵庫県信用保証協会</t>
    <rPh sb="0" eb="3">
      <t>ヒョウゴケン</t>
    </rPh>
    <rPh sb="3" eb="5">
      <t>シンヨウ</t>
    </rPh>
    <rPh sb="5" eb="7">
      <t>ホショウ</t>
    </rPh>
    <rPh sb="7" eb="9">
      <t>キョウカイ</t>
    </rPh>
    <phoneticPr fontId="2"/>
  </si>
  <si>
    <t>三田駅前一番館基金</t>
    <rPh sb="0" eb="2">
      <t>サンダ</t>
    </rPh>
    <rPh sb="2" eb="4">
      <t>エキマエ</t>
    </rPh>
    <rPh sb="4" eb="6">
      <t>イチバン</t>
    </rPh>
    <rPh sb="6" eb="7">
      <t>カン</t>
    </rPh>
    <rPh sb="7" eb="9">
      <t>キキン</t>
    </rPh>
    <phoneticPr fontId="11"/>
  </si>
  <si>
    <t>ありがとう！三田っ子応援基金</t>
    <rPh sb="6" eb="8">
      <t>サンダ</t>
    </rPh>
    <rPh sb="9" eb="10">
      <t>コ</t>
    </rPh>
    <rPh sb="10" eb="12">
      <t>オウエン</t>
    </rPh>
    <rPh sb="12" eb="14">
      <t>キキン</t>
    </rPh>
    <phoneticPr fontId="11"/>
  </si>
  <si>
    <t>公共施設等整備基金</t>
    <phoneticPr fontId="11"/>
  </si>
  <si>
    <t>地域福祉基金</t>
    <phoneticPr fontId="11"/>
  </si>
  <si>
    <t>グリーン・クリーン基金</t>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</si>
  <si>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</si>
  <si>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</si>
  <si>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</si>
  <si>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将来負担は比率がマイナスとなり、低く抑えられています。また、有形固定資産減価償却率は比較的新しい施設が多いため、全国平均・兵庫県平均・類似団体と比べ低くなっています。
今後は、施設の老朽化が進むことに伴う改修費用等に対する市債増加が見込まれることから、将来負担比率も上昇傾向になる見込みです。これらを踏まえ、公共施設マネジメントによる計画的な施設整備により将来負担比率の上昇率を緩和していく必要があります。</t>
    <rPh sb="5" eb="7">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</si>
  <si>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</si>
  <si>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</si>
  <si>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</si>
  <si>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</si>
  <si>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</si>
  <si>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</si>
  <si>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（将来負担比率）26年度から比率がプラスとなりましたが、H30年度、R元年度とマイナスになりました。　これは、市債等将来債務の減少率が基金の減少率を上回ったためです。引き続き地方債残高の適正化及び基金取崩しの抑制などにより将来負担の軽減に努める必要があります。
(実質公債費比率)類似団体平均値より高い水準ではありますが、前年度比0.7ポイント改善しました。これは、元利償還金が減少する一方で、標準財政規模は微増したためです。今後も、地方債残高の適正化などにより、財政の健全化に取り組む必要があります。</t>
    <rPh sb="35" eb="38">
      <t>ガンネンド</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</si>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</sst>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14A9-4A3F-A511-7C3E2C1143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32884</c:v>
                </c:pt>
                <c:pt idx="1">
                  <c:v>44193</c:v>
                </c:pt>
                <c:pt idx="2">
                  <c:v>25212</c:v>
                </c:pt>
                <c:pt idx="3">
                  <c:v>23540</c:v>
                </c:pt>
                <c:pt idx="4">
                  <c:v>27966</c:v>
                </c:pt>
              </c:numCache>
            </c:numRef>
          </c:val>
          <c:smooth val="0"/>
          <c:extLst>
            <c:ext xmlns:c16="http://schemas.microsoft.com/office/drawing/2014/chart" uri="{C3380CC4-5D6E-409C-BE32-E72D297353CC}">
              <c16:uniqueId val="{00000001-14A9-4A3F-A511-7C3E2C1143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2.34</c:v>
                </c:pt>
                <c:pt idx="1">
                  <c:v>1.62</c:v>
                </c:pt>
                <c:pt idx="2">
                  <c:v>1.79</c:v>
                </c:pt>
                <c:pt idx="3">
                  <c:v>2.0699999999999998</c:v>
                </c:pt>
                <c:pt idx="4">
                  <c:v>2.5099999999999998</c:v>
                </c:pt>
              </c:numCache>
            </c:numRef>
          </c:val>
          <c:extLst>
            <c:ext xmlns:c16="http://schemas.microsoft.com/office/drawing/2014/chart" uri="{C3380CC4-5D6E-409C-BE32-E72D297353CC}">
              <c16:uniqueId val="{00000000-8028-4100-80F9-BB1F6B05CD7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13.9</c:v>
                </c:pt>
                <c:pt idx="1">
                  <c:v>13.84</c:v>
                </c:pt>
                <c:pt idx="2">
                  <c:v>12.27</c:v>
                </c:pt>
                <c:pt idx="3">
                  <c:v>12.19</c:v>
                </c:pt>
                <c:pt idx="4">
                  <c:v>13.86</c:v>
                </c:pt>
              </c:numCache>
            </c:numRef>
          </c:val>
          <c:extLst>
            <c:ext xmlns:c16="http://schemas.microsoft.com/office/drawing/2014/chart" uri="{C3380CC4-5D6E-409C-BE32-E72D297353CC}">
              <c16:uniqueId val="{00000001-8028-4100-80F9-BB1F6B05CD7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0.36</c:v>
                </c:pt>
                <c:pt idx="1">
                  <c:v>-0.71</c:v>
                </c:pt>
                <c:pt idx="2">
                  <c:v>-1.45</c:v>
                </c:pt>
                <c:pt idx="3">
                  <c:v>0.28999999999999998</c:v>
                </c:pt>
                <c:pt idx="4">
                  <c:v>2.21</c:v>
                </c:pt>
              </c:numCache>
            </c:numRef>
          </c:val>
          <c:smooth val="0"/>
          <c:extLst>
            <c:ext xmlns:c16="http://schemas.microsoft.com/office/drawing/2014/chart" uri="{C3380CC4-5D6E-409C-BE32-E72D297353CC}">
              <c16:uniqueId val="{00000002-8028-4100-80F9-BB1F6B05CD7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0.02</c:v>
                </c:pt>
                <c:pt idx="8">
                  <c:v>#N/A</c:v>
                </c:pt>
                <c:pt idx="9">
                  <c:v>0.1</c:v>
                </c:pt>
              </c:numCache>
            </c:numRef>
          </c:val>
          <c:extLst>
            <c:ext xmlns:c16="http://schemas.microsoft.com/office/drawing/2014/chart" uri="{C3380CC4-5D6E-409C-BE32-E72D297353CC}">
              <c16:uniqueId val="{00000000-F244-4B3A-AA86-27067EE5B9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244-4B3A-AA86-27067EE5B989}"/>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0.12</c:v>
                </c:pt>
                <c:pt idx="2">
                  <c:v>#N/A</c:v>
                </c:pt>
                <c:pt idx="3">
                  <c:v>0.14000000000000001</c:v>
                </c:pt>
                <c:pt idx="4">
                  <c:v>#N/A</c:v>
                </c:pt>
                <c:pt idx="5">
                  <c:v>0.14000000000000001</c:v>
                </c:pt>
                <c:pt idx="6">
                  <c:v>#N/A</c:v>
                </c:pt>
                <c:pt idx="7">
                  <c:v>0.15</c:v>
                </c:pt>
                <c:pt idx="8">
                  <c:v>#N/A</c:v>
                </c:pt>
                <c:pt idx="9">
                  <c:v>0.14000000000000001</c:v>
                </c:pt>
              </c:numCache>
            </c:numRef>
          </c:val>
          <c:extLst>
            <c:ext xmlns:c16="http://schemas.microsoft.com/office/drawing/2014/chart" uri="{C3380CC4-5D6E-409C-BE32-E72D297353CC}">
              <c16:uniqueId val="{00000002-F244-4B3A-AA86-27067EE5B989}"/>
            </c:ext>
          </c:extLst>
        </c:ser>
        <c:ser>
          <c:idx val="3"/>
          <c:order val="3"/>
          <c:tx>
            <c:strRef>
              <c:f>データシート!$A$30</c:f>
              <c:strCache>
                <c:ptCount val="1"/>
                <c:pt idx="0">
                  <c:v>農業共済事業特別会計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0.35</c:v>
                </c:pt>
                <c:pt idx="2">
                  <c:v>#N/A</c:v>
                </c:pt>
                <c:pt idx="3">
                  <c:v>0.35</c:v>
                </c:pt>
                <c:pt idx="4">
                  <c:v>#N/A</c:v>
                </c:pt>
                <c:pt idx="5">
                  <c:v>0.34</c:v>
                </c:pt>
                <c:pt idx="6">
                  <c:v>#N/A</c:v>
                </c:pt>
                <c:pt idx="7">
                  <c:v>0.33</c:v>
                </c:pt>
                <c:pt idx="8">
                  <c:v>#N/A</c:v>
                </c:pt>
                <c:pt idx="9">
                  <c:v>0.32</c:v>
                </c:pt>
              </c:numCache>
            </c:numRef>
          </c:val>
          <c:extLst>
            <c:ext xmlns:c16="http://schemas.microsoft.com/office/drawing/2014/chart" uri="{C3380CC4-5D6E-409C-BE32-E72D297353CC}">
              <c16:uniqueId val="{00000003-F244-4B3A-AA86-27067EE5B989}"/>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0.87</c:v>
                </c:pt>
                <c:pt idx="4">
                  <c:v>#N/A</c:v>
                </c:pt>
                <c:pt idx="5">
                  <c:v>0.94</c:v>
                </c:pt>
                <c:pt idx="6">
                  <c:v>#N/A</c:v>
                </c:pt>
                <c:pt idx="7">
                  <c:v>0.78</c:v>
                </c:pt>
                <c:pt idx="8">
                  <c:v>#N/A</c:v>
                </c:pt>
                <c:pt idx="9">
                  <c:v>0.71</c:v>
                </c:pt>
              </c:numCache>
            </c:numRef>
          </c:val>
          <c:extLst>
            <c:ext xmlns:c16="http://schemas.microsoft.com/office/drawing/2014/chart" uri="{C3380CC4-5D6E-409C-BE32-E72D297353CC}">
              <c16:uniqueId val="{00000004-F244-4B3A-AA86-27067EE5B98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0.47</c:v>
                </c:pt>
                <c:pt idx="2">
                  <c:v>#N/A</c:v>
                </c:pt>
                <c:pt idx="3">
                  <c:v>0.63</c:v>
                </c:pt>
                <c:pt idx="4">
                  <c:v>#N/A</c:v>
                </c:pt>
                <c:pt idx="5">
                  <c:v>0.72</c:v>
                </c:pt>
                <c:pt idx="6">
                  <c:v>#N/A</c:v>
                </c:pt>
                <c:pt idx="7">
                  <c:v>0.89</c:v>
                </c:pt>
                <c:pt idx="8">
                  <c:v>#N/A</c:v>
                </c:pt>
                <c:pt idx="9">
                  <c:v>0.8</c:v>
                </c:pt>
              </c:numCache>
            </c:numRef>
          </c:val>
          <c:extLst>
            <c:ext xmlns:c16="http://schemas.microsoft.com/office/drawing/2014/chart" uri="{C3380CC4-5D6E-409C-BE32-E72D297353CC}">
              <c16:uniqueId val="{00000005-F244-4B3A-AA86-27067EE5B98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1.06</c:v>
                </c:pt>
                <c:pt idx="2">
                  <c:v>#N/A</c:v>
                </c:pt>
                <c:pt idx="3">
                  <c:v>1.35</c:v>
                </c:pt>
                <c:pt idx="4">
                  <c:v>#N/A</c:v>
                </c:pt>
                <c:pt idx="5">
                  <c:v>1.8</c:v>
                </c:pt>
                <c:pt idx="6">
                  <c:v>#N/A</c:v>
                </c:pt>
                <c:pt idx="7">
                  <c:v>1.86</c:v>
                </c:pt>
                <c:pt idx="8">
                  <c:v>#N/A</c:v>
                </c:pt>
                <c:pt idx="9">
                  <c:v>1.88</c:v>
                </c:pt>
              </c:numCache>
            </c:numRef>
          </c:val>
          <c:extLst>
            <c:ext xmlns:c16="http://schemas.microsoft.com/office/drawing/2014/chart" uri="{C3380CC4-5D6E-409C-BE32-E72D297353CC}">
              <c16:uniqueId val="{00000006-F244-4B3A-AA86-27067EE5B989}"/>
            </c:ext>
          </c:extLst>
        </c:ser>
        <c:ser>
          <c:idx val="7"/>
          <c:order val="7"/>
          <c:tx>
            <c:strRef>
              <c:f>データシート!$A$34</c:f>
              <c:strCache>
                <c:ptCount val="1"/>
                <c:pt idx="0">
                  <c:v>三田市民病院事業会計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6.6</c:v>
                </c:pt>
                <c:pt idx="2">
                  <c:v>#N/A</c:v>
                </c:pt>
                <c:pt idx="3">
                  <c:v>4.96</c:v>
                </c:pt>
                <c:pt idx="4">
                  <c:v>#N/A</c:v>
                </c:pt>
                <c:pt idx="5">
                  <c:v>3.49</c:v>
                </c:pt>
                <c:pt idx="6">
                  <c:v>#N/A</c:v>
                </c:pt>
                <c:pt idx="7">
                  <c:v>2.93</c:v>
                </c:pt>
                <c:pt idx="8">
                  <c:v>#N/A</c:v>
                </c:pt>
                <c:pt idx="9">
                  <c:v>2</c:v>
                </c:pt>
              </c:numCache>
            </c:numRef>
          </c:val>
          <c:extLst>
            <c:ext xmlns:c16="http://schemas.microsoft.com/office/drawing/2014/chart" uri="{C3380CC4-5D6E-409C-BE32-E72D297353CC}">
              <c16:uniqueId val="{00000007-F244-4B3A-AA86-27067EE5B9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2.33</c:v>
                </c:pt>
                <c:pt idx="2">
                  <c:v>#N/A</c:v>
                </c:pt>
                <c:pt idx="3">
                  <c:v>1.61</c:v>
                </c:pt>
                <c:pt idx="4">
                  <c:v>#N/A</c:v>
                </c:pt>
                <c:pt idx="5">
                  <c:v>1.78</c:v>
                </c:pt>
                <c:pt idx="6">
                  <c:v>#N/A</c:v>
                </c:pt>
                <c:pt idx="7">
                  <c:v>2.06</c:v>
                </c:pt>
                <c:pt idx="8">
                  <c:v>#N/A</c:v>
                </c:pt>
                <c:pt idx="9">
                  <c:v>2.5</c:v>
                </c:pt>
              </c:numCache>
            </c:numRef>
          </c:val>
          <c:extLst>
            <c:ext xmlns:c16="http://schemas.microsoft.com/office/drawing/2014/chart" uri="{C3380CC4-5D6E-409C-BE32-E72D297353CC}">
              <c16:uniqueId val="{00000008-F244-4B3A-AA86-27067EE5B9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18.77</c:v>
                </c:pt>
                <c:pt idx="2">
                  <c:v>#N/A</c:v>
                </c:pt>
                <c:pt idx="3">
                  <c:v>21.36</c:v>
                </c:pt>
                <c:pt idx="4">
                  <c:v>#N/A</c:v>
                </c:pt>
                <c:pt idx="5">
                  <c:v>20.350000000000001</c:v>
                </c:pt>
                <c:pt idx="6">
                  <c:v>#N/A</c:v>
                </c:pt>
                <c:pt idx="7">
                  <c:v>15.32</c:v>
                </c:pt>
                <c:pt idx="8">
                  <c:v>#N/A</c:v>
                </c:pt>
                <c:pt idx="9">
                  <c:v>19.920000000000002</c:v>
                </c:pt>
              </c:numCache>
            </c:numRef>
          </c:val>
          <c:extLst>
            <c:ext xmlns:c16="http://schemas.microsoft.com/office/drawing/2014/chart" uri="{C3380CC4-5D6E-409C-BE32-E72D297353CC}">
              <c16:uniqueId val="{00000009-F244-4B3A-AA86-27067EE5B9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5440</c:v>
                </c:pt>
                <c:pt idx="5">
                  <c:v>5414</c:v>
                </c:pt>
                <c:pt idx="8">
                  <c:v>5257</c:v>
                </c:pt>
                <c:pt idx="11">
                  <c:v>5138</c:v>
                </c:pt>
                <c:pt idx="14">
                  <c:v>5072</c:v>
                </c:pt>
              </c:numCache>
            </c:numRef>
          </c:val>
          <c:extLst>
            <c:ext xmlns:c16="http://schemas.microsoft.com/office/drawing/2014/chart" uri="{C3380CC4-5D6E-409C-BE32-E72D297353CC}">
              <c16:uniqueId val="{00000000-B08A-4DFD-9C62-14BBF402688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8A-4DFD-9C62-14BBF402688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867</c:v>
                </c:pt>
                <c:pt idx="3">
                  <c:v>857</c:v>
                </c:pt>
                <c:pt idx="6">
                  <c:v>859</c:v>
                </c:pt>
                <c:pt idx="9">
                  <c:v>787</c:v>
                </c:pt>
                <c:pt idx="12">
                  <c:v>771</c:v>
                </c:pt>
              </c:numCache>
            </c:numRef>
          </c:val>
          <c:extLst>
            <c:ext xmlns:c16="http://schemas.microsoft.com/office/drawing/2014/chart" uri="{C3380CC4-5D6E-409C-BE32-E72D297353CC}">
              <c16:uniqueId val="{00000002-B08A-4DFD-9C62-14BBF402688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3-B08A-4DFD-9C62-14BBF402688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1947</c:v>
                </c:pt>
                <c:pt idx="3">
                  <c:v>1965</c:v>
                </c:pt>
                <c:pt idx="6">
                  <c:v>1760</c:v>
                </c:pt>
                <c:pt idx="9">
                  <c:v>1693</c:v>
                </c:pt>
                <c:pt idx="12">
                  <c:v>1566</c:v>
                </c:pt>
              </c:numCache>
            </c:numRef>
          </c:val>
          <c:extLst>
            <c:ext xmlns:c16="http://schemas.microsoft.com/office/drawing/2014/chart" uri="{C3380CC4-5D6E-409C-BE32-E72D297353CC}">
              <c16:uniqueId val="{00000004-B08A-4DFD-9C62-14BBF402688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5-B08A-4DFD-9C62-14BBF402688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8A-4DFD-9C62-14BBF402688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4237</c:v>
                </c:pt>
                <c:pt idx="3">
                  <c:v>4062</c:v>
                </c:pt>
                <c:pt idx="6">
                  <c:v>3980</c:v>
                </c:pt>
                <c:pt idx="9">
                  <c:v>3869</c:v>
                </c:pt>
                <c:pt idx="12">
                  <c:v>3852</c:v>
                </c:pt>
              </c:numCache>
            </c:numRef>
          </c:val>
          <c:extLst>
            <c:ext xmlns:c16="http://schemas.microsoft.com/office/drawing/2014/chart" uri="{C3380CC4-5D6E-409C-BE32-E72D297353CC}">
              <c16:uniqueId val="{00000007-B08A-4DFD-9C62-14BBF402688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1633</c:v>
                </c:pt>
                <c:pt idx="2">
                  <c:v>#N/A</c:v>
                </c:pt>
                <c:pt idx="3">
                  <c:v>#N/A</c:v>
                </c:pt>
                <c:pt idx="4">
                  <c:v>1472</c:v>
                </c:pt>
                <c:pt idx="5">
                  <c:v>#N/A</c:v>
                </c:pt>
                <c:pt idx="6">
                  <c:v>#N/A</c:v>
                </c:pt>
                <c:pt idx="7">
                  <c:v>1344</c:v>
                </c:pt>
                <c:pt idx="8">
                  <c:v>#N/A</c:v>
                </c:pt>
                <c:pt idx="9">
                  <c:v>#N/A</c:v>
                </c:pt>
                <c:pt idx="10">
                  <c:v>1213</c:v>
                </c:pt>
                <c:pt idx="11">
                  <c:v>#N/A</c:v>
                </c:pt>
                <c:pt idx="12">
                  <c:v>#N/A</c:v>
                </c:pt>
                <c:pt idx="13">
                  <c:v>1119</c:v>
                </c:pt>
                <c:pt idx="14">
                  <c:v>#N/A</c:v>
                </c:pt>
              </c:numCache>
            </c:numRef>
          </c:val>
          <c:smooth val="0"/>
          <c:extLst>
            <c:ext xmlns:c16="http://schemas.microsoft.com/office/drawing/2014/chart" uri="{C3380CC4-5D6E-409C-BE32-E72D297353CC}">
              <c16:uniqueId val="{00000008-B08A-4DFD-9C62-14BBF402688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38909</c:v>
                </c:pt>
                <c:pt idx="5">
                  <c:v>37203</c:v>
                </c:pt>
                <c:pt idx="8">
                  <c:v>35520</c:v>
                </c:pt>
                <c:pt idx="11">
                  <c:v>33911</c:v>
                </c:pt>
                <c:pt idx="14">
                  <c:v>32628</c:v>
                </c:pt>
              </c:numCache>
            </c:numRef>
          </c:val>
          <c:extLst>
            <c:ext xmlns:c16="http://schemas.microsoft.com/office/drawing/2014/chart" uri="{C3380CC4-5D6E-409C-BE32-E72D297353CC}">
              <c16:uniqueId val="{00000000-4FBF-429A-BE00-F6312E8A31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7631</c:v>
                </c:pt>
                <c:pt idx="5">
                  <c:v>7673</c:v>
                </c:pt>
                <c:pt idx="8">
                  <c:v>7161</c:v>
                </c:pt>
                <c:pt idx="11">
                  <c:v>6686</c:v>
                </c:pt>
                <c:pt idx="14">
                  <c:v>6915</c:v>
                </c:pt>
              </c:numCache>
            </c:numRef>
          </c:val>
          <c:extLst>
            <c:ext xmlns:c16="http://schemas.microsoft.com/office/drawing/2014/chart" uri="{C3380CC4-5D6E-409C-BE32-E72D297353CC}">
              <c16:uniqueId val="{00000001-4FBF-429A-BE00-F6312E8A31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9997</c:v>
                </c:pt>
                <c:pt idx="5">
                  <c:v>8094</c:v>
                </c:pt>
                <c:pt idx="8">
                  <c:v>7703</c:v>
                </c:pt>
                <c:pt idx="11">
                  <c:v>7929</c:v>
                </c:pt>
                <c:pt idx="14">
                  <c:v>8793</c:v>
                </c:pt>
              </c:numCache>
            </c:numRef>
          </c:val>
          <c:extLst>
            <c:ext xmlns:c16="http://schemas.microsoft.com/office/drawing/2014/chart" uri="{C3380CC4-5D6E-409C-BE32-E72D297353CC}">
              <c16:uniqueId val="{00000002-4FBF-429A-BE00-F6312E8A31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BF-429A-BE00-F6312E8A31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BF-429A-BE00-F6312E8A31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c:v>
                </c:pt>
                <c:pt idx="3">
                  <c:v>2</c:v>
                </c:pt>
                <c:pt idx="6">
                  <c:v>3</c:v>
                </c:pt>
                <c:pt idx="9">
                  <c:v>1</c:v>
                </c:pt>
                <c:pt idx="12">
                  <c:v>1</c:v>
                </c:pt>
              </c:numCache>
            </c:numRef>
          </c:val>
          <c:extLst>
            <c:ext xmlns:c16="http://schemas.microsoft.com/office/drawing/2014/chart" uri="{C3380CC4-5D6E-409C-BE32-E72D297353CC}">
              <c16:uniqueId val="{00000005-4FBF-429A-BE00-F6312E8A31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BF-429A-BE00-F6312E8A31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c:v>
                </c:pt>
                <c:pt idx="3">
                  <c:v>10</c:v>
                </c:pt>
                <c:pt idx="6">
                  <c:v>12</c:v>
                </c:pt>
                <c:pt idx="9">
                  <c:v>10</c:v>
                </c:pt>
                <c:pt idx="12">
                  <c:v>7</c:v>
                </c:pt>
              </c:numCache>
            </c:numRef>
          </c:val>
          <c:extLst>
            <c:ext xmlns:c16="http://schemas.microsoft.com/office/drawing/2014/chart" uri="{C3380CC4-5D6E-409C-BE32-E72D297353CC}">
              <c16:uniqueId val="{00000007-4FBF-429A-BE00-F6312E8A31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14162</c:v>
                </c:pt>
                <c:pt idx="3">
                  <c:v>13157</c:v>
                </c:pt>
                <c:pt idx="6">
                  <c:v>11740</c:v>
                </c:pt>
                <c:pt idx="9">
                  <c:v>10374</c:v>
                </c:pt>
                <c:pt idx="12">
                  <c:v>8862</c:v>
                </c:pt>
              </c:numCache>
            </c:numRef>
          </c:val>
          <c:extLst>
            <c:ext xmlns:c16="http://schemas.microsoft.com/office/drawing/2014/chart" uri="{C3380CC4-5D6E-409C-BE32-E72D297353CC}">
              <c16:uniqueId val="{00000008-4FBF-429A-BE00-F6312E8A31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4234</c:v>
                </c:pt>
                <c:pt idx="3">
                  <c:v>3563</c:v>
                </c:pt>
                <c:pt idx="6">
                  <c:v>2857</c:v>
                </c:pt>
                <c:pt idx="9">
                  <c:v>2191</c:v>
                </c:pt>
                <c:pt idx="12">
                  <c:v>1510</c:v>
                </c:pt>
              </c:numCache>
            </c:numRef>
          </c:val>
          <c:extLst>
            <c:ext xmlns:c16="http://schemas.microsoft.com/office/drawing/2014/chart" uri="{C3380CC4-5D6E-409C-BE32-E72D297353CC}">
              <c16:uniqueId val="{00000009-4FBF-429A-BE00-F6312E8A31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38524</c:v>
                </c:pt>
                <c:pt idx="3">
                  <c:v>37473</c:v>
                </c:pt>
                <c:pt idx="6">
                  <c:v>36295</c:v>
                </c:pt>
                <c:pt idx="9">
                  <c:v>35242</c:v>
                </c:pt>
                <c:pt idx="12">
                  <c:v>34552</c:v>
                </c:pt>
              </c:numCache>
            </c:numRef>
          </c:val>
          <c:extLst>
            <c:ext xmlns:c16="http://schemas.microsoft.com/office/drawing/2014/chart" uri="{C3380CC4-5D6E-409C-BE32-E72D297353CC}">
              <c16:uniqueId val="{0000000A-4FBF-429A-BE00-F6312E8A311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396</c:v>
                </c:pt>
                <c:pt idx="2">
                  <c:v>#N/A</c:v>
                </c:pt>
                <c:pt idx="3">
                  <c:v>#N/A</c:v>
                </c:pt>
                <c:pt idx="4">
                  <c:v>1235</c:v>
                </c:pt>
                <c:pt idx="5">
                  <c:v>#N/A</c:v>
                </c:pt>
                <c:pt idx="6">
                  <c:v>#N/A</c:v>
                </c:pt>
                <c:pt idx="7">
                  <c:v>523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BF-429A-BE00-F6312E8A311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2806</c:v>
                </c:pt>
                <c:pt idx="1">
                  <c:v>2806</c:v>
                </c:pt>
                <c:pt idx="2">
                  <c:v>3214</c:v>
                </c:pt>
              </c:numCache>
            </c:numRef>
          </c:val>
          <c:extLst>
            <c:ext xmlns:c16="http://schemas.microsoft.com/office/drawing/2014/chart" uri="{C3380CC4-5D6E-409C-BE32-E72D297353CC}">
              <c16:uniqueId val="{00000000-18AD-4489-95EC-7CBEFEF4E3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792</c:v>
                </c:pt>
                <c:pt idx="1">
                  <c:v>997</c:v>
                </c:pt>
                <c:pt idx="2">
                  <c:v>1008</c:v>
                </c:pt>
              </c:numCache>
            </c:numRef>
          </c:val>
          <c:extLst>
            <c:ext xmlns:c16="http://schemas.microsoft.com/office/drawing/2014/chart" uri="{C3380CC4-5D6E-409C-BE32-E72D297353CC}">
              <c16:uniqueId val="{00000001-18AD-4489-95EC-7CBEFEF4E3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2915</c:v>
                </c:pt>
                <c:pt idx="1">
                  <c:v>2854</c:v>
                </c:pt>
                <c:pt idx="2">
                  <c:v>3146</c:v>
                </c:pt>
              </c:numCache>
            </c:numRef>
          </c:val>
          <c:extLst>
            <c:ext xmlns:c16="http://schemas.microsoft.com/office/drawing/2014/chart" uri="{C3380CC4-5D6E-409C-BE32-E72D297353CC}">
              <c16:uniqueId val="{00000002-18AD-4489-95EC-7CBEFEF4E3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{3A70DB7D-C09A-4474-80EF-1D10CF2A47B9}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10E-4998-A2AD-E6296D6BF2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{5C11EB49-AA64-4FF9-81A6-FD333B34172B}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0E-4998-A2AD-E6296D6BF2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{BB47F145-54A3-4390-BE76-5AAA4169BA56}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0E-4998-A2AD-E6296D6BF2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{5DBEFC47-0729-4B17-8814-14D351B9BA1C}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0E-4998-A2AD-E6296D6BF2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{F8160EAE-0CD7-4358-AC78-11695829F449}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0E-4998-A2AD-E6296D6BF27B}"/>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{339701A3-E54A-40E0-9AA6-17846C9B9BB6}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10E-4998-A2AD-E6296D6BF27B}"/>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{8C4DA6EB-98D6-4DF7-8325-CA0D2FF2B463}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10E-4998-A2AD-E6296D6BF27B}"/>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{1474161C-1158-4A60-B330-A4BB361058DB}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10E-4998-A2AD-E6296D6BF27B}"/>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{889E3D58-87B8-4D7F-874A-8ADF874BB4A9}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10E-4998-A2AD-E6296D6BF2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43.9</c:v>
                </c:pt>
                <c:pt idx="8">
                  <c:v>45.8</c:v>
                </c:pt>
                <c:pt idx="16">
                  <c:v>46.8</c:v>
                </c:pt>
                <c:pt idx="24">
                  <c:v>48.5</c:v>
                </c:pt>
                <c:pt idx="32">
                  <c:v>49.9</c:v>
                </c:pt>
              </c:numCache>
            </c:numRef>
          </c:xVal>
          <c:yVal>
            <c:numRef>
              <c:f>公会計指標分析・財政指標組合せ分析表!$BP$51:$DC$51</c:f>
              <c:numCache>
                <c:formatCode>#,##0.0;"▲ "#,##0.0</c:formatCode>
                <c:ptCount val="40"/>
                <c:pt idx="0">
                  <c:v>2.1</c:v>
                </c:pt>
                <c:pt idx="8">
                  <c:v>6.6</c:v>
                </c:pt>
                <c:pt idx="16">
                  <c:v>2.7</c:v>
                </c:pt>
              </c:numCache>
            </c:numRef>
          </c:yVal>
          <c:smooth val="0"/>
          <c:extLst>
            <c:ext xmlns:c16="http://schemas.microsoft.com/office/drawing/2014/chart" uri="{C3380CC4-5D6E-409C-BE32-E72D297353CC}">
              <c16:uniqueId val="{00000009-810E-4998-A2AD-E6296D6BF2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{1C10B692-305A-4243-A127-BF3C0A73C1E7}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10E-4998-A2AD-E6296D6BF2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{CB8EE3BA-ADA9-4285-AAEC-29B0DE774910}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0E-4998-A2AD-E6296D6BF2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{45E38BE4-8FC5-44BF-9517-D277A3BF1F08}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0E-4998-A2AD-E6296D6BF2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{739E9E1C-E5CA-40B4-A009-FF49654099E7}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0E-4998-A2AD-E6296D6BF2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{BC0E7BB5-4FFA-420F-85AF-4538B0FB8D53}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0E-4998-A2AD-E6296D6BF27B}"/>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{A8C177AE-0A33-4F06-B5F3-53ED48769CCC}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10E-4998-A2AD-E6296D6BF27B}"/>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{7386ABA5-331E-4B65-8DDF-527E51AE5ECE}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10E-4998-A2AD-E6296D6BF27B}"/>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{2F39B73A-CE7B-4C67-BA15-94D540EACB7A}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10E-4998-A2AD-E6296D6BF27B}"/>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{B847ED49-B4F5-4A01-B20A-C34029D8F44B}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10E-4998-A2AD-E6296D6BF2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810E-4998-A2AD-E6296D6BF27B}"/>
            </c:ext>
          </c:extLst>
        </c:ser>
        <c:dLbls>
          <c:showLegendKey val="0"/>
          <c:showVal val="1"/>
          <c:showCatName val="0"/>
          <c:showSerName val="0"/>
          <c:showPercent val="0"/>
          <c:showBubbleSize val="0"/>
        </c:dLbls>
        <c:axId val="46179840"/>
        <c:axId val="46181760"/>
      </c:scatterChart>
      <c:valAx>
        <c:axId val="46179840"/>
        <c:scaling>
          <c:orientation val="minMax"/>
          <c:max val="65"/>
          <c:min val="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{F277E1B7-C94B-433E-8E39-A2C8A3826094}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188-4165-B5F0-6014B967AB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{43B94D9E-8427-4514-9D8E-2223DB448739}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88-4165-B5F0-6014B967AB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{3D458023-55E0-4C19-8B63-15C5B6E7029C}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88-4165-B5F0-6014B967AB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{C5BCDBB5-13E6-43D2-8056-A656C2A6AA9A}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88-4165-B5F0-6014B967AB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{82D70DB0-F93C-4D93-A413-C90F30687848}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88-4165-B5F0-6014B967ABA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{23480A60-A7F0-4ECD-AB67-4434A6E8334A}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188-4165-B5F0-6014B967ABA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{D1F5EAAE-109E-457D-A29C-C6D53DF8E034}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188-4165-B5F0-6014B967ABA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{B5B1B21A-2FCF-49F0-AFA9-A788BFA47D9C}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188-4165-B5F0-6014B967ABA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{67ED0FC0-B21A-4258-9DA6-D8DFDB34A396}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188-4165-B5F0-6014B967AB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8.3000000000000007</c:v>
                </c:pt>
                <c:pt idx="16">
                  <c:v>7.9</c:v>
                </c:pt>
                <c:pt idx="24">
                  <c:v>7.1</c:v>
                </c:pt>
                <c:pt idx="32">
                  <c:v>6.4</c:v>
                </c:pt>
              </c:numCache>
            </c:numRef>
          </c:xVal>
          <c:yVal>
            <c:numRef>
              <c:f>公会計指標分析・財政指標組合せ分析表!$BP$73:$DC$73</c:f>
              <c:numCache>
                <c:formatCode>#,##0.0;"▲ "#,##0.0</c:formatCode>
                <c:ptCount val="40"/>
                <c:pt idx="0">
                  <c:v>2.1</c:v>
                </c:pt>
                <c:pt idx="8">
                  <c:v>6.6</c:v>
                </c:pt>
                <c:pt idx="16">
                  <c:v>2.7</c:v>
                </c:pt>
              </c:numCache>
            </c:numRef>
          </c:yVal>
          <c:smooth val="0"/>
          <c:extLst>
            <c:ext xmlns:c16="http://schemas.microsoft.com/office/drawing/2014/chart" uri="{C3380CC4-5D6E-409C-BE32-E72D297353CC}">
              <c16:uniqueId val="{00000009-F188-4165-B5F0-6014B967AB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{70490706-F011-4071-B98E-F8F2B7B0394C}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188-4165-B5F0-6014B967ABA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{F29F62E1-FFF4-4025-B72F-2BA2F96F85E6}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88-4165-B5F0-6014B967AB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{ACDC2DA7-BF53-44B4-9B23-5ED5F6AE9F42}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88-4165-B5F0-6014B967AB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{433925AE-D841-4F71-B505-A1FFDAC4D0BC}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88-4165-B5F0-6014B967AB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{16800AB1-435A-40AA-8372-81583EA177ED}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88-4165-B5F0-6014B967ABA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{47B55182-EAAD-4982-9EC7-CC3CC6EF1E57}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188-4165-B5F0-6014B967ABA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{B5A7F419-0545-4FBE-87A1-E1BB590487B7}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188-4165-B5F0-6014B967ABA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{963D6BFD-D44B-4111-872D-3929B6DDD1F1}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188-4165-B5F0-6014B967ABA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{210C497B-62ED-4BEC-9F62-3F2AD0DC5D4E}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188-4165-B5F0-6014B967AB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F188-4165-B5F0-6014B967ABAE}"/>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元利償還金等は、地方債の新規発行抑制などにより前年度比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億円減少しているほか、公営企業債の元利償還金に対する繰入金では、</a:t>
          </a:r>
          <a:r>
            <a:rPr kumimoji="1" lang="ja-JP" altLang="en-US" sz="1100">
              <a:solidFill>
                <a:schemeClr val="dk1"/>
              </a:solidFill>
              <a:effectLst/>
              <a:latin typeface="+mn-lt"/>
              <a:ea typeface="+mn-ea"/>
              <a:cs typeface="+mn-cs"/>
            </a:rPr>
            <a:t>病院</a:t>
          </a:r>
          <a:r>
            <a:rPr kumimoji="1" lang="ja-JP" altLang="ja-JP" sz="1100">
              <a:solidFill>
                <a:schemeClr val="dk1"/>
              </a:solidFill>
              <a:effectLst/>
              <a:latin typeface="+mn-lt"/>
              <a:ea typeface="+mn-ea"/>
              <a:cs typeface="+mn-cs"/>
            </a:rPr>
            <a:t>事業債の減少等により</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億円減少している。</a:t>
          </a:r>
          <a:endParaRPr lang="ja-JP" altLang="ja-JP" sz="1400">
            <a:effectLst/>
          </a:endParaRPr>
        </a:p>
        <a:p>
          <a:r>
            <a:rPr kumimoji="1" lang="ja-JP" altLang="ja-JP" sz="1100">
              <a:solidFill>
                <a:schemeClr val="dk1"/>
              </a:solidFill>
              <a:effectLst/>
              <a:latin typeface="+mn-lt"/>
              <a:ea typeface="+mn-ea"/>
              <a:cs typeface="+mn-cs"/>
            </a:rPr>
            <a:t>　また、算入公債費等は臨時財政対策債の償還金が増加する一方で、ほかの公債費が減少したため、前年度に比べて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億円の減となっている。</a:t>
          </a:r>
          <a:endParaRPr lang="ja-JP" altLang="ja-JP" sz="1400">
            <a:effectLst/>
          </a:endParaRPr>
        </a:p>
        <a:p>
          <a:r>
            <a:rPr kumimoji="1" lang="ja-JP" altLang="ja-JP" sz="1100">
              <a:solidFill>
                <a:schemeClr val="dk1"/>
              </a:solidFill>
              <a:effectLst/>
              <a:latin typeface="+mn-lt"/>
              <a:ea typeface="+mn-ea"/>
              <a:cs typeface="+mn-cs"/>
            </a:rPr>
            <a:t>　その結果、実質公債費比率の分子は、前年度比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億円の減となっている。</a:t>
          </a:r>
          <a:endParaRPr lang="ja-JP" altLang="ja-JP" sz="1400">
            <a:effectLst/>
          </a:endParaRPr>
        </a:p>
        <a:p>
          <a:r>
            <a:rPr kumimoji="1" lang="ja-JP" altLang="ja-JP" sz="1100">
              <a:solidFill>
                <a:schemeClr val="dk1"/>
              </a:solidFill>
              <a:effectLst/>
              <a:latin typeface="+mn-lt"/>
              <a:ea typeface="+mn-ea"/>
              <a:cs typeface="+mn-cs"/>
            </a:rPr>
            <a:t>　今後も、地方債の新規発行抑制などにより、財政の健全化に取り組む。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H27</a:t>
          </a:r>
          <a:r>
            <a:rPr kumimoji="1" lang="ja-JP" altLang="ja-JP" sz="1100">
              <a:solidFill>
                <a:schemeClr val="dk1"/>
              </a:solidFill>
              <a:effectLst/>
              <a:latin typeface="+mn-lt"/>
              <a:ea typeface="+mn-ea"/>
              <a:cs typeface="+mn-cs"/>
            </a:rPr>
            <a:t>年度に満期一括償還地方債は償還済みのため、現在は満期一括償還地方債のための積み立ては実施していない。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将来負担額は、平成</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年度以降年々減少しており、</a:t>
          </a:r>
          <a:r>
            <a:rPr kumimoji="1" lang="en-US" altLang="ja-JP" sz="1100" baseline="0">
              <a:solidFill>
                <a:schemeClr val="dk1"/>
              </a:solidFill>
              <a:effectLst/>
              <a:latin typeface="+mn-lt"/>
              <a:ea typeface="+mn-ea"/>
              <a:cs typeface="+mn-cs"/>
            </a:rPr>
            <a:t>R1</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449.3</a:t>
          </a:r>
          <a:r>
            <a:rPr kumimoji="1" lang="ja-JP" altLang="ja-JP" sz="1100" baseline="0">
              <a:solidFill>
                <a:schemeClr val="dk1"/>
              </a:solidFill>
              <a:effectLst/>
              <a:latin typeface="+mn-lt"/>
              <a:ea typeface="+mn-ea"/>
              <a:cs typeface="+mn-cs"/>
            </a:rPr>
            <a:t>億円、前年度比で</a:t>
          </a:r>
          <a:r>
            <a:rPr kumimoji="1" lang="en-US" altLang="ja-JP" sz="1100" baseline="0">
              <a:solidFill>
                <a:schemeClr val="dk1"/>
              </a:solidFill>
              <a:effectLst/>
              <a:latin typeface="+mn-lt"/>
              <a:ea typeface="+mn-ea"/>
              <a:cs typeface="+mn-cs"/>
            </a:rPr>
            <a:t>28.9</a:t>
          </a:r>
          <a:r>
            <a:rPr kumimoji="1" lang="ja-JP" altLang="ja-JP" sz="1100" baseline="0">
              <a:solidFill>
                <a:schemeClr val="dk1"/>
              </a:solidFill>
              <a:effectLst/>
              <a:latin typeface="+mn-lt"/>
              <a:ea typeface="+mn-ea"/>
              <a:cs typeface="+mn-cs"/>
            </a:rPr>
            <a:t>億円の減となった。主な要因は、地方債の新規発行抑制等による地方債残高の減、立替施行未償還金の減のほか、企業債残高の減も含め、将来債務を削減したことによる。</a:t>
          </a:r>
          <a:endParaRPr lang="ja-JP" altLang="ja-JP" sz="1400">
            <a:effectLst/>
          </a:endParaRPr>
        </a:p>
        <a:p>
          <a:r>
            <a:rPr kumimoji="1" lang="ja-JP" altLang="ja-JP" sz="1100" baseline="0">
              <a:solidFill>
                <a:schemeClr val="dk1"/>
              </a:solidFill>
              <a:effectLst/>
              <a:latin typeface="+mn-lt"/>
              <a:ea typeface="+mn-ea"/>
              <a:cs typeface="+mn-cs"/>
            </a:rPr>
            <a:t>　一方で、充当可能財源等も</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年度以降年々減少しており、</a:t>
          </a:r>
          <a:r>
            <a:rPr kumimoji="1" lang="en-US" altLang="ja-JP" sz="1100" baseline="0">
              <a:solidFill>
                <a:schemeClr val="dk1"/>
              </a:solidFill>
              <a:effectLst/>
              <a:latin typeface="+mn-lt"/>
              <a:ea typeface="+mn-ea"/>
              <a:cs typeface="+mn-cs"/>
            </a:rPr>
            <a:t>R1</a:t>
          </a:r>
          <a:r>
            <a:rPr kumimoji="1" lang="ja-JP" altLang="ja-JP" sz="1100" baseline="0">
              <a:solidFill>
                <a:schemeClr val="dk1"/>
              </a:solidFill>
              <a:effectLst/>
              <a:latin typeface="+mn-lt"/>
              <a:ea typeface="+mn-ea"/>
              <a:cs typeface="+mn-cs"/>
            </a:rPr>
            <a:t>年度は</a:t>
          </a:r>
          <a:r>
            <a:rPr kumimoji="1" lang="en-US" altLang="ja-JP" sz="1100" baseline="0">
              <a:solidFill>
                <a:schemeClr val="dk1"/>
              </a:solidFill>
              <a:effectLst/>
              <a:latin typeface="+mn-lt"/>
              <a:ea typeface="+mn-ea"/>
              <a:cs typeface="+mn-cs"/>
            </a:rPr>
            <a:t>483.3</a:t>
          </a:r>
          <a:r>
            <a:rPr kumimoji="1" lang="ja-JP" altLang="ja-JP" sz="1100" baseline="0">
              <a:solidFill>
                <a:schemeClr val="dk1"/>
              </a:solidFill>
              <a:effectLst/>
              <a:latin typeface="+mn-lt"/>
              <a:ea typeface="+mn-ea"/>
              <a:cs typeface="+mn-cs"/>
            </a:rPr>
            <a:t>億円、前年度比で</a:t>
          </a:r>
          <a:r>
            <a:rPr kumimoji="1" lang="en-US" altLang="ja-JP" sz="1100" baseline="0">
              <a:solidFill>
                <a:schemeClr val="dk1"/>
              </a:solidFill>
              <a:effectLst/>
              <a:latin typeface="+mn-lt"/>
              <a:ea typeface="+mn-ea"/>
              <a:cs typeface="+mn-cs"/>
            </a:rPr>
            <a:t>1.9</a:t>
          </a:r>
          <a:r>
            <a:rPr kumimoji="1" lang="ja-JP" altLang="ja-JP" sz="1100" baseline="0">
              <a:solidFill>
                <a:schemeClr val="dk1"/>
              </a:solidFill>
              <a:effectLst/>
              <a:latin typeface="+mn-lt"/>
              <a:ea typeface="+mn-ea"/>
              <a:cs typeface="+mn-cs"/>
            </a:rPr>
            <a:t>億円減少した。主な要因は、地方債残高の減少による基準財政需要額算入見込み額の減少による。</a:t>
          </a:r>
          <a:endParaRPr lang="ja-JP" altLang="ja-JP" sz="1400">
            <a:effectLst/>
          </a:endParaRPr>
        </a:p>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H30</a:t>
          </a:r>
          <a:r>
            <a:rPr kumimoji="1" lang="ja-JP" altLang="ja-JP" sz="1100" baseline="0">
              <a:solidFill>
                <a:schemeClr val="dk1"/>
              </a:solidFill>
              <a:effectLst/>
              <a:latin typeface="+mn-lt"/>
              <a:ea typeface="+mn-ea"/>
              <a:cs typeface="+mn-cs"/>
            </a:rPr>
            <a:t>年度から将来負担比率はマイナス</a:t>
          </a:r>
          <a:r>
            <a:rPr kumimoji="1" lang="ja-JP" altLang="en-US" sz="1100" baseline="0">
              <a:solidFill>
                <a:schemeClr val="dk1"/>
              </a:solidFill>
              <a:effectLst/>
              <a:latin typeface="+mn-lt"/>
              <a:ea typeface="+mn-ea"/>
              <a:cs typeface="+mn-cs"/>
            </a:rPr>
            <a:t>を維持している</a:t>
          </a:r>
          <a:r>
            <a:rPr kumimoji="1" lang="ja-JP" altLang="ja-JP" sz="1100" baseline="0">
              <a:solidFill>
                <a:schemeClr val="dk1"/>
              </a:solidFill>
              <a:effectLst/>
              <a:latin typeface="+mn-lt"/>
              <a:ea typeface="+mn-ea"/>
              <a:cs typeface="+mn-cs"/>
            </a:rPr>
            <a:t>ものの、今後、公共施設等の更新により将来負担の増が見込まれるため、引き続き地方債残高の適切な管理に努める。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年度は、前年度の決算剰余金を財政調整基金へ積立てたほか、公共施設マネジメント対応財源として公共施設等整備基金に積立てたことなどで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億円増加した一方で、ニュータウン施設の維持管理費や子どもの教育・子育て支援などに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財政調整基金及び減債基金からの取り崩しは抑制する一方で、特定目的基金からは目的に沿った取り崩しを行っていく予定だが、基金減少を抑えつつ、将来の公共施設更新に備え積立てできるよう努める。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・ありがとう！三田っ子応援基金：三田への想いのもと寄せられた寄附金を、三田の次代を担う子どもを育成する事業に充てる。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・北摂三田ニュータウン施設整備管理基金：北摂三田ニュータウンの公共施設の整備、維持管理等の資金に充てる。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・北摂三田ニュータウン施設整備管理基金：ニュータウンの道路修繕や道路公園の植栽維持管理の事業にかかる取り崩しによる減少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・三田駅前一番館基金：財産貸付収入相当額を積み立てていることによる増加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・公共施設等整備基金：公共施設マネジメントの推進に向けた財源確保に努める。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年度は取り崩しを行わず、前年度の決算剰余金の積立て等により残高は増加した。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財政調整基金の残高は、減債基金と合計で残高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億円の積み立てにより残高は増加した。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減債基金の残高は、財政調整基金と合計で残高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億円とすることを目標としている。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111,934
110,760
210.32
37,644,092
36,990,267
581,748
23,196,122
34,551,891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後半から平成初期にかけての北摂ニュータウンの開発など、まちの発展に伴い、学校や病院、道路といった公共施設などを集中的に整備してきたことから、比較的新しい施設が多いため、有形固定資産減価償却率は全国平均・兵庫県平均・類似団体と比べて低くなっています。</a:t>
          </a: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96943</xdr:rowOff>
    </xdr:from>
    <xdr:to>
      <xdr:col>23</xdr:col>
      <xdr:colOff>85090</xdr:colOff>
      <xdr:row>35</xdr:row>
      <xdr:rowOff>5080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669068"/>
          <a:ext cx="1270" cy="1108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8907</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78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5080</xdr:rowOff>
    </xdr:from>
    <xdr:to>
      <xdr:col>23</xdr:col>
      <xdr:colOff>174625</xdr:colOff>
      <xdr:row>35</xdr:row>
      <xdr:rowOff>5080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77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43620</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444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96943</xdr:rowOff>
    </xdr:from>
    <xdr:to>
      <xdr:col>23</xdr:col>
      <xdr:colOff>174625</xdr:colOff>
      <xdr:row>28</xdr:row>
      <xdr:rowOff>96943</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66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40005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70273</xdr:rowOff>
    </xdr:from>
    <xdr:to>
      <xdr:col>11</xdr:col>
      <xdr:colOff>187325</xdr:colOff>
      <xdr:row>31</xdr:row>
      <xdr:rowOff>423</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101388</xdr:rowOff>
    </xdr:from>
    <xdr:to>
      <xdr:col>7</xdr:col>
      <xdr:colOff>187325</xdr:colOff>
      <xdr:row>30</xdr:row>
      <xdr:rowOff>31538</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8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46143</xdr:rowOff>
    </xdr:from>
    <xdr:to>
      <xdr:col>23</xdr:col>
      <xdr:colOff>136525</xdr:colOff>
      <xdr:row>28</xdr:row>
      <xdr:rowOff>147743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6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170620</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571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167217</xdr:rowOff>
    </xdr:from>
    <xdr:to>
      <xdr:col>19</xdr:col>
      <xdr:colOff>187325</xdr:colOff>
      <xdr:row>28</xdr:row>
      <xdr:rowOff>97367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5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46567</xdr:rowOff>
    </xdr:from>
    <xdr:to>
      <xdr:col>23</xdr:col>
      <xdr:colOff>85725</xdr:colOff>
      <xdr:row>28</xdr:row>
      <xdr:rowOff>96943</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561869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106045</xdr:rowOff>
    </xdr:from>
    <xdr:to>
      <xdr:col>15</xdr:col>
      <xdr:colOff>187325</xdr:colOff>
      <xdr:row>28</xdr:row>
      <xdr:rowOff>36195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156845</xdr:rowOff>
    </xdr:from>
    <xdr:to>
      <xdr:col>19</xdr:col>
      <xdr:colOff>136525</xdr:colOff>
      <xdr:row>28</xdr:row>
      <xdr:rowOff>46567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55752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70062</xdr:rowOff>
    </xdr:from>
    <xdr:to>
      <xdr:col>11</xdr:col>
      <xdr:colOff>187325</xdr:colOff>
      <xdr:row>28</xdr:row>
      <xdr:rowOff>212</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47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120862</xdr:rowOff>
    </xdr:from>
    <xdr:to>
      <xdr:col>15</xdr:col>
      <xdr:colOff>136525</xdr:colOff>
      <xdr:row>27</xdr:row>
      <xdr:rowOff>156845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552153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1693</xdr:rowOff>
    </xdr:from>
    <xdr:to>
      <xdr:col>7</xdr:col>
      <xdr:colOff>187325</xdr:colOff>
      <xdr:row>27</xdr:row>
      <xdr:rowOff>103293</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52493</xdr:rowOff>
    </xdr:from>
    <xdr:to>
      <xdr:col>11</xdr:col>
      <xdr:colOff>136525</xdr:colOff>
      <xdr:row>27</xdr:row>
      <xdr:rowOff>120862</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545316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163000</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22665</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59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113894</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34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52722</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16739</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24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119820</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17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市債や立替施行等の償還が進んでいることから、債務償還比率は類似団体・全国・兵庫県平均よりも低くなっています。ただし、今後は、施設の老朽化が進むことに伴う改修費用等に対する市債発行等による将来負担の増加が見込まれることから、債務償還比率も高くなる可能性があるため、これらを踏まえ、公共施設マネジメントによる計画的な施設整備により、将来負担の急激な増加を緩和していく必要があり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67787</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811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45526</xdr:rowOff>
    </xdr:from>
    <xdr:to>
      <xdr:col>76</xdr:col>
      <xdr:colOff>73025</xdr:colOff>
      <xdr:row>28</xdr:row>
      <xdr:rowOff>147126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61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68403</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46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124382</xdr:rowOff>
    </xdr:from>
    <xdr:to>
      <xdr:col>72</xdr:col>
      <xdr:colOff>123825</xdr:colOff>
      <xdr:row>29</xdr:row>
      <xdr:rowOff>54532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69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96326</xdr:rowOff>
    </xdr:from>
    <xdr:to>
      <xdr:col>76</xdr:col>
      <xdr:colOff>22225</xdr:colOff>
      <xdr:row>29</xdr:row>
      <xdr:rowOff>3732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668451"/>
          <a:ext cx="711200" cy="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151729</xdr:rowOff>
    </xdr:from>
    <xdr:to>
      <xdr:col>68</xdr:col>
      <xdr:colOff>123825</xdr:colOff>
      <xdr:row>29</xdr:row>
      <xdr:rowOff>81879</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72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3732</xdr:rowOff>
    </xdr:from>
    <xdr:to>
      <xdr:col>72</xdr:col>
      <xdr:colOff>73025</xdr:colOff>
      <xdr:row>29</xdr:row>
      <xdr:rowOff>31079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747307"/>
          <a:ext cx="762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36104</xdr:rowOff>
    </xdr:from>
    <xdr:to>
      <xdr:col>64</xdr:col>
      <xdr:colOff>123825</xdr:colOff>
      <xdr:row>29</xdr:row>
      <xdr:rowOff>137704</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7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31079</xdr:rowOff>
    </xdr:from>
    <xdr:to>
      <xdr:col>68</xdr:col>
      <xdr:colOff>73025</xdr:colOff>
      <xdr:row>29</xdr:row>
      <xdr:rowOff>86904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5774654"/>
          <a:ext cx="762000" cy="5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144121</xdr:rowOff>
    </xdr:from>
    <xdr:to>
      <xdr:col>60</xdr:col>
      <xdr:colOff>123825</xdr:colOff>
      <xdr:row>29</xdr:row>
      <xdr:rowOff>74271</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71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23471</xdr:rowOff>
    </xdr:from>
    <xdr:to>
      <xdr:col>64</xdr:col>
      <xdr:colOff>73025</xdr:colOff>
      <xdr:row>29</xdr:row>
      <xdr:rowOff>86904</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1798300" y="5767046"/>
          <a:ext cx="762000" cy="6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169441</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9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16908</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9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38704</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95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10123</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9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71059</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4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98406</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4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154231</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55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90798</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49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111,934
110,760
210.32
37,644,092
36,990,267
581,748
23,196,122
34,551,891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59690</xdr:rowOff>
    </xdr:from>
    <xdr:to>
      <xdr:col>24</xdr:col>
      <xdr:colOff>114300</xdr:colOff>
      <xdr:row>34</xdr:row>
      <xdr:rowOff>161290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146067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803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23114</xdr:rowOff>
    </xdr:from>
    <xdr:to>
      <xdr:col>20</xdr:col>
      <xdr:colOff>38100</xdr:colOff>
      <xdr:row>34</xdr:row>
      <xdr:rowOff>124714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73914</xdr:rowOff>
    </xdr:from>
    <xdr:to>
      <xdr:col>24</xdr:col>
      <xdr:colOff>63500</xdr:colOff>
      <xdr:row>34</xdr:row>
      <xdr:rowOff>110490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590321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160274</xdr:rowOff>
    </xdr:from>
    <xdr:to>
      <xdr:col>15</xdr:col>
      <xdr:colOff>101600</xdr:colOff>
      <xdr:row>34</xdr:row>
      <xdr:rowOff>90424</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581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39624</xdr:rowOff>
    </xdr:from>
    <xdr:to>
      <xdr:col>19</xdr:col>
      <xdr:colOff>177800</xdr:colOff>
      <xdr:row>34</xdr:row>
      <xdr:rowOff>73914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58689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125984</xdr:rowOff>
    </xdr:from>
    <xdr:to>
      <xdr:col>10</xdr:col>
      <xdr:colOff>165100</xdr:colOff>
      <xdr:row>34</xdr:row>
      <xdr:rowOff>56134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5334</xdr:rowOff>
    </xdr:from>
    <xdr:to>
      <xdr:col>15</xdr:col>
      <xdr:colOff>50800</xdr:colOff>
      <xdr:row>34</xdr:row>
      <xdr:rowOff>39624</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58346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100838</xdr:rowOff>
    </xdr:from>
    <xdr:to>
      <xdr:col>6</xdr:col>
      <xdr:colOff>38100</xdr:colOff>
      <xdr:row>34</xdr:row>
      <xdr:rowOff>30988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575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151638</xdr:rowOff>
    </xdr:from>
    <xdr:to>
      <xdr:col>10</xdr:col>
      <xdr:colOff>114300</xdr:colOff>
      <xdr:row>34</xdr:row>
      <xdr:rowOff>5334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5809488"/>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168419</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141241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106951</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59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72661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5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47515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53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60368</xdr:rowOff>
    </xdr:from>
    <xdr:ext cx="469744"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4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51765</xdr:rowOff>
    </xdr:from>
    <xdr:to>
      <xdr:col>55</xdr:col>
      <xdr:colOff>50800</xdr:colOff>
      <xdr:row>39</xdr:row>
      <xdr:rowOff>153365</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74642</xdr:rowOff>
    </xdr:from>
    <xdr:ext cx="469744"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58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55499</xdr:rowOff>
    </xdr:from>
    <xdr:to>
      <xdr:col>50</xdr:col>
      <xdr:colOff>165100</xdr:colOff>
      <xdr:row>39</xdr:row>
      <xdr:rowOff>157099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4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102565</xdr:rowOff>
    </xdr:from>
    <xdr:to>
      <xdr:col>55</xdr:col>
      <xdr:colOff>0</xdr:colOff>
      <xdr:row>39</xdr:row>
      <xdr:rowOff>106299</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789115"/>
          <a:ext cx="8382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57785</xdr:rowOff>
    </xdr:from>
    <xdr:to>
      <xdr:col>46</xdr:col>
      <xdr:colOff>38100</xdr:colOff>
      <xdr:row>39</xdr:row>
      <xdr:rowOff>159385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106299</xdr:rowOff>
    </xdr:from>
    <xdr:to>
      <xdr:col>50</xdr:col>
      <xdr:colOff>114300</xdr:colOff>
      <xdr:row>39</xdr:row>
      <xdr:rowOff>108585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79284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60376</xdr:rowOff>
    </xdr:from>
    <xdr:to>
      <xdr:col>41</xdr:col>
      <xdr:colOff>101600</xdr:colOff>
      <xdr:row>39</xdr:row>
      <xdr:rowOff>161976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4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108585</xdr:rowOff>
    </xdr:from>
    <xdr:to>
      <xdr:col>45</xdr:col>
      <xdr:colOff>177800</xdr:colOff>
      <xdr:row>39</xdr:row>
      <xdr:rowOff>111176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795135"/>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65024</xdr:rowOff>
    </xdr:from>
    <xdr:to>
      <xdr:col>36</xdr:col>
      <xdr:colOff>165100</xdr:colOff>
      <xdr:row>39</xdr:row>
      <xdr:rowOff>166624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75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111176</xdr:rowOff>
    </xdr:from>
    <xdr:to>
      <xdr:col>41</xdr:col>
      <xdr:colOff>50800</xdr:colOff>
      <xdr:row>39</xdr:row>
      <xdr:rowOff>115824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6797726"/>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3141</xdr:rowOff>
    </xdr:from>
    <xdr:ext cx="469744"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917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6723</xdr:rowOff>
    </xdr:from>
    <xdr:ext cx="469744"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515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322</xdr:rowOff>
    </xdr:from>
    <xdr:ext cx="469744"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626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2176</xdr:rowOff>
    </xdr:from>
    <xdr:ext cx="469744"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91727" y="651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4462</xdr:rowOff>
    </xdr:from>
    <xdr:ext cx="469744"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515427" y="651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7053</xdr:rowOff>
    </xdr:from>
    <xdr:ext cx="469744"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626427" y="65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157751</xdr:rowOff>
    </xdr:from>
    <xdr:ext cx="469744"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37427" y="684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E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E00-0000A9000000}"/>
            </a:ext>
          </a:extLst>
        </xdr:cNvPr>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a:extLst>
            <a:ext uri="{FF2B5EF4-FFF2-40B4-BE49-F238E27FC236}">
              <a16:creationId xmlns:a16="http://schemas.microsoft.com/office/drawing/2014/main" id="{00000000-0008-0000-0E00-0000AB000000}"/>
            </a:ext>
          </a:extLst>
        </xdr:cNvPr>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E00-0000AD000000}"/>
            </a:ext>
          </a:extLst>
        </xdr:cNvPr>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a:extLst>
            <a:ext uri="{FF2B5EF4-FFF2-40B4-BE49-F238E27FC236}">
              <a16:creationId xmlns:a16="http://schemas.microsoft.com/office/drawing/2014/main" id="{00000000-0008-0000-0E00-0000AF000000}"/>
            </a:ext>
          </a:extLst>
        </xdr:cNvPr>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E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72644</xdr:rowOff>
    </xdr:from>
    <xdr:to>
      <xdr:col>24</xdr:col>
      <xdr:colOff>114300</xdr:colOff>
      <xdr:row>58</xdr:row>
      <xdr:rowOff>2794</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45847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95521</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E00-0000B9000000}"/>
            </a:ext>
          </a:extLst>
        </xdr:cNvPr>
        <xdr:cNvSpPr txBox="1"/>
      </xdr:nvSpPr>
      <xdr:spPr>
        <a:xfrm>
          <a:off x="4673600" y="969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29210</xdr:rowOff>
    </xdr:from>
    <xdr:to>
      <xdr:col>20</xdr:col>
      <xdr:colOff>38100</xdr:colOff>
      <xdr:row>57</xdr:row>
      <xdr:rowOff>130810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3746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123444</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3797300" y="985266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6350</xdr:rowOff>
    </xdr:from>
    <xdr:to>
      <xdr:col>15</xdr:col>
      <xdr:colOff>101600</xdr:colOff>
      <xdr:row>57</xdr:row>
      <xdr:rowOff>107950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2857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80010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2908300" y="9829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65786</xdr:rowOff>
    </xdr:from>
    <xdr:to>
      <xdr:col>10</xdr:col>
      <xdr:colOff>165100</xdr:colOff>
      <xdr:row>57</xdr:row>
      <xdr:rowOff>167386</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19685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57150</xdr:rowOff>
    </xdr:from>
    <xdr:to>
      <xdr:col>15</xdr:col>
      <xdr:colOff>50800</xdr:colOff>
      <xdr:row>57</xdr:row>
      <xdr:rowOff>116586</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2019300" y="98298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125222</xdr:rowOff>
    </xdr:from>
    <xdr:to>
      <xdr:col>6</xdr:col>
      <xdr:colOff>38100</xdr:colOff>
      <xdr:row>58</xdr:row>
      <xdr:rowOff>55372</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079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116586</xdr:rowOff>
    </xdr:from>
    <xdr:to>
      <xdr:col>10</xdr:col>
      <xdr:colOff>114300</xdr:colOff>
      <xdr:row>58</xdr:row>
      <xdr:rowOff>4572</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1130300" y="98892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00000000-0008-0000-0E00-0000C3000000}"/>
            </a:ext>
          </a:extLst>
        </xdr:cNvPr>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147337</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124477</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12463</xdr:rowOff>
    </xdr:from>
    <xdr:ext cx="405111" cy="259045"/>
    <xdr:sp macro="" textlink="">
      <xdr:nvSpPr>
        <xdr:cNvPr id="200" name="n_3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61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71899</xdr:rowOff>
    </xdr:from>
    <xdr:ext cx="405111" cy="259045"/>
    <xdr:sp macro="" textlink="">
      <xdr:nvSpPr>
        <xdr:cNvPr id="201" name="n_4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151678</xdr:rowOff>
    </xdr:from>
    <xdr:to>
      <xdr:col>55</xdr:col>
      <xdr:colOff>50800</xdr:colOff>
      <xdr:row>64</xdr:row>
      <xdr:rowOff>81828</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95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66605</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8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152452</xdr:rowOff>
    </xdr:from>
    <xdr:to>
      <xdr:col>50</xdr:col>
      <xdr:colOff>165100</xdr:colOff>
      <xdr:row>64</xdr:row>
      <xdr:rowOff>82602</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9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31028</xdr:rowOff>
    </xdr:from>
    <xdr:to>
      <xdr:col>55</xdr:col>
      <xdr:colOff>0</xdr:colOff>
      <xdr:row>64</xdr:row>
      <xdr:rowOff>31802</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1003828"/>
          <a:ext cx="8382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153778</xdr:rowOff>
    </xdr:from>
    <xdr:to>
      <xdr:col>46</xdr:col>
      <xdr:colOff>38100</xdr:colOff>
      <xdr:row>64</xdr:row>
      <xdr:rowOff>83928</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9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31802</xdr:rowOff>
    </xdr:from>
    <xdr:to>
      <xdr:col>50</xdr:col>
      <xdr:colOff>114300</xdr:colOff>
      <xdr:row>64</xdr:row>
      <xdr:rowOff>33128</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8750300" y="1100460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157855</xdr:rowOff>
    </xdr:from>
    <xdr:to>
      <xdr:col>41</xdr:col>
      <xdr:colOff>101600</xdr:colOff>
      <xdr:row>64</xdr:row>
      <xdr:rowOff>88005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9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33128</xdr:rowOff>
    </xdr:from>
    <xdr:to>
      <xdr:col>45</xdr:col>
      <xdr:colOff>177800</xdr:colOff>
      <xdr:row>64</xdr:row>
      <xdr:rowOff>37205</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1005928"/>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161334</xdr:rowOff>
    </xdr:from>
    <xdr:to>
      <xdr:col>36</xdr:col>
      <xdr:colOff>165100</xdr:colOff>
      <xdr:row>64</xdr:row>
      <xdr:rowOff>91484</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9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37205</xdr:rowOff>
    </xdr:from>
    <xdr:to>
      <xdr:col>41</xdr:col>
      <xdr:colOff>50800</xdr:colOff>
      <xdr:row>64</xdr:row>
      <xdr:rowOff>40684</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11010005"/>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73729</xdr:rowOff>
    </xdr:from>
    <xdr:ext cx="534377"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59411" y="1104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75055</xdr:rowOff>
    </xdr:from>
    <xdr:ext cx="534377"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83111" y="1104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79132</xdr:rowOff>
    </xdr:from>
    <xdr:ext cx="534377"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94111" y="110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82611</xdr:rowOff>
    </xdr:from>
    <xdr:ext cx="469744"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737428" y="1105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00000000-0008-0000-0E00-00001A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a:extLst>
            <a:ext uri="{FF2B5EF4-FFF2-40B4-BE49-F238E27FC236}">
              <a16:creationId xmlns:a16="http://schemas.microsoft.com/office/drawing/2014/main" id="{00000000-0008-0000-0E00-00001C010000}"/>
            </a:ext>
          </a:extLst>
        </xdr:cNvPr>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00000000-0008-0000-0E00-00001E01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00000000-0008-0000-0E00-000020010000}"/>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a:extLst>
            <a:ext uri="{FF2B5EF4-FFF2-40B4-BE49-F238E27FC236}">
              <a16:creationId xmlns:a16="http://schemas.microsoft.com/office/drawing/2014/main" id="{00000000-0008-0000-0E00-000021010000}"/>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141605</xdr:rowOff>
    </xdr:from>
    <xdr:to>
      <xdr:col>24</xdr:col>
      <xdr:colOff>114300</xdr:colOff>
      <xdr:row>80</xdr:row>
      <xdr:rowOff>71755</xdr:rowOff>
    </xdr:to>
    <xdr:sp macro="" textlink="">
      <xdr:nvSpPr>
        <xdr:cNvPr id="299" name="楕円 298">
          <a:extLst>
            <a:ext uri="{FF2B5EF4-FFF2-40B4-BE49-F238E27FC236}">
              <a16:creationId xmlns:a16="http://schemas.microsoft.com/office/drawing/2014/main" id="{00000000-0008-0000-0E00-00002B010000}"/>
            </a:ext>
          </a:extLst>
        </xdr:cNvPr>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164482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00000000-0008-0000-0E00-00002C010000}"/>
            </a:ext>
          </a:extLst>
        </xdr:cNvPr>
        <xdr:cNvSpPr txBox="1"/>
      </xdr:nvSpPr>
      <xdr:spPr>
        <a:xfrm>
          <a:off x="46736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103505</xdr:rowOff>
    </xdr:from>
    <xdr:to>
      <xdr:col>20</xdr:col>
      <xdr:colOff>38100</xdr:colOff>
      <xdr:row>80</xdr:row>
      <xdr:rowOff>33655</xdr:rowOff>
    </xdr:to>
    <xdr:sp macro="" textlink="">
      <xdr:nvSpPr>
        <xdr:cNvPr id="301" name="楕円 300">
          <a:extLst>
            <a:ext uri="{FF2B5EF4-FFF2-40B4-BE49-F238E27FC236}">
              <a16:creationId xmlns:a16="http://schemas.microsoft.com/office/drawing/2014/main" id="{00000000-0008-0000-0E00-00002D010000}"/>
            </a:ext>
          </a:extLst>
        </xdr:cNvPr>
        <xdr:cNvSpPr/>
      </xdr:nvSpPr>
      <xdr:spPr>
        <a:xfrm>
          <a:off x="3746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154305</xdr:rowOff>
    </xdr:from>
    <xdr:to>
      <xdr:col>24</xdr:col>
      <xdr:colOff>63500</xdr:colOff>
      <xdr:row>80</xdr:row>
      <xdr:rowOff>20955</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3797300" y="136988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73025</xdr:rowOff>
    </xdr:from>
    <xdr:to>
      <xdr:col>15</xdr:col>
      <xdr:colOff>101600</xdr:colOff>
      <xdr:row>80</xdr:row>
      <xdr:rowOff>3175</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28575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123825</xdr:rowOff>
    </xdr:from>
    <xdr:to>
      <xdr:col>19</xdr:col>
      <xdr:colOff>177800</xdr:colOff>
      <xdr:row>79</xdr:row>
      <xdr:rowOff>154305</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a:off x="2908300" y="136683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34925</xdr:rowOff>
    </xdr:from>
    <xdr:to>
      <xdr:col>10</xdr:col>
      <xdr:colOff>165100</xdr:colOff>
      <xdr:row>79</xdr:row>
      <xdr:rowOff>136525</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1968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85725</xdr:rowOff>
    </xdr:from>
    <xdr:to>
      <xdr:col>15</xdr:col>
      <xdr:colOff>50800</xdr:colOff>
      <xdr:row>79</xdr:row>
      <xdr:rowOff>123825</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2019300" y="136302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168275</xdr:rowOff>
    </xdr:from>
    <xdr:to>
      <xdr:col>6</xdr:col>
      <xdr:colOff>38100</xdr:colOff>
      <xdr:row>79</xdr:row>
      <xdr:rowOff>98425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1079500" y="1354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47625</xdr:rowOff>
    </xdr:from>
    <xdr:to>
      <xdr:col>10</xdr:col>
      <xdr:colOff>114300</xdr:colOff>
      <xdr:row>79</xdr:row>
      <xdr:rowOff>85725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130300" y="13592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309" name="n_1aveValue【公営住宅】&#10;有形固定資産減価償却率">
          <a:extLst>
            <a:ext uri="{FF2B5EF4-FFF2-40B4-BE49-F238E27FC236}">
              <a16:creationId xmlns:a16="http://schemas.microsoft.com/office/drawing/2014/main" id="{00000000-0008-0000-0E00-000035010000}"/>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0" name="n_2aveValue【公営住宅】&#10;有形固定資産減価償却率">
          <a:extLst>
            <a:ext uri="{FF2B5EF4-FFF2-40B4-BE49-F238E27FC236}">
              <a16:creationId xmlns:a16="http://schemas.microsoft.com/office/drawing/2014/main" id="{00000000-0008-0000-0E00-000036010000}"/>
            </a:ext>
          </a:extLst>
        </xdr:cNvPr>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a:extLst>
            <a:ext uri="{FF2B5EF4-FFF2-40B4-BE49-F238E27FC236}">
              <a16:creationId xmlns:a16="http://schemas.microsoft.com/office/drawing/2014/main" id="{00000000-0008-0000-0E00-000037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12" name="n_4aveValue【公営住宅】&#10;有形固定資産減価償却率">
          <a:extLst>
            <a:ext uri="{FF2B5EF4-FFF2-40B4-BE49-F238E27FC236}">
              <a16:creationId xmlns:a16="http://schemas.microsoft.com/office/drawing/2014/main" id="{00000000-0008-0000-0E00-000038010000}"/>
            </a:ext>
          </a:extLst>
        </xdr:cNvPr>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50182</xdr:rowOff>
    </xdr:from>
    <xdr:ext cx="405111" cy="259045"/>
    <xdr:sp macro="" textlink="">
      <xdr:nvSpPr>
        <xdr:cNvPr id="313" name="n_1main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19702</xdr:rowOff>
    </xdr:from>
    <xdr:ext cx="405111" cy="259045"/>
    <xdr:sp macro="" textlink="">
      <xdr:nvSpPr>
        <xdr:cNvPr id="314" name="n_2main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39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153052</xdr:rowOff>
    </xdr:from>
    <xdr:ext cx="405111" cy="259045"/>
    <xdr:sp macro="" textlink="">
      <xdr:nvSpPr>
        <xdr:cNvPr id="315" name="n_3main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114952</xdr:rowOff>
    </xdr:from>
    <xdr:ext cx="405111" cy="259045"/>
    <xdr:sp macro="" textlink="">
      <xdr:nvSpPr>
        <xdr:cNvPr id="316" name="n_4main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31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0000000-0008-0000-0E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a:extLst>
            <a:ext uri="{FF2B5EF4-FFF2-40B4-BE49-F238E27FC236}">
              <a16:creationId xmlns:a16="http://schemas.microsoft.com/office/drawing/2014/main" id="{00000000-0008-0000-0E00-000051010000}"/>
            </a:ext>
          </a:extLst>
        </xdr:cNvPr>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a:extLst>
            <a:ext uri="{FF2B5EF4-FFF2-40B4-BE49-F238E27FC236}">
              <a16:creationId xmlns:a16="http://schemas.microsoft.com/office/drawing/2014/main" id="{00000000-0008-0000-0E00-000053010000}"/>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41" name="【公営住宅】&#10;一人当たり面積平均値テキスト">
          <a:extLst>
            <a:ext uri="{FF2B5EF4-FFF2-40B4-BE49-F238E27FC236}">
              <a16:creationId xmlns:a16="http://schemas.microsoft.com/office/drawing/2014/main" id="{00000000-0008-0000-0E00-000055010000}"/>
            </a:ext>
          </a:extLst>
        </xdr:cNvPr>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a:extLst>
            <a:ext uri="{FF2B5EF4-FFF2-40B4-BE49-F238E27FC236}">
              <a16:creationId xmlns:a16="http://schemas.microsoft.com/office/drawing/2014/main" id="{00000000-0008-0000-0E00-000056010000}"/>
            </a:ext>
          </a:extLst>
        </xdr:cNvPr>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a:extLst>
            <a:ext uri="{FF2B5EF4-FFF2-40B4-BE49-F238E27FC236}">
              <a16:creationId xmlns:a16="http://schemas.microsoft.com/office/drawing/2014/main" id="{00000000-0008-0000-0E00-000057010000}"/>
            </a:ext>
          </a:extLst>
        </xdr:cNvPr>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a:extLst>
            <a:ext uri="{FF2B5EF4-FFF2-40B4-BE49-F238E27FC236}">
              <a16:creationId xmlns:a16="http://schemas.microsoft.com/office/drawing/2014/main" id="{00000000-0008-0000-0E00-000058010000}"/>
            </a:ext>
          </a:extLst>
        </xdr:cNvPr>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a:extLst>
            <a:ext uri="{FF2B5EF4-FFF2-40B4-BE49-F238E27FC236}">
              <a16:creationId xmlns:a16="http://schemas.microsoft.com/office/drawing/2014/main" id="{00000000-0008-0000-0E00-000059010000}"/>
            </a:ext>
          </a:extLst>
        </xdr:cNvPr>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91884</xdr:rowOff>
    </xdr:from>
    <xdr:to>
      <xdr:col>55</xdr:col>
      <xdr:colOff>50800</xdr:colOff>
      <xdr:row>85</xdr:row>
      <xdr:rowOff>22034</xdr:rowOff>
    </xdr:to>
    <xdr:sp macro="" textlink="">
      <xdr:nvSpPr>
        <xdr:cNvPr id="352" name="楕円 351">
          <a:extLst>
            <a:ext uri="{FF2B5EF4-FFF2-40B4-BE49-F238E27FC236}">
              <a16:creationId xmlns:a16="http://schemas.microsoft.com/office/drawing/2014/main" id="{00000000-0008-0000-0E00-000060010000}"/>
            </a:ext>
          </a:extLst>
        </xdr:cNvPr>
        <xdr:cNvSpPr/>
      </xdr:nvSpPr>
      <xdr:spPr>
        <a:xfrm>
          <a:off x="10426700" y="1449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6811</xdr:rowOff>
    </xdr:from>
    <xdr:ext cx="469744" cy="259045"/>
    <xdr:sp macro="" textlink="">
      <xdr:nvSpPr>
        <xdr:cNvPr id="353" name="【公営住宅】&#10;一人当たり面積該当値テキスト">
          <a:extLst>
            <a:ext uri="{FF2B5EF4-FFF2-40B4-BE49-F238E27FC236}">
              <a16:creationId xmlns:a16="http://schemas.microsoft.com/office/drawing/2014/main" id="{00000000-0008-0000-0E00-000061010000}"/>
            </a:ext>
          </a:extLst>
        </xdr:cNvPr>
        <xdr:cNvSpPr txBox="1"/>
      </xdr:nvSpPr>
      <xdr:spPr>
        <a:xfrm>
          <a:off x="10515600" y="1440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93027</xdr:rowOff>
    </xdr:from>
    <xdr:to>
      <xdr:col>50</xdr:col>
      <xdr:colOff>165100</xdr:colOff>
      <xdr:row>85</xdr:row>
      <xdr:rowOff>23177</xdr:rowOff>
    </xdr:to>
    <xdr:sp macro="" textlink="">
      <xdr:nvSpPr>
        <xdr:cNvPr id="354" name="楕円 353">
          <a:extLst>
            <a:ext uri="{FF2B5EF4-FFF2-40B4-BE49-F238E27FC236}">
              <a16:creationId xmlns:a16="http://schemas.microsoft.com/office/drawing/2014/main" id="{00000000-0008-0000-0E00-000062010000}"/>
            </a:ext>
          </a:extLst>
        </xdr:cNvPr>
        <xdr:cNvSpPr/>
      </xdr:nvSpPr>
      <xdr:spPr>
        <a:xfrm>
          <a:off x="9588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142684</xdr:rowOff>
    </xdr:from>
    <xdr:to>
      <xdr:col>55</xdr:col>
      <xdr:colOff>0</xdr:colOff>
      <xdr:row>84</xdr:row>
      <xdr:rowOff>143827</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9639300" y="14544484"/>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93027</xdr:rowOff>
    </xdr:from>
    <xdr:to>
      <xdr:col>46</xdr:col>
      <xdr:colOff>38100</xdr:colOff>
      <xdr:row>85</xdr:row>
      <xdr:rowOff>23177</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8699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143827</xdr:rowOff>
    </xdr:from>
    <xdr:to>
      <xdr:col>50</xdr:col>
      <xdr:colOff>114300</xdr:colOff>
      <xdr:row>84</xdr:row>
      <xdr:rowOff>143827</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8750300" y="14545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93027</xdr:rowOff>
    </xdr:from>
    <xdr:to>
      <xdr:col>41</xdr:col>
      <xdr:colOff>101600</xdr:colOff>
      <xdr:row>85</xdr:row>
      <xdr:rowOff>23177</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7810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143827</xdr:rowOff>
    </xdr:from>
    <xdr:to>
      <xdr:col>45</xdr:col>
      <xdr:colOff>177800</xdr:colOff>
      <xdr:row>84</xdr:row>
      <xdr:rowOff>143827</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7861300" y="145456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93599</xdr:rowOff>
    </xdr:from>
    <xdr:to>
      <xdr:col>36</xdr:col>
      <xdr:colOff>165100</xdr:colOff>
      <xdr:row>85</xdr:row>
      <xdr:rowOff>23749</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6921500" y="1449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143827</xdr:rowOff>
    </xdr:from>
    <xdr:to>
      <xdr:col>41</xdr:col>
      <xdr:colOff>50800</xdr:colOff>
      <xdr:row>84</xdr:row>
      <xdr:rowOff>144399</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6972300" y="14545627"/>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62" name="n_1aveValue【公営住宅】&#10;一人当たり面積">
          <a:extLst>
            <a:ext uri="{FF2B5EF4-FFF2-40B4-BE49-F238E27FC236}">
              <a16:creationId xmlns:a16="http://schemas.microsoft.com/office/drawing/2014/main" id="{00000000-0008-0000-0E00-00006A010000}"/>
            </a:ext>
          </a:extLst>
        </xdr:cNvPr>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63" name="n_2aveValue【公営住宅】&#10;一人当たり面積">
          <a:extLst>
            <a:ext uri="{FF2B5EF4-FFF2-40B4-BE49-F238E27FC236}">
              <a16:creationId xmlns:a16="http://schemas.microsoft.com/office/drawing/2014/main" id="{00000000-0008-0000-0E00-00006B010000}"/>
            </a:ext>
          </a:extLst>
        </xdr:cNvPr>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64" name="n_3aveValue【公営住宅】&#10;一人当たり面積">
          <a:extLst>
            <a:ext uri="{FF2B5EF4-FFF2-40B4-BE49-F238E27FC236}">
              <a16:creationId xmlns:a16="http://schemas.microsoft.com/office/drawing/2014/main" id="{00000000-0008-0000-0E00-00006C010000}"/>
            </a:ext>
          </a:extLst>
        </xdr:cNvPr>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65" name="n_4aveValue【公営住宅】&#10;一人当たり面積">
          <a:extLst>
            <a:ext uri="{FF2B5EF4-FFF2-40B4-BE49-F238E27FC236}">
              <a16:creationId xmlns:a16="http://schemas.microsoft.com/office/drawing/2014/main" id="{00000000-0008-0000-0E00-00006D010000}"/>
            </a:ext>
          </a:extLst>
        </xdr:cNvPr>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14304</xdr:rowOff>
    </xdr:from>
    <xdr:ext cx="469744" cy="259045"/>
    <xdr:sp macro="" textlink="">
      <xdr:nvSpPr>
        <xdr:cNvPr id="366" name="n_1mainValue【公営住宅】&#10;一人当たり面積">
          <a:extLst>
            <a:ext uri="{FF2B5EF4-FFF2-40B4-BE49-F238E27FC236}">
              <a16:creationId xmlns:a16="http://schemas.microsoft.com/office/drawing/2014/main" id="{00000000-0008-0000-0E00-00006E010000}"/>
            </a:ext>
          </a:extLst>
        </xdr:cNvPr>
        <xdr:cNvSpPr txBox="1"/>
      </xdr:nvSpPr>
      <xdr:spPr>
        <a:xfrm>
          <a:off x="93917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14304</xdr:rowOff>
    </xdr:from>
    <xdr:ext cx="469744" cy="259045"/>
    <xdr:sp macro="" textlink="">
      <xdr:nvSpPr>
        <xdr:cNvPr id="367" name="n_2mainValue【公営住宅】&#10;一人当たり面積">
          <a:extLst>
            <a:ext uri="{FF2B5EF4-FFF2-40B4-BE49-F238E27FC236}">
              <a16:creationId xmlns:a16="http://schemas.microsoft.com/office/drawing/2014/main" id="{00000000-0008-0000-0E00-00006F010000}"/>
            </a:ext>
          </a:extLst>
        </xdr:cNvPr>
        <xdr:cNvSpPr txBox="1"/>
      </xdr:nvSpPr>
      <xdr:spPr>
        <a:xfrm>
          <a:off x="8515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14304</xdr:rowOff>
    </xdr:from>
    <xdr:ext cx="469744" cy="259045"/>
    <xdr:sp macro="" textlink="">
      <xdr:nvSpPr>
        <xdr:cNvPr id="368" name="n_3mainValue【公営住宅】&#10;一人当たり面積">
          <a:extLst>
            <a:ext uri="{FF2B5EF4-FFF2-40B4-BE49-F238E27FC236}">
              <a16:creationId xmlns:a16="http://schemas.microsoft.com/office/drawing/2014/main" id="{00000000-0008-0000-0E00-000070010000}"/>
            </a:ext>
          </a:extLst>
        </xdr:cNvPr>
        <xdr:cNvSpPr txBox="1"/>
      </xdr:nvSpPr>
      <xdr:spPr>
        <a:xfrm>
          <a:off x="7626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14876</xdr:rowOff>
    </xdr:from>
    <xdr:ext cx="469744" cy="259045"/>
    <xdr:sp macro="" textlink="">
      <xdr:nvSpPr>
        <xdr:cNvPr id="369" name="n_4mainValue【公営住宅】&#10;一人当たり面積">
          <a:extLst>
            <a:ext uri="{FF2B5EF4-FFF2-40B4-BE49-F238E27FC236}">
              <a16:creationId xmlns:a16="http://schemas.microsoft.com/office/drawing/2014/main" id="{00000000-0008-0000-0E00-000071010000}"/>
            </a:ext>
          </a:extLst>
        </xdr:cNvPr>
        <xdr:cNvSpPr txBox="1"/>
      </xdr:nvSpPr>
      <xdr:spPr>
        <a:xfrm>
          <a:off x="6737427" y="1458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a:extLst>
            <a:ext uri="{FF2B5EF4-FFF2-40B4-BE49-F238E27FC236}">
              <a16:creationId xmlns:a16="http://schemas.microsoft.com/office/drawing/2014/main" id="{00000000-0008-0000-0E00-00009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a:extLst>
            <a:ext uri="{FF2B5EF4-FFF2-40B4-BE49-F238E27FC236}">
              <a16:creationId xmlns:a16="http://schemas.microsoft.com/office/drawing/2014/main" id="{00000000-0008-0000-0E00-00009B010000}"/>
            </a:ext>
          </a:extLst>
        </xdr:cNvPr>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a:extLst>
            <a:ext uri="{FF2B5EF4-FFF2-40B4-BE49-F238E27FC236}">
              <a16:creationId xmlns:a16="http://schemas.microsoft.com/office/drawing/2014/main" id="{00000000-0008-0000-0E00-00009D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5" name="【認定こども園・幼稚園・保育所】&#10;有形固定資産減価償却率平均値テキスト">
          <a:extLst>
            <a:ext uri="{FF2B5EF4-FFF2-40B4-BE49-F238E27FC236}">
              <a16:creationId xmlns:a16="http://schemas.microsoft.com/office/drawing/2014/main" id="{00000000-0008-0000-0E00-00009F010000}"/>
            </a:ext>
          </a:extLst>
        </xdr:cNvPr>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a:extLst>
            <a:ext uri="{FF2B5EF4-FFF2-40B4-BE49-F238E27FC236}">
              <a16:creationId xmlns:a16="http://schemas.microsoft.com/office/drawing/2014/main" id="{00000000-0008-0000-0E00-0000A0010000}"/>
            </a:ext>
          </a:extLst>
        </xdr:cNvPr>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78740</xdr:rowOff>
    </xdr:from>
    <xdr:to>
      <xdr:col>85</xdr:col>
      <xdr:colOff>177800</xdr:colOff>
      <xdr:row>40</xdr:row>
      <xdr:rowOff>8890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6268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57167</xdr:rowOff>
    </xdr:from>
    <xdr:ext cx="405111" cy="259045"/>
    <xdr:sp macro="" textlink="">
      <xdr:nvSpPr>
        <xdr:cNvPr id="427" name="【認定こども園・幼稚園・保育所】&#10;有形固定資産減価償却率該当値テキスト">
          <a:extLst>
            <a:ext uri="{FF2B5EF4-FFF2-40B4-BE49-F238E27FC236}">
              <a16:creationId xmlns:a16="http://schemas.microsoft.com/office/drawing/2014/main" id="{00000000-0008-0000-0E00-0000AB010000}"/>
            </a:ext>
          </a:extLst>
        </xdr:cNvPr>
        <xdr:cNvSpPr txBox="1"/>
      </xdr:nvSpPr>
      <xdr:spPr>
        <a:xfrm>
          <a:off x="16357600"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42545</xdr:rowOff>
    </xdr:from>
    <xdr:to>
      <xdr:col>81</xdr:col>
      <xdr:colOff>101600</xdr:colOff>
      <xdr:row>39</xdr:row>
      <xdr:rowOff>144145</xdr:rowOff>
    </xdr:to>
    <xdr:sp macro="" textlink="">
      <xdr:nvSpPr>
        <xdr:cNvPr id="428" name="楕円 427">
          <a:extLst>
            <a:ext uri="{FF2B5EF4-FFF2-40B4-BE49-F238E27FC236}">
              <a16:creationId xmlns:a16="http://schemas.microsoft.com/office/drawing/2014/main" id="{00000000-0008-0000-0E00-0000AC010000}"/>
            </a:ext>
          </a:extLst>
        </xdr:cNvPr>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93345</xdr:rowOff>
    </xdr:from>
    <xdr:to>
      <xdr:col>85</xdr:col>
      <xdr:colOff>127000</xdr:colOff>
      <xdr:row>39</xdr:row>
      <xdr:rowOff>129540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5481300" y="67798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10160</xdr:rowOff>
    </xdr:from>
    <xdr:to>
      <xdr:col>76</xdr:col>
      <xdr:colOff>165100</xdr:colOff>
      <xdr:row>39</xdr:row>
      <xdr:rowOff>111760</xdr:rowOff>
    </xdr:to>
    <xdr:sp macro="" textlink="">
      <xdr:nvSpPr>
        <xdr:cNvPr id="430" name="楕円 429">
          <a:extLst>
            <a:ext uri="{FF2B5EF4-FFF2-40B4-BE49-F238E27FC236}">
              <a16:creationId xmlns:a16="http://schemas.microsoft.com/office/drawing/2014/main" id="{00000000-0008-0000-0E00-0000AE010000}"/>
            </a:ext>
          </a:extLst>
        </xdr:cNvPr>
        <xdr:cNvSpPr/>
      </xdr:nvSpPr>
      <xdr:spPr>
        <a:xfrm>
          <a:off x="145415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60960</xdr:rowOff>
    </xdr:from>
    <xdr:to>
      <xdr:col>81</xdr:col>
      <xdr:colOff>50800</xdr:colOff>
      <xdr:row>39</xdr:row>
      <xdr:rowOff>93345</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4592300" y="67475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156845</xdr:rowOff>
    </xdr:from>
    <xdr:to>
      <xdr:col>72</xdr:col>
      <xdr:colOff>38100</xdr:colOff>
      <xdr:row>39</xdr:row>
      <xdr:rowOff>86995</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3652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36195</xdr:rowOff>
    </xdr:from>
    <xdr:to>
      <xdr:col>76</xdr:col>
      <xdr:colOff>114300</xdr:colOff>
      <xdr:row>39</xdr:row>
      <xdr:rowOff>60960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3703300" y="67227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118745</xdr:rowOff>
    </xdr:from>
    <xdr:to>
      <xdr:col>67</xdr:col>
      <xdr:colOff>101600</xdr:colOff>
      <xdr:row>39</xdr:row>
      <xdr:rowOff>48895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2763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169545</xdr:rowOff>
    </xdr:from>
    <xdr:to>
      <xdr:col>71</xdr:col>
      <xdr:colOff>177800</xdr:colOff>
      <xdr:row>39</xdr:row>
      <xdr:rowOff>36195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814300" y="668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36" name="n_1aveValue【認定こども園・幼稚園・保育所】&#10;有形固定資産減価償却率">
          <a:extLst>
            <a:ext uri="{FF2B5EF4-FFF2-40B4-BE49-F238E27FC236}">
              <a16:creationId xmlns:a16="http://schemas.microsoft.com/office/drawing/2014/main" id="{00000000-0008-0000-0E00-0000B4010000}"/>
            </a:ext>
          </a:extLst>
        </xdr:cNvPr>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37" name="n_2aveValue【認定こども園・幼稚園・保育所】&#10;有形固定資産減価償却率">
          <a:extLst>
            <a:ext uri="{FF2B5EF4-FFF2-40B4-BE49-F238E27FC236}">
              <a16:creationId xmlns:a16="http://schemas.microsoft.com/office/drawing/2014/main" id="{00000000-0008-0000-0E00-0000B5010000}"/>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38" name="n_3aveValue【認定こども園・幼稚園・保育所】&#10;有形固定資産減価償却率">
          <a:extLst>
            <a:ext uri="{FF2B5EF4-FFF2-40B4-BE49-F238E27FC236}">
              <a16:creationId xmlns:a16="http://schemas.microsoft.com/office/drawing/2014/main" id="{00000000-0008-0000-0E00-0000B6010000}"/>
            </a:ext>
          </a:extLst>
        </xdr:cNvPr>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39" name="n_4aveValue【認定こども園・幼稚園・保育所】&#10;有形固定資産減価償却率">
          <a:extLst>
            <a:ext uri="{FF2B5EF4-FFF2-40B4-BE49-F238E27FC236}">
              <a16:creationId xmlns:a16="http://schemas.microsoft.com/office/drawing/2014/main" id="{00000000-0008-0000-0E00-0000B7010000}"/>
            </a:ext>
          </a:extLst>
        </xdr:cNvPr>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135272</xdr:rowOff>
    </xdr:from>
    <xdr:ext cx="405111" cy="259045"/>
    <xdr:sp macro="" textlink="">
      <xdr:nvSpPr>
        <xdr:cNvPr id="440" name="n_1mainValue【認定こども園・幼稚園・保育所】&#10;有形固定資産減価償却率">
          <a:extLst>
            <a:ext uri="{FF2B5EF4-FFF2-40B4-BE49-F238E27FC236}">
              <a16:creationId xmlns:a16="http://schemas.microsoft.com/office/drawing/2014/main" id="{00000000-0008-0000-0E00-0000B8010000}"/>
            </a:ext>
          </a:extLst>
        </xdr:cNvPr>
        <xdr:cNvSpPr txBox="1"/>
      </xdr:nvSpPr>
      <xdr:spPr>
        <a:xfrm>
          <a:off x="15266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102887</xdr:rowOff>
    </xdr:from>
    <xdr:ext cx="405111" cy="259045"/>
    <xdr:sp macro="" textlink="">
      <xdr:nvSpPr>
        <xdr:cNvPr id="441" name="n_2main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4389744" y="678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78122</xdr:rowOff>
    </xdr:from>
    <xdr:ext cx="405111" cy="259045"/>
    <xdr:sp macro="" textlink="">
      <xdr:nvSpPr>
        <xdr:cNvPr id="442" name="n_3main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35007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40022</xdr:rowOff>
    </xdr:from>
    <xdr:ext cx="405111" cy="259045"/>
    <xdr:sp macro="" textlink="">
      <xdr:nvSpPr>
        <xdr:cNvPr id="443" name="n_4main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2611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00000000-0008-0000-0E00-0000D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00000000-0008-0000-0E00-0000D4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00000000-0008-0000-0E00-0000D6010000}"/>
            </a:ext>
          </a:extLst>
        </xdr:cNvPr>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00000000-0008-0000-0E00-0000D8010000}"/>
            </a:ext>
          </a:extLst>
        </xdr:cNvPr>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a:extLst>
            <a:ext uri="{FF2B5EF4-FFF2-40B4-BE49-F238E27FC236}">
              <a16:creationId xmlns:a16="http://schemas.microsoft.com/office/drawing/2014/main" id="{00000000-0008-0000-0E00-0000DB010000}"/>
            </a:ext>
          </a:extLst>
        </xdr:cNvPr>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22110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29227</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00000000-0008-0000-0E00-0000E4010000}"/>
            </a:ext>
          </a:extLst>
        </xdr:cNvPr>
        <xdr:cNvSpPr txBox="1"/>
      </xdr:nvSpPr>
      <xdr:spPr>
        <a:xfrm>
          <a:off x="22199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6350</xdr:rowOff>
    </xdr:from>
    <xdr:to>
      <xdr:col>112</xdr:col>
      <xdr:colOff>38100</xdr:colOff>
      <xdr:row>39</xdr:row>
      <xdr:rowOff>107950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2127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57150</xdr:rowOff>
    </xdr:from>
    <xdr:to>
      <xdr:col>116</xdr:col>
      <xdr:colOff>63500</xdr:colOff>
      <xdr:row>39</xdr:row>
      <xdr:rowOff>57150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21323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57150</xdr:rowOff>
    </xdr:from>
    <xdr:to>
      <xdr:col>111</xdr:col>
      <xdr:colOff>177800</xdr:colOff>
      <xdr:row>39</xdr:row>
      <xdr:rowOff>64770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20434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39</xdr:row>
      <xdr:rowOff>64770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9545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64770</xdr:rowOff>
    </xdr:from>
    <xdr:to>
      <xdr:col>102</xdr:col>
      <xdr:colOff>114300</xdr:colOff>
      <xdr:row>39</xdr:row>
      <xdr:rowOff>64770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656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93" name="n_1aveValue【認定こども園・幼稚園・保育所】&#10;一人当たり面積">
          <a:extLst>
            <a:ext uri="{FF2B5EF4-FFF2-40B4-BE49-F238E27FC236}">
              <a16:creationId xmlns:a16="http://schemas.microsoft.com/office/drawing/2014/main" id="{00000000-0008-0000-0E00-0000ED010000}"/>
            </a:ext>
          </a:extLst>
        </xdr:cNvPr>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94" name="n_2aveValue【認定こども園・幼稚園・保育所】&#10;一人当たり面積">
          <a:extLst>
            <a:ext uri="{FF2B5EF4-FFF2-40B4-BE49-F238E27FC236}">
              <a16:creationId xmlns:a16="http://schemas.microsoft.com/office/drawing/2014/main" id="{00000000-0008-0000-0E00-0000EE010000}"/>
            </a:ext>
          </a:extLst>
        </xdr:cNvPr>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95" name="n_3aveValue【認定こども園・幼稚園・保育所】&#10;一人当たり面積">
          <a:extLst>
            <a:ext uri="{FF2B5EF4-FFF2-40B4-BE49-F238E27FC236}">
              <a16:creationId xmlns:a16="http://schemas.microsoft.com/office/drawing/2014/main" id="{00000000-0008-0000-0E00-0000EF010000}"/>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101617</xdr:rowOff>
    </xdr:from>
    <xdr:ext cx="469744" cy="259045"/>
    <xdr:sp macro="" textlink="">
      <xdr:nvSpPr>
        <xdr:cNvPr id="496" name="n_4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18421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124477</xdr:rowOff>
    </xdr:from>
    <xdr:ext cx="469744" cy="259045"/>
    <xdr:sp macro="" textlink="">
      <xdr:nvSpPr>
        <xdr:cNvPr id="497" name="n_1main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98" name="n_2main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132097</xdr:rowOff>
    </xdr:from>
    <xdr:ext cx="469744" cy="259045"/>
    <xdr:sp macro="" textlink="">
      <xdr:nvSpPr>
        <xdr:cNvPr id="499" name="n_3main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9310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0" name="n_4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a:extLst>
            <a:ext uri="{FF2B5EF4-FFF2-40B4-BE49-F238E27FC236}">
              <a16:creationId xmlns:a16="http://schemas.microsoft.com/office/drawing/2014/main" id="{00000000-0008-0000-0E00-00000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a:extLst>
            <a:ext uri="{FF2B5EF4-FFF2-40B4-BE49-F238E27FC236}">
              <a16:creationId xmlns:a16="http://schemas.microsoft.com/office/drawing/2014/main" id="{00000000-0008-0000-0E00-00000E020000}"/>
            </a:ext>
          </a:extLst>
        </xdr:cNvPr>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a:extLst>
            <a:ext uri="{FF2B5EF4-FFF2-40B4-BE49-F238E27FC236}">
              <a16:creationId xmlns:a16="http://schemas.microsoft.com/office/drawing/2014/main" id="{00000000-0008-0000-0E00-000010020000}"/>
            </a:ext>
          </a:extLst>
        </xdr:cNvPr>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34307</xdr:rowOff>
    </xdr:from>
    <xdr:ext cx="405111" cy="259045"/>
    <xdr:sp macro="" textlink="">
      <xdr:nvSpPr>
        <xdr:cNvPr id="530" name="【学校施設】&#10;有形固定資産減価償却率平均値テキスト">
          <a:extLst>
            <a:ext uri="{FF2B5EF4-FFF2-40B4-BE49-F238E27FC236}">
              <a16:creationId xmlns:a16="http://schemas.microsoft.com/office/drawing/2014/main" id="{00000000-0008-0000-0E00-000012020000}"/>
            </a:ext>
          </a:extLst>
        </xdr:cNvPr>
        <xdr:cNvSpPr txBox="1"/>
      </xdr:nvSpPr>
      <xdr:spPr>
        <a:xfrm>
          <a:off x="16357600" y="10149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a:extLst>
            <a:ext uri="{FF2B5EF4-FFF2-40B4-BE49-F238E27FC236}">
              <a16:creationId xmlns:a16="http://schemas.microsoft.com/office/drawing/2014/main" id="{00000000-0008-0000-0E00-000016020000}"/>
            </a:ext>
          </a:extLst>
        </xdr:cNvPr>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a:extLst>
            <a:ext uri="{FF2B5EF4-FFF2-40B4-BE49-F238E27FC236}">
              <a16:creationId xmlns:a16="http://schemas.microsoft.com/office/drawing/2014/main" id="{00000000-0008-0000-0E00-000017020000}"/>
            </a:ext>
          </a:extLst>
        </xdr:cNvPr>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52070</xdr:rowOff>
    </xdr:from>
    <xdr:to>
      <xdr:col>85</xdr:col>
      <xdr:colOff>177800</xdr:colOff>
      <xdr:row>58</xdr:row>
      <xdr:rowOff>153670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62687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74947</xdr:rowOff>
    </xdr:from>
    <xdr:ext cx="405111" cy="259045"/>
    <xdr:sp macro="" textlink="">
      <xdr:nvSpPr>
        <xdr:cNvPr id="542" name="【学校施設】&#10;有形固定資産減価償却率該当値テキスト">
          <a:extLst>
            <a:ext uri="{FF2B5EF4-FFF2-40B4-BE49-F238E27FC236}">
              <a16:creationId xmlns:a16="http://schemas.microsoft.com/office/drawing/2014/main" id="{00000000-0008-0000-0E00-00001E020000}"/>
            </a:ext>
          </a:extLst>
        </xdr:cNvPr>
        <xdr:cNvSpPr txBox="1"/>
      </xdr:nvSpPr>
      <xdr:spPr>
        <a:xfrm>
          <a:off x="16357600"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36830</xdr:rowOff>
    </xdr:from>
    <xdr:to>
      <xdr:col>81</xdr:col>
      <xdr:colOff>101600</xdr:colOff>
      <xdr:row>58</xdr:row>
      <xdr:rowOff>138430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5430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87630</xdr:rowOff>
    </xdr:from>
    <xdr:to>
      <xdr:col>85</xdr:col>
      <xdr:colOff>127000</xdr:colOff>
      <xdr:row>58</xdr:row>
      <xdr:rowOff>102870</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5481300" y="10031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25400</xdr:rowOff>
    </xdr:from>
    <xdr:to>
      <xdr:col>76</xdr:col>
      <xdr:colOff>165100</xdr:colOff>
      <xdr:row>58</xdr:row>
      <xdr:rowOff>127000</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4541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87630</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4592300" y="10020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132080</xdr:rowOff>
    </xdr:from>
    <xdr:to>
      <xdr:col>72</xdr:col>
      <xdr:colOff>38100</xdr:colOff>
      <xdr:row>58</xdr:row>
      <xdr:rowOff>62230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3652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xdr:rowOff>
    </xdr:from>
    <xdr:to>
      <xdr:col>76</xdr:col>
      <xdr:colOff>114300</xdr:colOff>
      <xdr:row>58</xdr:row>
      <xdr:rowOff>76200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3703300" y="99555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48260</xdr:rowOff>
    </xdr:from>
    <xdr:to>
      <xdr:col>67</xdr:col>
      <xdr:colOff>101600</xdr:colOff>
      <xdr:row>57</xdr:row>
      <xdr:rowOff>149860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2763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99060</xdr:rowOff>
    </xdr:from>
    <xdr:to>
      <xdr:col>71</xdr:col>
      <xdr:colOff>177800</xdr:colOff>
      <xdr:row>58</xdr:row>
      <xdr:rowOff>11430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814300" y="987171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551" name="n_1aveValue【学校施設】&#10;有形固定資産減価償却率">
          <a:extLst>
            <a:ext uri="{FF2B5EF4-FFF2-40B4-BE49-F238E27FC236}">
              <a16:creationId xmlns:a16="http://schemas.microsoft.com/office/drawing/2014/main" id="{00000000-0008-0000-0E00-000027020000}"/>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106697</xdr:rowOff>
    </xdr:from>
    <xdr:ext cx="405111" cy="259045"/>
    <xdr:sp macro="" textlink="">
      <xdr:nvSpPr>
        <xdr:cNvPr id="552" name="n_2aveValue【学校施設】&#10;有形固定資産減価償却率">
          <a:extLst>
            <a:ext uri="{FF2B5EF4-FFF2-40B4-BE49-F238E27FC236}">
              <a16:creationId xmlns:a16="http://schemas.microsoft.com/office/drawing/2014/main" id="{00000000-0008-0000-0E00-000028020000}"/>
            </a:ext>
          </a:extLst>
        </xdr:cNvPr>
        <xdr:cNvSpPr txBox="1"/>
      </xdr:nvSpPr>
      <xdr:spPr>
        <a:xfrm>
          <a:off x="14389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80027</xdr:rowOff>
    </xdr:from>
    <xdr:ext cx="405111" cy="259045"/>
    <xdr:sp macro="" textlink="">
      <xdr:nvSpPr>
        <xdr:cNvPr id="553" name="n_3aveValue【学校施設】&#10;有形固定資産減価償却率">
          <a:extLst>
            <a:ext uri="{FF2B5EF4-FFF2-40B4-BE49-F238E27FC236}">
              <a16:creationId xmlns:a16="http://schemas.microsoft.com/office/drawing/2014/main" id="{00000000-0008-0000-0E00-000029020000}"/>
            </a:ext>
          </a:extLst>
        </xdr:cNvPr>
        <xdr:cNvSpPr txBox="1"/>
      </xdr:nvSpPr>
      <xdr:spPr>
        <a:xfrm>
          <a:off x="13500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163847</xdr:rowOff>
    </xdr:from>
    <xdr:ext cx="405111" cy="259045"/>
    <xdr:sp macro="" textlink="">
      <xdr:nvSpPr>
        <xdr:cNvPr id="554" name="n_4aveValue【学校施設】&#10;有形固定資産減価償却率">
          <a:extLst>
            <a:ext uri="{FF2B5EF4-FFF2-40B4-BE49-F238E27FC236}">
              <a16:creationId xmlns:a16="http://schemas.microsoft.com/office/drawing/2014/main" id="{00000000-0008-0000-0E00-00002A020000}"/>
            </a:ext>
          </a:extLst>
        </xdr:cNvPr>
        <xdr:cNvSpPr txBox="1"/>
      </xdr:nvSpPr>
      <xdr:spPr>
        <a:xfrm>
          <a:off x="126117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154957</xdr:rowOff>
    </xdr:from>
    <xdr:ext cx="405111" cy="259045"/>
    <xdr:sp macro="" textlink="">
      <xdr:nvSpPr>
        <xdr:cNvPr id="555" name="n_1mainValue【学校施設】&#10;有形固定資産減価償却率">
          <a:extLst>
            <a:ext uri="{FF2B5EF4-FFF2-40B4-BE49-F238E27FC236}">
              <a16:creationId xmlns:a16="http://schemas.microsoft.com/office/drawing/2014/main" id="{00000000-0008-0000-0E00-00002B020000}"/>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143527</xdr:rowOff>
    </xdr:from>
    <xdr:ext cx="405111" cy="259045"/>
    <xdr:sp macro="" textlink="">
      <xdr:nvSpPr>
        <xdr:cNvPr id="556" name="n_2mainValue【学校施設】&#10;有形固定資産減価償却率">
          <a:extLst>
            <a:ext uri="{FF2B5EF4-FFF2-40B4-BE49-F238E27FC236}">
              <a16:creationId xmlns:a16="http://schemas.microsoft.com/office/drawing/2014/main" id="{00000000-0008-0000-0E00-00002C020000}"/>
            </a:ext>
          </a:extLst>
        </xdr:cNvPr>
        <xdr:cNvSpPr txBox="1"/>
      </xdr:nvSpPr>
      <xdr:spPr>
        <a:xfrm>
          <a:off x="14389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557" name="n_3mainValue【学校施設】&#10;有形固定資産減価償却率">
          <a:extLst>
            <a:ext uri="{FF2B5EF4-FFF2-40B4-BE49-F238E27FC236}">
              <a16:creationId xmlns:a16="http://schemas.microsoft.com/office/drawing/2014/main" id="{00000000-0008-0000-0E00-00002D020000}"/>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166387</xdr:rowOff>
    </xdr:from>
    <xdr:ext cx="405111" cy="259045"/>
    <xdr:sp macro="" textlink="">
      <xdr:nvSpPr>
        <xdr:cNvPr id="558" name="n_4mainValue【学校施設】&#10;有形固定資産減価償却率">
          <a:extLst>
            <a:ext uri="{FF2B5EF4-FFF2-40B4-BE49-F238E27FC236}">
              <a16:creationId xmlns:a16="http://schemas.microsoft.com/office/drawing/2014/main" id="{00000000-0008-0000-0E00-00002E020000}"/>
            </a:ext>
          </a:extLst>
        </xdr:cNvPr>
        <xdr:cNvSpPr txBox="1"/>
      </xdr:nvSpPr>
      <xdr:spPr>
        <a:xfrm>
          <a:off x="126117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a:extLst>
            <a:ext uri="{FF2B5EF4-FFF2-40B4-BE49-F238E27FC236}">
              <a16:creationId xmlns:a16="http://schemas.microsoft.com/office/drawing/2014/main" id="{00000000-0008-0000-0E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a:extLst>
            <a:ext uri="{FF2B5EF4-FFF2-40B4-BE49-F238E27FC236}">
              <a16:creationId xmlns:a16="http://schemas.microsoft.com/office/drawing/2014/main" id="{00000000-0008-0000-0E00-000048020000}"/>
            </a:ext>
          </a:extLst>
        </xdr:cNvPr>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a:extLst>
            <a:ext uri="{FF2B5EF4-FFF2-40B4-BE49-F238E27FC236}">
              <a16:creationId xmlns:a16="http://schemas.microsoft.com/office/drawing/2014/main" id="{00000000-0008-0000-0E00-00004A020000}"/>
            </a:ext>
          </a:extLst>
        </xdr:cNvPr>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588" name="【学校施設】&#10;一人当たり面積平均値テキスト">
          <a:extLst>
            <a:ext uri="{FF2B5EF4-FFF2-40B4-BE49-F238E27FC236}">
              <a16:creationId xmlns:a16="http://schemas.microsoft.com/office/drawing/2014/main" id="{00000000-0008-0000-0E00-00004C020000}"/>
            </a:ext>
          </a:extLst>
        </xdr:cNvPr>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a:extLst>
            <a:ext uri="{FF2B5EF4-FFF2-40B4-BE49-F238E27FC236}">
              <a16:creationId xmlns:a16="http://schemas.microsoft.com/office/drawing/2014/main" id="{00000000-0008-0000-0E00-000050020000}"/>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85090</xdr:rowOff>
    </xdr:from>
    <xdr:to>
      <xdr:col>116</xdr:col>
      <xdr:colOff>114300</xdr:colOff>
      <xdr:row>60</xdr:row>
      <xdr:rowOff>15240</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221107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107967</xdr:rowOff>
    </xdr:from>
    <xdr:ext cx="469744" cy="259045"/>
    <xdr:sp macro="" textlink="">
      <xdr:nvSpPr>
        <xdr:cNvPr id="600" name="【学校施設】&#10;一人当たり面積該当値テキスト">
          <a:extLst>
            <a:ext uri="{FF2B5EF4-FFF2-40B4-BE49-F238E27FC236}">
              <a16:creationId xmlns:a16="http://schemas.microsoft.com/office/drawing/2014/main" id="{00000000-0008-0000-0E00-000058020000}"/>
            </a:ext>
          </a:extLst>
        </xdr:cNvPr>
        <xdr:cNvSpPr txBox="1"/>
      </xdr:nvSpPr>
      <xdr:spPr>
        <a:xfrm>
          <a:off x="22199600" y="1005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100330</xdr:rowOff>
    </xdr:from>
    <xdr:to>
      <xdr:col>112</xdr:col>
      <xdr:colOff>38100</xdr:colOff>
      <xdr:row>60</xdr:row>
      <xdr:rowOff>30480</xdr:rowOff>
    </xdr:to>
    <xdr:sp macro="" textlink="">
      <xdr:nvSpPr>
        <xdr:cNvPr id="601" name="楕円 600">
          <a:extLst>
            <a:ext uri="{FF2B5EF4-FFF2-40B4-BE49-F238E27FC236}">
              <a16:creationId xmlns:a16="http://schemas.microsoft.com/office/drawing/2014/main" id="{00000000-0008-0000-0E00-000059020000}"/>
            </a:ext>
          </a:extLst>
        </xdr:cNvPr>
        <xdr:cNvSpPr/>
      </xdr:nvSpPr>
      <xdr:spPr>
        <a:xfrm>
          <a:off x="21272500" y="102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135890</xdr:rowOff>
    </xdr:from>
    <xdr:to>
      <xdr:col>116</xdr:col>
      <xdr:colOff>63500</xdr:colOff>
      <xdr:row>59</xdr:row>
      <xdr:rowOff>151130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flipV="1">
          <a:off x="21323300" y="102514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111760</xdr:rowOff>
    </xdr:from>
    <xdr:to>
      <xdr:col>107</xdr:col>
      <xdr:colOff>101600</xdr:colOff>
      <xdr:row>60</xdr:row>
      <xdr:rowOff>41910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0383500" y="1022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151130</xdr:rowOff>
    </xdr:from>
    <xdr:to>
      <xdr:col>111</xdr:col>
      <xdr:colOff>177800</xdr:colOff>
      <xdr:row>59</xdr:row>
      <xdr:rowOff>162560</xdr:rowOff>
    </xdr:to>
    <xdr:cxnSp macro="">
      <xdr:nvCxnSpPr>
        <xdr:cNvPr id="604" name="直線コネクタ 603">
          <a:extLst>
            <a:ext uri="{FF2B5EF4-FFF2-40B4-BE49-F238E27FC236}">
              <a16:creationId xmlns:a16="http://schemas.microsoft.com/office/drawing/2014/main" id="{00000000-0008-0000-0E00-00005C020000}"/>
            </a:ext>
          </a:extLst>
        </xdr:cNvPr>
        <xdr:cNvCxnSpPr/>
      </xdr:nvCxnSpPr>
      <xdr:spPr>
        <a:xfrm flipV="1">
          <a:off x="20434300" y="10266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116840</xdr:rowOff>
    </xdr:from>
    <xdr:to>
      <xdr:col>102</xdr:col>
      <xdr:colOff>165100</xdr:colOff>
      <xdr:row>60</xdr:row>
      <xdr:rowOff>46990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19494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162560</xdr:rowOff>
    </xdr:from>
    <xdr:to>
      <xdr:col>107</xdr:col>
      <xdr:colOff>50800</xdr:colOff>
      <xdr:row>59</xdr:row>
      <xdr:rowOff>167640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19545300" y="1027811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120650</xdr:rowOff>
    </xdr:from>
    <xdr:to>
      <xdr:col>98</xdr:col>
      <xdr:colOff>38100</xdr:colOff>
      <xdr:row>60</xdr:row>
      <xdr:rowOff>50800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18605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167640</xdr:rowOff>
    </xdr:from>
    <xdr:to>
      <xdr:col>102</xdr:col>
      <xdr:colOff>114300</xdr:colOff>
      <xdr:row>60</xdr:row>
      <xdr:rowOff>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18656300" y="10283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09" name="n_1aveValue【学校施設】&#10;一人当たり面積">
          <a:extLst>
            <a:ext uri="{FF2B5EF4-FFF2-40B4-BE49-F238E27FC236}">
              <a16:creationId xmlns:a16="http://schemas.microsoft.com/office/drawing/2014/main" id="{00000000-0008-0000-0E00-000061020000}"/>
            </a:ext>
          </a:extLst>
        </xdr:cNvPr>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10" name="n_2aveValue【学校施設】&#10;一人当たり面積">
          <a:extLst>
            <a:ext uri="{FF2B5EF4-FFF2-40B4-BE49-F238E27FC236}">
              <a16:creationId xmlns:a16="http://schemas.microsoft.com/office/drawing/2014/main" id="{00000000-0008-0000-0E00-000062020000}"/>
            </a:ext>
          </a:extLst>
        </xdr:cNvPr>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11" name="n_3aveValue【学校施設】&#10;一人当たり面積">
          <a:extLst>
            <a:ext uri="{FF2B5EF4-FFF2-40B4-BE49-F238E27FC236}">
              <a16:creationId xmlns:a16="http://schemas.microsoft.com/office/drawing/2014/main" id="{00000000-0008-0000-0E00-000063020000}"/>
            </a:ext>
          </a:extLst>
        </xdr:cNvPr>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142257</xdr:rowOff>
    </xdr:from>
    <xdr:ext cx="469744" cy="259045"/>
    <xdr:sp macro="" textlink="">
      <xdr:nvSpPr>
        <xdr:cNvPr id="612" name="n_4aveValue【学校施設】&#10;一人当たり面積">
          <a:extLst>
            <a:ext uri="{FF2B5EF4-FFF2-40B4-BE49-F238E27FC236}">
              <a16:creationId xmlns:a16="http://schemas.microsoft.com/office/drawing/2014/main" id="{00000000-0008-0000-0E00-000064020000}"/>
            </a:ext>
          </a:extLst>
        </xdr:cNvPr>
        <xdr:cNvSpPr txBox="1"/>
      </xdr:nvSpPr>
      <xdr:spPr>
        <a:xfrm>
          <a:off x="18421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47007</xdr:rowOff>
    </xdr:from>
    <xdr:ext cx="469744" cy="259045"/>
    <xdr:sp macro="" textlink="">
      <xdr:nvSpPr>
        <xdr:cNvPr id="613" name="n_1mainValue【学校施設】&#10;一人当たり面積">
          <a:extLst>
            <a:ext uri="{FF2B5EF4-FFF2-40B4-BE49-F238E27FC236}">
              <a16:creationId xmlns:a16="http://schemas.microsoft.com/office/drawing/2014/main" id="{00000000-0008-0000-0E00-000065020000}"/>
            </a:ext>
          </a:extLst>
        </xdr:cNvPr>
        <xdr:cNvSpPr txBox="1"/>
      </xdr:nvSpPr>
      <xdr:spPr>
        <a:xfrm>
          <a:off x="21075727" y="99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58437</xdr:rowOff>
    </xdr:from>
    <xdr:ext cx="469744" cy="259045"/>
    <xdr:sp macro="" textlink="">
      <xdr:nvSpPr>
        <xdr:cNvPr id="614" name="n_2mainValue【学校施設】&#10;一人当たり面積">
          <a:extLst>
            <a:ext uri="{FF2B5EF4-FFF2-40B4-BE49-F238E27FC236}">
              <a16:creationId xmlns:a16="http://schemas.microsoft.com/office/drawing/2014/main" id="{00000000-0008-0000-0E00-000066020000}"/>
            </a:ext>
          </a:extLst>
        </xdr:cNvPr>
        <xdr:cNvSpPr txBox="1"/>
      </xdr:nvSpPr>
      <xdr:spPr>
        <a:xfrm>
          <a:off x="20199427" y="1000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63517</xdr:rowOff>
    </xdr:from>
    <xdr:ext cx="469744" cy="259045"/>
    <xdr:sp macro="" textlink="">
      <xdr:nvSpPr>
        <xdr:cNvPr id="615" name="n_3mainValue【学校施設】&#10;一人当たり面積">
          <a:extLst>
            <a:ext uri="{FF2B5EF4-FFF2-40B4-BE49-F238E27FC236}">
              <a16:creationId xmlns:a16="http://schemas.microsoft.com/office/drawing/2014/main" id="{00000000-0008-0000-0E00-000067020000}"/>
            </a:ext>
          </a:extLst>
        </xdr:cNvPr>
        <xdr:cNvSpPr txBox="1"/>
      </xdr:nvSpPr>
      <xdr:spPr>
        <a:xfrm>
          <a:off x="193104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67327</xdr:rowOff>
    </xdr:from>
    <xdr:ext cx="469744" cy="259045"/>
    <xdr:sp macro="" textlink="">
      <xdr:nvSpPr>
        <xdr:cNvPr id="616" name="n_4mainValue【学校施設】&#10;一人当たり面積">
          <a:extLst>
            <a:ext uri="{FF2B5EF4-FFF2-40B4-BE49-F238E27FC236}">
              <a16:creationId xmlns:a16="http://schemas.microsoft.com/office/drawing/2014/main" id="{00000000-0008-0000-0E00-000068020000}"/>
            </a:ext>
          </a:extLst>
        </xdr:cNvPr>
        <xdr:cNvSpPr txBox="1"/>
      </xdr:nvSpPr>
      <xdr:spPr>
        <a:xfrm>
          <a:off x="18421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00000000-0008-0000-0E00-000080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a:extLst>
            <a:ext uri="{FF2B5EF4-FFF2-40B4-BE49-F238E27FC236}">
              <a16:creationId xmlns:a16="http://schemas.microsoft.com/office/drawing/2014/main" id="{00000000-0008-0000-0E00-000082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44" name="【児童館】&#10;有形固定資産減価償却率最大値テキスト">
          <a:extLst>
            <a:ext uri="{FF2B5EF4-FFF2-40B4-BE49-F238E27FC236}">
              <a16:creationId xmlns:a16="http://schemas.microsoft.com/office/drawing/2014/main" id="{00000000-0008-0000-0E00-000084020000}"/>
            </a:ext>
          </a:extLst>
        </xdr:cNvPr>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46" name="【児童館】&#10;有形固定資産減価償却率平均値テキスト">
          <a:extLst>
            <a:ext uri="{FF2B5EF4-FFF2-40B4-BE49-F238E27FC236}">
              <a16:creationId xmlns:a16="http://schemas.microsoft.com/office/drawing/2014/main" id="{00000000-0008-0000-0E00-000086020000}"/>
            </a:ext>
          </a:extLst>
        </xdr:cNvPr>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0" name="フローチャート: 判断 649">
          <a:extLst>
            <a:ext uri="{FF2B5EF4-FFF2-40B4-BE49-F238E27FC236}">
              <a16:creationId xmlns:a16="http://schemas.microsoft.com/office/drawing/2014/main" id="{00000000-0008-0000-0E00-00008A020000}"/>
            </a:ext>
          </a:extLst>
        </xdr:cNvPr>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42545</xdr:rowOff>
    </xdr:from>
    <xdr:to>
      <xdr:col>85</xdr:col>
      <xdr:colOff>177800</xdr:colOff>
      <xdr:row>84</xdr:row>
      <xdr:rowOff>144145</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62687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20972</xdr:rowOff>
    </xdr:from>
    <xdr:ext cx="405111" cy="259045"/>
    <xdr:sp macro="" textlink="">
      <xdr:nvSpPr>
        <xdr:cNvPr id="658" name="【児童館】&#10;有形固定資産減価償却率該当値テキスト">
          <a:extLst>
            <a:ext uri="{FF2B5EF4-FFF2-40B4-BE49-F238E27FC236}">
              <a16:creationId xmlns:a16="http://schemas.microsoft.com/office/drawing/2014/main" id="{00000000-0008-0000-0E00-000092020000}"/>
            </a:ext>
          </a:extLst>
        </xdr:cNvPr>
        <xdr:cNvSpPr txBox="1"/>
      </xdr:nvSpPr>
      <xdr:spPr>
        <a:xfrm>
          <a:off x="16357600"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170180</xdr:rowOff>
    </xdr:from>
    <xdr:to>
      <xdr:col>81</xdr:col>
      <xdr:colOff>101600</xdr:colOff>
      <xdr:row>84</xdr:row>
      <xdr:rowOff>100330</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543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49530</xdr:rowOff>
    </xdr:from>
    <xdr:to>
      <xdr:col>85</xdr:col>
      <xdr:colOff>127000</xdr:colOff>
      <xdr:row>84</xdr:row>
      <xdr:rowOff>93345</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5481300" y="144513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128270</xdr:rowOff>
    </xdr:from>
    <xdr:to>
      <xdr:col>76</xdr:col>
      <xdr:colOff>165100</xdr:colOff>
      <xdr:row>84</xdr:row>
      <xdr:rowOff>58420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4541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xdr:rowOff>
    </xdr:from>
    <xdr:to>
      <xdr:col>81</xdr:col>
      <xdr:colOff>50800</xdr:colOff>
      <xdr:row>84</xdr:row>
      <xdr:rowOff>49530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4592300" y="144094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88264</xdr:rowOff>
    </xdr:from>
    <xdr:to>
      <xdr:col>72</xdr:col>
      <xdr:colOff>38100</xdr:colOff>
      <xdr:row>84</xdr:row>
      <xdr:rowOff>18414</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3652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139064</xdr:rowOff>
    </xdr:from>
    <xdr:to>
      <xdr:col>76</xdr:col>
      <xdr:colOff>114300</xdr:colOff>
      <xdr:row>84</xdr:row>
      <xdr:rowOff>7620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3703300" y="143694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46355</xdr:rowOff>
    </xdr:from>
    <xdr:to>
      <xdr:col>67</xdr:col>
      <xdr:colOff>101600</xdr:colOff>
      <xdr:row>83</xdr:row>
      <xdr:rowOff>147955</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2763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97155</xdr:rowOff>
    </xdr:from>
    <xdr:to>
      <xdr:col>71</xdr:col>
      <xdr:colOff>177800</xdr:colOff>
      <xdr:row>83</xdr:row>
      <xdr:rowOff>139064</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814300" y="143275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67" name="n_1aveValue【児童館】&#10;有形固定資産減価償却率">
          <a:extLst>
            <a:ext uri="{FF2B5EF4-FFF2-40B4-BE49-F238E27FC236}">
              <a16:creationId xmlns:a16="http://schemas.microsoft.com/office/drawing/2014/main" id="{00000000-0008-0000-0E00-00009B020000}"/>
            </a:ext>
          </a:extLst>
        </xdr:cNvPr>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68" name="n_2aveValue【児童館】&#10;有形固定資産減価償却率">
          <a:extLst>
            <a:ext uri="{FF2B5EF4-FFF2-40B4-BE49-F238E27FC236}">
              <a16:creationId xmlns:a16="http://schemas.microsoft.com/office/drawing/2014/main" id="{00000000-0008-0000-0E00-00009C020000}"/>
            </a:ext>
          </a:extLst>
        </xdr:cNvPr>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9" name="n_3aveValue【児童館】&#10;有形固定資産減価償却率">
          <a:extLst>
            <a:ext uri="{FF2B5EF4-FFF2-40B4-BE49-F238E27FC236}">
              <a16:creationId xmlns:a16="http://schemas.microsoft.com/office/drawing/2014/main" id="{00000000-0008-0000-0E00-00009D020000}"/>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70" name="n_4aveValue【児童館】&#10;有形固定資産減価償却率">
          <a:extLst>
            <a:ext uri="{FF2B5EF4-FFF2-40B4-BE49-F238E27FC236}">
              <a16:creationId xmlns:a16="http://schemas.microsoft.com/office/drawing/2014/main" id="{00000000-0008-0000-0E00-00009E020000}"/>
            </a:ext>
          </a:extLst>
        </xdr:cNvPr>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91457</xdr:rowOff>
    </xdr:from>
    <xdr:ext cx="405111" cy="259045"/>
    <xdr:sp macro="" textlink="">
      <xdr:nvSpPr>
        <xdr:cNvPr id="671" name="n_1main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49547</xdr:rowOff>
    </xdr:from>
    <xdr:ext cx="405111" cy="259045"/>
    <xdr:sp macro="" textlink="">
      <xdr:nvSpPr>
        <xdr:cNvPr id="672" name="n_2main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9541</xdr:rowOff>
    </xdr:from>
    <xdr:ext cx="405111" cy="259045"/>
    <xdr:sp macro="" textlink="">
      <xdr:nvSpPr>
        <xdr:cNvPr id="673" name="n_3main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139082</xdr:rowOff>
    </xdr:from>
    <xdr:ext cx="405111" cy="259045"/>
    <xdr:sp macro="" textlink="">
      <xdr:nvSpPr>
        <xdr:cNvPr id="674" name="n_4main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E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E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E00-0000BD020000}"/>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E00-0000BF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E00-0000C1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158750</xdr:rowOff>
    </xdr:from>
    <xdr:to>
      <xdr:col>116</xdr:col>
      <xdr:colOff>114300</xdr:colOff>
      <xdr:row>86</xdr:row>
      <xdr:rowOff>88900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2110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73677</xdr:rowOff>
    </xdr:from>
    <xdr:ext cx="469744" cy="259045"/>
    <xdr:sp macro="" textlink="">
      <xdr:nvSpPr>
        <xdr:cNvPr id="717" name="【児童館】&#10;一人当たり面積該当値テキスト">
          <a:extLst>
            <a:ext uri="{FF2B5EF4-FFF2-40B4-BE49-F238E27FC236}">
              <a16:creationId xmlns:a16="http://schemas.microsoft.com/office/drawing/2014/main" id="{00000000-0008-0000-0E00-0000CD020000}"/>
            </a:ext>
          </a:extLst>
        </xdr:cNvPr>
        <xdr:cNvSpPr txBox="1"/>
      </xdr:nvSpPr>
      <xdr:spPr>
        <a:xfrm>
          <a:off x="22199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158750</xdr:rowOff>
    </xdr:from>
    <xdr:to>
      <xdr:col>112</xdr:col>
      <xdr:colOff>38100</xdr:colOff>
      <xdr:row>86</xdr:row>
      <xdr:rowOff>88900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1272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38100</xdr:rowOff>
    </xdr:from>
    <xdr:to>
      <xdr:col>116</xdr:col>
      <xdr:colOff>63500</xdr:colOff>
      <xdr:row>86</xdr:row>
      <xdr:rowOff>38100</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a:off x="21323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158750</xdr:rowOff>
    </xdr:from>
    <xdr:to>
      <xdr:col>107</xdr:col>
      <xdr:colOff>101600</xdr:colOff>
      <xdr:row>86</xdr:row>
      <xdr:rowOff>88900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0383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38100</xdr:rowOff>
    </xdr:from>
    <xdr:to>
      <xdr:col>111</xdr:col>
      <xdr:colOff>177800</xdr:colOff>
      <xdr:row>86</xdr:row>
      <xdr:rowOff>38100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0434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158750</xdr:rowOff>
    </xdr:from>
    <xdr:to>
      <xdr:col>102</xdr:col>
      <xdr:colOff>165100</xdr:colOff>
      <xdr:row>86</xdr:row>
      <xdr:rowOff>88900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19494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38100</xdr:rowOff>
    </xdr:from>
    <xdr:to>
      <xdr:col>107</xdr:col>
      <xdr:colOff>50800</xdr:colOff>
      <xdr:row>86</xdr:row>
      <xdr:rowOff>38100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9545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158750</xdr:rowOff>
    </xdr:from>
    <xdr:to>
      <xdr:col>98</xdr:col>
      <xdr:colOff>38100</xdr:colOff>
      <xdr:row>86</xdr:row>
      <xdr:rowOff>88900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8605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38100</xdr:rowOff>
    </xdr:from>
    <xdr:to>
      <xdr:col>102</xdr:col>
      <xdr:colOff>114300</xdr:colOff>
      <xdr:row>86</xdr:row>
      <xdr:rowOff>38100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656300" y="1478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26" name="n_1aveValue【児童館】&#10;一人当たり面積">
          <a:extLst>
            <a:ext uri="{FF2B5EF4-FFF2-40B4-BE49-F238E27FC236}">
              <a16:creationId xmlns:a16="http://schemas.microsoft.com/office/drawing/2014/main" id="{00000000-0008-0000-0E00-0000D6020000}"/>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27" name="n_2aveValue【児童館】&#10;一人当たり面積">
          <a:extLst>
            <a:ext uri="{FF2B5EF4-FFF2-40B4-BE49-F238E27FC236}">
              <a16:creationId xmlns:a16="http://schemas.microsoft.com/office/drawing/2014/main" id="{00000000-0008-0000-0E00-0000D7020000}"/>
            </a:ext>
          </a:extLst>
        </xdr:cNvPr>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728" name="n_3aveValue【児童館】&#10;一人当たり面積">
          <a:extLst>
            <a:ext uri="{FF2B5EF4-FFF2-40B4-BE49-F238E27FC236}">
              <a16:creationId xmlns:a16="http://schemas.microsoft.com/office/drawing/2014/main" id="{00000000-0008-0000-0E00-0000D8020000}"/>
            </a:ext>
          </a:extLst>
        </xdr:cNvPr>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29" name="n_4aveValue【児童館】&#10;一人当たり面積">
          <a:extLst>
            <a:ext uri="{FF2B5EF4-FFF2-40B4-BE49-F238E27FC236}">
              <a16:creationId xmlns:a16="http://schemas.microsoft.com/office/drawing/2014/main" id="{00000000-0008-0000-0E00-0000D9020000}"/>
            </a:ext>
          </a:extLst>
        </xdr:cNvPr>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80027</xdr:rowOff>
    </xdr:from>
    <xdr:ext cx="469744" cy="259045"/>
    <xdr:sp macro="" textlink="">
      <xdr:nvSpPr>
        <xdr:cNvPr id="730" name="n_1mainValue【児童館】&#10;一人当たり面積">
          <a:extLst>
            <a:ext uri="{FF2B5EF4-FFF2-40B4-BE49-F238E27FC236}">
              <a16:creationId xmlns:a16="http://schemas.microsoft.com/office/drawing/2014/main" id="{00000000-0008-0000-0E00-0000DA020000}"/>
            </a:ext>
          </a:extLst>
        </xdr:cNvPr>
        <xdr:cNvSpPr txBox="1"/>
      </xdr:nvSpPr>
      <xdr:spPr>
        <a:xfrm>
          <a:off x="21075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80027</xdr:rowOff>
    </xdr:from>
    <xdr:ext cx="469744" cy="259045"/>
    <xdr:sp macro="" textlink="">
      <xdr:nvSpPr>
        <xdr:cNvPr id="731" name="n_2mainValue【児童館】&#10;一人当たり面積">
          <a:extLst>
            <a:ext uri="{FF2B5EF4-FFF2-40B4-BE49-F238E27FC236}">
              <a16:creationId xmlns:a16="http://schemas.microsoft.com/office/drawing/2014/main" id="{00000000-0008-0000-0E00-0000DB020000}"/>
            </a:ext>
          </a:extLst>
        </xdr:cNvPr>
        <xdr:cNvSpPr txBox="1"/>
      </xdr:nvSpPr>
      <xdr:spPr>
        <a:xfrm>
          <a:off x="20199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80027</xdr:rowOff>
    </xdr:from>
    <xdr:ext cx="469744" cy="259045"/>
    <xdr:sp macro="" textlink="">
      <xdr:nvSpPr>
        <xdr:cNvPr id="732" name="n_3mainValue【児童館】&#10;一人当たり面積">
          <a:extLst>
            <a:ext uri="{FF2B5EF4-FFF2-40B4-BE49-F238E27FC236}">
              <a16:creationId xmlns:a16="http://schemas.microsoft.com/office/drawing/2014/main" id="{00000000-0008-0000-0E00-0000DC020000}"/>
            </a:ext>
          </a:extLst>
        </xdr:cNvPr>
        <xdr:cNvSpPr txBox="1"/>
      </xdr:nvSpPr>
      <xdr:spPr>
        <a:xfrm>
          <a:off x="19310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33" name="n_4mainValue【児童館】&#10;一人当たり面積">
          <a:extLst>
            <a:ext uri="{FF2B5EF4-FFF2-40B4-BE49-F238E27FC236}">
              <a16:creationId xmlns:a16="http://schemas.microsoft.com/office/drawing/2014/main" id="{00000000-0008-0000-0E00-0000DD020000}"/>
            </a:ext>
          </a:extLst>
        </xdr:cNvPr>
        <xdr:cNvSpPr txBox="1"/>
      </xdr:nvSpPr>
      <xdr:spPr>
        <a:xfrm>
          <a:off x="184214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E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60" name="【公民館】&#10;有形固定資産減価償却率最小値テキスト">
          <a:extLst>
            <a:ext uri="{FF2B5EF4-FFF2-40B4-BE49-F238E27FC236}">
              <a16:creationId xmlns:a16="http://schemas.microsoft.com/office/drawing/2014/main" id="{00000000-0008-0000-0E00-0000F8020000}"/>
            </a:ext>
          </a:extLst>
        </xdr:cNvPr>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E00-0000FA020000}"/>
            </a:ext>
          </a:extLst>
        </xdr:cNvPr>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E00-0000FC020000}"/>
            </a:ext>
          </a:extLst>
        </xdr:cNvPr>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53158</xdr:rowOff>
    </xdr:from>
    <xdr:to>
      <xdr:col>67</xdr:col>
      <xdr:colOff>101600</xdr:colOff>
      <xdr:row>107</xdr:row>
      <xdr:rowOff>154758</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276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58619</xdr:rowOff>
    </xdr:from>
    <xdr:ext cx="405111" cy="259045"/>
    <xdr:sp macro="" textlink="">
      <xdr:nvSpPr>
        <xdr:cNvPr id="776" name="n_1aveValue【公民館】&#10;有形固定資産減価償却率">
          <a:extLst>
            <a:ext uri="{FF2B5EF4-FFF2-40B4-BE49-F238E27FC236}">
              <a16:creationId xmlns:a16="http://schemas.microsoft.com/office/drawing/2014/main" id="{00000000-0008-0000-0E00-000008030000}"/>
            </a:ext>
          </a:extLst>
        </xdr:cNvPr>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77" name="n_2aveValue【公民館】&#10;有形固定資産減価償却率">
          <a:extLst>
            <a:ext uri="{FF2B5EF4-FFF2-40B4-BE49-F238E27FC236}">
              <a16:creationId xmlns:a16="http://schemas.microsoft.com/office/drawing/2014/main" id="{00000000-0008-0000-0E00-000009030000}"/>
            </a:ext>
          </a:extLst>
        </xdr:cNvPr>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78" name="n_3aveValue【公民館】&#10;有形固定資産減価償却率">
          <a:extLst>
            <a:ext uri="{FF2B5EF4-FFF2-40B4-BE49-F238E27FC236}">
              <a16:creationId xmlns:a16="http://schemas.microsoft.com/office/drawing/2014/main" id="{00000000-0008-0000-0E00-00000A030000}"/>
            </a:ext>
          </a:extLst>
        </xdr:cNvPr>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79" name="n_4aveValue【公民館】&#10;有形固定資産減価償却率">
          <a:extLst>
            <a:ext uri="{FF2B5EF4-FFF2-40B4-BE49-F238E27FC236}">
              <a16:creationId xmlns:a16="http://schemas.microsoft.com/office/drawing/2014/main" id="{00000000-0008-0000-0E00-00000B030000}"/>
            </a:ext>
          </a:extLst>
        </xdr:cNvPr>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145885</xdr:rowOff>
    </xdr:from>
    <xdr:ext cx="405111" cy="259045"/>
    <xdr:sp macro="" textlink="">
      <xdr:nvSpPr>
        <xdr:cNvPr id="780" name="n_4mainValue【公民館】&#10;有形固定資産減価償却率">
          <a:extLst>
            <a:ext uri="{FF2B5EF4-FFF2-40B4-BE49-F238E27FC236}">
              <a16:creationId xmlns:a16="http://schemas.microsoft.com/office/drawing/2014/main" id="{00000000-0008-0000-0E00-00000C030000}"/>
            </a:ext>
          </a:extLst>
        </xdr:cNvPr>
        <xdr:cNvSpPr txBox="1"/>
      </xdr:nvSpPr>
      <xdr:spPr>
        <a:xfrm>
          <a:off x="12611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a:extLst>
            <a:ext uri="{FF2B5EF4-FFF2-40B4-BE49-F238E27FC236}">
              <a16:creationId xmlns:a16="http://schemas.microsoft.com/office/drawing/2014/main" id="{00000000-0008-0000-0E00-00001C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a:extLst>
            <a:ext uri="{FF2B5EF4-FFF2-40B4-BE49-F238E27FC236}">
              <a16:creationId xmlns:a16="http://schemas.microsoft.com/office/drawing/2014/main" id="{00000000-0008-0000-0E00-00001D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a:extLst>
            <a:ext uri="{FF2B5EF4-FFF2-40B4-BE49-F238E27FC236}">
              <a16:creationId xmlns:a16="http://schemas.microsoft.com/office/drawing/2014/main" id="{00000000-0008-0000-0E00-000020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公民館】&#10;一人当たり面積グラフ枠">
          <a:extLst>
            <a:ext uri="{FF2B5EF4-FFF2-40B4-BE49-F238E27FC236}">
              <a16:creationId xmlns:a16="http://schemas.microsoft.com/office/drawing/2014/main" id="{00000000-0008-0000-0E00-00002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05" name="【公民館】&#10;一人当たり面積最小値テキスト">
          <a:extLst>
            <a:ext uri="{FF2B5EF4-FFF2-40B4-BE49-F238E27FC236}">
              <a16:creationId xmlns:a16="http://schemas.microsoft.com/office/drawing/2014/main" id="{00000000-0008-0000-0E00-000025030000}"/>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07" name="【公民館】&#10;一人当たり面積最大値テキスト">
          <a:extLst>
            <a:ext uri="{FF2B5EF4-FFF2-40B4-BE49-F238E27FC236}">
              <a16:creationId xmlns:a16="http://schemas.microsoft.com/office/drawing/2014/main" id="{00000000-0008-0000-0E00-000027030000}"/>
            </a:ext>
          </a:extLst>
        </xdr:cNvPr>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09" name="【公民館】&#10;一人当たり面積平均値テキスト">
          <a:extLst>
            <a:ext uri="{FF2B5EF4-FFF2-40B4-BE49-F238E27FC236}">
              <a16:creationId xmlns:a16="http://schemas.microsoft.com/office/drawing/2014/main" id="{00000000-0008-0000-0E00-000029030000}"/>
            </a:ext>
          </a:extLst>
        </xdr:cNvPr>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10" name="フローチャート: 判断 809">
          <a:extLst>
            <a:ext uri="{FF2B5EF4-FFF2-40B4-BE49-F238E27FC236}">
              <a16:creationId xmlns:a16="http://schemas.microsoft.com/office/drawing/2014/main" id="{00000000-0008-0000-0E00-00002A03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11" name="フローチャート: 判断 810">
          <a:extLst>
            <a:ext uri="{FF2B5EF4-FFF2-40B4-BE49-F238E27FC236}">
              <a16:creationId xmlns:a16="http://schemas.microsoft.com/office/drawing/2014/main" id="{00000000-0008-0000-0E00-00002B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12" name="フローチャート: 判断 811">
          <a:extLst>
            <a:ext uri="{FF2B5EF4-FFF2-40B4-BE49-F238E27FC236}">
              <a16:creationId xmlns:a16="http://schemas.microsoft.com/office/drawing/2014/main" id="{00000000-0008-0000-0E00-00002C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113030</xdr:rowOff>
    </xdr:from>
    <xdr:to>
      <xdr:col>98</xdr:col>
      <xdr:colOff>38100</xdr:colOff>
      <xdr:row>108</xdr:row>
      <xdr:rowOff>43180</xdr:rowOff>
    </xdr:to>
    <xdr:sp macro="" textlink="">
      <xdr:nvSpPr>
        <xdr:cNvPr id="820" name="楕円 819">
          <a:extLst>
            <a:ext uri="{FF2B5EF4-FFF2-40B4-BE49-F238E27FC236}">
              <a16:creationId xmlns:a16="http://schemas.microsoft.com/office/drawing/2014/main" id="{00000000-0008-0000-0E00-000034030000}"/>
            </a:ext>
          </a:extLst>
        </xdr:cNvPr>
        <xdr:cNvSpPr/>
      </xdr:nvSpPr>
      <xdr:spPr>
        <a:xfrm>
          <a:off x="18605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36847</xdr:rowOff>
    </xdr:from>
    <xdr:ext cx="469744" cy="259045"/>
    <xdr:sp macro="" textlink="">
      <xdr:nvSpPr>
        <xdr:cNvPr id="821" name="n_1aveValue【公民館】&#10;一人当たり面積">
          <a:extLst>
            <a:ext uri="{FF2B5EF4-FFF2-40B4-BE49-F238E27FC236}">
              <a16:creationId xmlns:a16="http://schemas.microsoft.com/office/drawing/2014/main" id="{00000000-0008-0000-0E00-000035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22" name="n_2aveValue【公民館】&#10;一人当たり面積">
          <a:extLst>
            <a:ext uri="{FF2B5EF4-FFF2-40B4-BE49-F238E27FC236}">
              <a16:creationId xmlns:a16="http://schemas.microsoft.com/office/drawing/2014/main" id="{00000000-0008-0000-0E00-000036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23" name="n_3aveValue【公民館】&#10;一人当たり面積">
          <a:extLst>
            <a:ext uri="{FF2B5EF4-FFF2-40B4-BE49-F238E27FC236}">
              <a16:creationId xmlns:a16="http://schemas.microsoft.com/office/drawing/2014/main" id="{00000000-0008-0000-0E00-000037030000}"/>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824" name="n_4aveValue【公民館】&#10;一人当たり面積">
          <a:extLst>
            <a:ext uri="{FF2B5EF4-FFF2-40B4-BE49-F238E27FC236}">
              <a16:creationId xmlns:a16="http://schemas.microsoft.com/office/drawing/2014/main" id="{00000000-0008-0000-0E00-000038030000}"/>
            </a:ext>
          </a:extLst>
        </xdr:cNvPr>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34307</xdr:rowOff>
    </xdr:from>
    <xdr:ext cx="469744" cy="259045"/>
    <xdr:sp macro="" textlink="">
      <xdr:nvSpPr>
        <xdr:cNvPr id="825" name="n_4mainValue【公民館】&#10;一人当たり面積">
          <a:extLst>
            <a:ext uri="{FF2B5EF4-FFF2-40B4-BE49-F238E27FC236}">
              <a16:creationId xmlns:a16="http://schemas.microsoft.com/office/drawing/2014/main" id="{00000000-0008-0000-0E00-000039030000}"/>
            </a:ext>
          </a:extLst>
        </xdr:cNvPr>
        <xdr:cNvSpPr txBox="1"/>
      </xdr:nvSpPr>
      <xdr:spPr>
        <a:xfrm>
          <a:off x="18421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00000000-0008-0000-0E00-00003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00000000-0008-0000-0E00-00003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ニュータウン開発に伴う新しい施設が多く、全国平均・兵庫県平均・類似団体と比較して、有形固定資産減価償却率は低くなっています。一方で、幼稚園・保育所や児童館では、全国平均・兵庫県平均・類似団体と比較して有形固定資産減価償却率が高く老朽化が進んでいることから、今後は公共施設マネジメントにより、計画的な改修を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111,934
110,760
210.32
37,644,092
36,990,267
581,748
23,196,122
34,551,891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162214</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142966</xdr:rowOff>
    </xdr:from>
    <xdr:to>
      <xdr:col>20</xdr:col>
      <xdr:colOff>38100</xdr:colOff>
      <xdr:row>39</xdr:row>
      <xdr:rowOff>73116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22316</xdr:rowOff>
    </xdr:from>
    <xdr:to>
      <xdr:col>24</xdr:col>
      <xdr:colOff>63500</xdr:colOff>
      <xdr:row>39</xdr:row>
      <xdr:rowOff>63137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08866"/>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108676</xdr:rowOff>
    </xdr:from>
    <xdr:to>
      <xdr:col>15</xdr:col>
      <xdr:colOff>101600</xdr:colOff>
      <xdr:row>39</xdr:row>
      <xdr:rowOff>38826</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159476</xdr:rowOff>
    </xdr:from>
    <xdr:to>
      <xdr:col>19</xdr:col>
      <xdr:colOff>177800</xdr:colOff>
      <xdr:row>39</xdr:row>
      <xdr:rowOff>22316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6745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67854</xdr:rowOff>
    </xdr:from>
    <xdr:to>
      <xdr:col>10</xdr:col>
      <xdr:colOff>165100</xdr:colOff>
      <xdr:row>38</xdr:row>
      <xdr:rowOff>169454</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118654</xdr:rowOff>
    </xdr:from>
    <xdr:to>
      <xdr:col>15</xdr:col>
      <xdr:colOff>50800</xdr:colOff>
      <xdr:row>38</xdr:row>
      <xdr:rowOff>159476</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3375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27033</xdr:rowOff>
    </xdr:from>
    <xdr:to>
      <xdr:col>6</xdr:col>
      <xdr:colOff>38100</xdr:colOff>
      <xdr:row>38</xdr:row>
      <xdr:rowOff>128633</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77833</xdr:rowOff>
    </xdr:from>
    <xdr:to>
      <xdr:col>10</xdr:col>
      <xdr:colOff>114300</xdr:colOff>
      <xdr:row>38</xdr:row>
      <xdr:rowOff>118654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59293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64243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29953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160581</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119760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69850</xdr:rowOff>
    </xdr:from>
    <xdr:to>
      <xdr:col>55</xdr:col>
      <xdr:colOff>50800</xdr:colOff>
      <xdr:row>40</xdr:row>
      <xdr:rowOff>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48277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120650</xdr:rowOff>
    </xdr:from>
    <xdr:to>
      <xdr:col>55</xdr:col>
      <xdr:colOff>0</xdr:colOff>
      <xdr:row>39</xdr:row>
      <xdr:rowOff>133350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807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82550</xdr:rowOff>
    </xdr:from>
    <xdr:to>
      <xdr:col>36</xdr:col>
      <xdr:colOff>165100</xdr:colOff>
      <xdr:row>40</xdr:row>
      <xdr:rowOff>12700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133350</xdr:rowOff>
    </xdr:from>
    <xdr:to>
      <xdr:col>41</xdr:col>
      <xdr:colOff>50800</xdr:colOff>
      <xdr:row>39</xdr:row>
      <xdr:rowOff>133350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133985</xdr:rowOff>
    </xdr:from>
    <xdr:to>
      <xdr:col>24</xdr:col>
      <xdr:colOff>114300</xdr:colOff>
      <xdr:row>59</xdr:row>
      <xdr:rowOff>64135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156862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95885</xdr:rowOff>
    </xdr:from>
    <xdr:to>
      <xdr:col>20</xdr:col>
      <xdr:colOff>38100</xdr:colOff>
      <xdr:row>59</xdr:row>
      <xdr:rowOff>26035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146685</xdr:rowOff>
    </xdr:from>
    <xdr:to>
      <xdr:col>24</xdr:col>
      <xdr:colOff>63500</xdr:colOff>
      <xdr:row>59</xdr:row>
      <xdr:rowOff>13335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0907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55880</xdr:rowOff>
    </xdr:from>
    <xdr:to>
      <xdr:col>15</xdr:col>
      <xdr:colOff>101600</xdr:colOff>
      <xdr:row>58</xdr:row>
      <xdr:rowOff>157480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58</xdr:row>
      <xdr:rowOff>146685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0507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13970</xdr:rowOff>
    </xdr:from>
    <xdr:to>
      <xdr:col>10</xdr:col>
      <xdr:colOff>165100</xdr:colOff>
      <xdr:row>58</xdr:row>
      <xdr:rowOff>115570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64770</xdr:rowOff>
    </xdr:from>
    <xdr:to>
      <xdr:col>15</xdr:col>
      <xdr:colOff>50800</xdr:colOff>
      <xdr:row>58</xdr:row>
      <xdr:rowOff>106680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00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143510</xdr:rowOff>
    </xdr:from>
    <xdr:to>
      <xdr:col>6</xdr:col>
      <xdr:colOff>38100</xdr:colOff>
      <xdr:row>58</xdr:row>
      <xdr:rowOff>73660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22860</xdr:rowOff>
    </xdr:from>
    <xdr:to>
      <xdr:col>10</xdr:col>
      <xdr:colOff>114300</xdr:colOff>
      <xdr:row>58</xdr:row>
      <xdr:rowOff>64770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1130300" y="9966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17162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42562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2557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132097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90187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147320</xdr:rowOff>
    </xdr:from>
    <xdr:to>
      <xdr:col>55</xdr:col>
      <xdr:colOff>50800</xdr:colOff>
      <xdr:row>62</xdr:row>
      <xdr:rowOff>77470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125747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151130</xdr:rowOff>
    </xdr:from>
    <xdr:to>
      <xdr:col>50</xdr:col>
      <xdr:colOff>165100</xdr:colOff>
      <xdr:row>62</xdr:row>
      <xdr:rowOff>81280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26670</xdr:rowOff>
    </xdr:from>
    <xdr:to>
      <xdr:col>55</xdr:col>
      <xdr:colOff>0</xdr:colOff>
      <xdr:row>62</xdr:row>
      <xdr:rowOff>30480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656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30480</xdr:rowOff>
    </xdr:from>
    <xdr:to>
      <xdr:col>50</xdr:col>
      <xdr:colOff>114300</xdr:colOff>
      <xdr:row>62</xdr:row>
      <xdr:rowOff>34290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66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154940</xdr:rowOff>
    </xdr:from>
    <xdr:to>
      <xdr:col>41</xdr:col>
      <xdr:colOff>101600</xdr:colOff>
      <xdr:row>62</xdr:row>
      <xdr:rowOff>85090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34290</xdr:rowOff>
    </xdr:from>
    <xdr:to>
      <xdr:col>45</xdr:col>
      <xdr:colOff>177800</xdr:colOff>
      <xdr:row>62</xdr:row>
      <xdr:rowOff>34290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66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154940</xdr:rowOff>
    </xdr:from>
    <xdr:to>
      <xdr:col>36</xdr:col>
      <xdr:colOff>165100</xdr:colOff>
      <xdr:row>62</xdr:row>
      <xdr:rowOff>85090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34290</xdr:rowOff>
    </xdr:from>
    <xdr:to>
      <xdr:col>41</xdr:col>
      <xdr:colOff>50800</xdr:colOff>
      <xdr:row>62</xdr:row>
      <xdr:rowOff>34290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66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25417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31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40657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44467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72407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76217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76217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76217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160927</xdr:rowOff>
    </xdr:from>
    <xdr:to>
      <xdr:col>24</xdr:col>
      <xdr:colOff>114300</xdr:colOff>
      <xdr:row>103</xdr:row>
      <xdr:rowOff>91077</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45847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12354</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00000000-0008-0000-0F00-000042010000}"/>
            </a:ext>
          </a:extLst>
        </xdr:cNvPr>
        <xdr:cNvSpPr txBox="1"/>
      </xdr:nvSpPr>
      <xdr:spPr>
        <a:xfrm>
          <a:off x="4673600" y="1750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126637</xdr:rowOff>
    </xdr:from>
    <xdr:to>
      <xdr:col>20</xdr:col>
      <xdr:colOff>38100</xdr:colOff>
      <xdr:row>103</xdr:row>
      <xdr:rowOff>56787</xdr:rowOff>
    </xdr:to>
    <xdr:sp macro="" textlink="">
      <xdr:nvSpPr>
        <xdr:cNvPr id="323" name="楕円 322">
          <a:extLst>
            <a:ext uri="{FF2B5EF4-FFF2-40B4-BE49-F238E27FC236}">
              <a16:creationId xmlns:a16="http://schemas.microsoft.com/office/drawing/2014/main" id="{00000000-0008-0000-0F00-000043010000}"/>
            </a:ext>
          </a:extLst>
        </xdr:cNvPr>
        <xdr:cNvSpPr/>
      </xdr:nvSpPr>
      <xdr:spPr>
        <a:xfrm>
          <a:off x="37465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5987</xdr:rowOff>
    </xdr:from>
    <xdr:to>
      <xdr:col>24</xdr:col>
      <xdr:colOff>63500</xdr:colOff>
      <xdr:row>103</xdr:row>
      <xdr:rowOff>40277</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3797300" y="176653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95613</xdr:rowOff>
    </xdr:from>
    <xdr:to>
      <xdr:col>15</xdr:col>
      <xdr:colOff>101600</xdr:colOff>
      <xdr:row>103</xdr:row>
      <xdr:rowOff>25763</xdr:rowOff>
    </xdr:to>
    <xdr:sp macro="" textlink="">
      <xdr:nvSpPr>
        <xdr:cNvPr id="325" name="楕円 324">
          <a:extLst>
            <a:ext uri="{FF2B5EF4-FFF2-40B4-BE49-F238E27FC236}">
              <a16:creationId xmlns:a16="http://schemas.microsoft.com/office/drawing/2014/main" id="{00000000-0008-0000-0F00-000045010000}"/>
            </a:ext>
          </a:extLst>
        </xdr:cNvPr>
        <xdr:cNvSpPr/>
      </xdr:nvSpPr>
      <xdr:spPr>
        <a:xfrm>
          <a:off x="2857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146413</xdr:rowOff>
    </xdr:from>
    <xdr:to>
      <xdr:col>19</xdr:col>
      <xdr:colOff>177800</xdr:colOff>
      <xdr:row>103</xdr:row>
      <xdr:rowOff>5987</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2908300" y="176343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61323</xdr:rowOff>
    </xdr:from>
    <xdr:to>
      <xdr:col>10</xdr:col>
      <xdr:colOff>165100</xdr:colOff>
      <xdr:row>102</xdr:row>
      <xdr:rowOff>162923</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968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112123</xdr:rowOff>
    </xdr:from>
    <xdr:to>
      <xdr:col>15</xdr:col>
      <xdr:colOff>50800</xdr:colOff>
      <xdr:row>102</xdr:row>
      <xdr:rowOff>146413</xdr:rowOff>
    </xdr:to>
    <xdr:cxnSp macro="">
      <xdr:nvCxnSpPr>
        <xdr:cNvPr id="328" name="直線コネクタ 327">
          <a:extLst>
            <a:ext uri="{FF2B5EF4-FFF2-40B4-BE49-F238E27FC236}">
              <a16:creationId xmlns:a16="http://schemas.microsoft.com/office/drawing/2014/main" id="{00000000-0008-0000-0F00-000048010000}"/>
            </a:ext>
          </a:extLst>
        </xdr:cNvPr>
        <xdr:cNvCxnSpPr/>
      </xdr:nvCxnSpPr>
      <xdr:spPr>
        <a:xfrm>
          <a:off x="2019300" y="176000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2539</xdr:rowOff>
    </xdr:from>
    <xdr:to>
      <xdr:col>6</xdr:col>
      <xdr:colOff>38100</xdr:colOff>
      <xdr:row>102</xdr:row>
      <xdr:rowOff>104139</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079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53339</xdr:rowOff>
    </xdr:from>
    <xdr:to>
      <xdr:col>10</xdr:col>
      <xdr:colOff>114300</xdr:colOff>
      <xdr:row>102</xdr:row>
      <xdr:rowOff>112123</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130300" y="1754123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331" name="n_1aveValue【市民会館】&#10;有形固定資産減価償却率">
          <a:extLst>
            <a:ext uri="{FF2B5EF4-FFF2-40B4-BE49-F238E27FC236}">
              <a16:creationId xmlns:a16="http://schemas.microsoft.com/office/drawing/2014/main" id="{00000000-0008-0000-0F00-00004B010000}"/>
            </a:ext>
          </a:extLst>
        </xdr:cNvPr>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332" name="n_2aveValue【市民会館】&#10;有形固定資産減価償却率">
          <a:extLst>
            <a:ext uri="{FF2B5EF4-FFF2-40B4-BE49-F238E27FC236}">
              <a16:creationId xmlns:a16="http://schemas.microsoft.com/office/drawing/2014/main" id="{00000000-0008-0000-0F00-00004C010000}"/>
            </a:ext>
          </a:extLst>
        </xdr:cNvPr>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333" name="n_3aveValue【市民会館】&#10;有形固定資産減価償却率">
          <a:extLst>
            <a:ext uri="{FF2B5EF4-FFF2-40B4-BE49-F238E27FC236}">
              <a16:creationId xmlns:a16="http://schemas.microsoft.com/office/drawing/2014/main" id="{00000000-0008-0000-0F00-00004D010000}"/>
            </a:ext>
          </a:extLst>
        </xdr:cNvPr>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80571</xdr:rowOff>
    </xdr:from>
    <xdr:ext cx="405111" cy="259045"/>
    <xdr:sp macro="" textlink="">
      <xdr:nvSpPr>
        <xdr:cNvPr id="334" name="n_4aveValue【市民会館】&#10;有形固定資産減価償却率">
          <a:extLst>
            <a:ext uri="{FF2B5EF4-FFF2-40B4-BE49-F238E27FC236}">
              <a16:creationId xmlns:a16="http://schemas.microsoft.com/office/drawing/2014/main" id="{00000000-0008-0000-0F00-00004E010000}"/>
            </a:ext>
          </a:extLst>
        </xdr:cNvPr>
        <xdr:cNvSpPr txBox="1"/>
      </xdr:nvSpPr>
      <xdr:spPr>
        <a:xfrm>
          <a:off x="927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73314</xdr:rowOff>
    </xdr:from>
    <xdr:ext cx="405111" cy="259045"/>
    <xdr:sp macro="" textlink="">
      <xdr:nvSpPr>
        <xdr:cNvPr id="335" name="n_1mainValue【市民会館】&#10;有形固定資産減価償却率">
          <a:extLst>
            <a:ext uri="{FF2B5EF4-FFF2-40B4-BE49-F238E27FC236}">
              <a16:creationId xmlns:a16="http://schemas.microsoft.com/office/drawing/2014/main" id="{00000000-0008-0000-0F00-00004F010000}"/>
            </a:ext>
          </a:extLst>
        </xdr:cNvPr>
        <xdr:cNvSpPr txBox="1"/>
      </xdr:nvSpPr>
      <xdr:spPr>
        <a:xfrm>
          <a:off x="3582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42290</xdr:rowOff>
    </xdr:from>
    <xdr:ext cx="405111" cy="259045"/>
    <xdr:sp macro="" textlink="">
      <xdr:nvSpPr>
        <xdr:cNvPr id="336" name="n_2mainValue【市民会館】&#10;有形固定資産減価償却率">
          <a:extLst>
            <a:ext uri="{FF2B5EF4-FFF2-40B4-BE49-F238E27FC236}">
              <a16:creationId xmlns:a16="http://schemas.microsoft.com/office/drawing/2014/main" id="{00000000-0008-0000-0F00-000050010000}"/>
            </a:ext>
          </a:extLst>
        </xdr:cNvPr>
        <xdr:cNvSpPr txBox="1"/>
      </xdr:nvSpPr>
      <xdr:spPr>
        <a:xfrm>
          <a:off x="2705744" y="1735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8000</xdr:rowOff>
    </xdr:from>
    <xdr:ext cx="405111" cy="259045"/>
    <xdr:sp macro="" textlink="">
      <xdr:nvSpPr>
        <xdr:cNvPr id="337" name="n_3mainValue【市民会館】&#10;有形固定資産減価償却率">
          <a:extLst>
            <a:ext uri="{FF2B5EF4-FFF2-40B4-BE49-F238E27FC236}">
              <a16:creationId xmlns:a16="http://schemas.microsoft.com/office/drawing/2014/main" id="{00000000-0008-0000-0F00-000051010000}"/>
            </a:ext>
          </a:extLst>
        </xdr:cNvPr>
        <xdr:cNvSpPr txBox="1"/>
      </xdr:nvSpPr>
      <xdr:spPr>
        <a:xfrm>
          <a:off x="1816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120666</xdr:rowOff>
    </xdr:from>
    <xdr:ext cx="405111" cy="259045"/>
    <xdr:sp macro="" textlink="">
      <xdr:nvSpPr>
        <xdr:cNvPr id="338" name="n_4mainValue【市民会館】&#10;有形固定資産減価償却率">
          <a:extLst>
            <a:ext uri="{FF2B5EF4-FFF2-40B4-BE49-F238E27FC236}">
              <a16:creationId xmlns:a16="http://schemas.microsoft.com/office/drawing/2014/main" id="{00000000-0008-0000-0F00-000052010000}"/>
            </a:ext>
          </a:extLst>
        </xdr:cNvPr>
        <xdr:cNvSpPr txBox="1"/>
      </xdr:nvSpPr>
      <xdr:spPr>
        <a:xfrm>
          <a:off x="927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00000000-0008-0000-0F00-00006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1" name="【市民会館】&#10;一人当たり面積最小値テキスト">
          <a:extLst>
            <a:ext uri="{FF2B5EF4-FFF2-40B4-BE49-F238E27FC236}">
              <a16:creationId xmlns:a16="http://schemas.microsoft.com/office/drawing/2014/main" id="{00000000-0008-0000-0F00-000069010000}"/>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363" name="【市民会館】&#10;一人当たり面積最大値テキスト">
          <a:extLst>
            <a:ext uri="{FF2B5EF4-FFF2-40B4-BE49-F238E27FC236}">
              <a16:creationId xmlns:a16="http://schemas.microsoft.com/office/drawing/2014/main" id="{00000000-0008-0000-0F00-00006B010000}"/>
            </a:ext>
          </a:extLst>
        </xdr:cNvPr>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365" name="【市民会館】&#10;一人当たり面積平均値テキスト">
          <a:extLst>
            <a:ext uri="{FF2B5EF4-FFF2-40B4-BE49-F238E27FC236}">
              <a16:creationId xmlns:a16="http://schemas.microsoft.com/office/drawing/2014/main" id="{00000000-0008-0000-0F00-00006D010000}"/>
            </a:ext>
          </a:extLst>
        </xdr:cNvPr>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146558</xdr:rowOff>
    </xdr:from>
    <xdr:to>
      <xdr:col>55</xdr:col>
      <xdr:colOff>50800</xdr:colOff>
      <xdr:row>102</xdr:row>
      <xdr:rowOff>76708</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104267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61485</xdr:rowOff>
    </xdr:from>
    <xdr:ext cx="469744" cy="259045"/>
    <xdr:sp macro="" textlink="">
      <xdr:nvSpPr>
        <xdr:cNvPr id="377" name="【市民会館】&#10;一人当たり面積該当値テキスト">
          <a:extLst>
            <a:ext uri="{FF2B5EF4-FFF2-40B4-BE49-F238E27FC236}">
              <a16:creationId xmlns:a16="http://schemas.microsoft.com/office/drawing/2014/main" id="{00000000-0008-0000-0F00-000079010000}"/>
            </a:ext>
          </a:extLst>
        </xdr:cNvPr>
        <xdr:cNvSpPr txBox="1"/>
      </xdr:nvSpPr>
      <xdr:spPr>
        <a:xfrm>
          <a:off x="10515600" y="1737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155702</xdr:rowOff>
    </xdr:from>
    <xdr:to>
      <xdr:col>50</xdr:col>
      <xdr:colOff>165100</xdr:colOff>
      <xdr:row>102</xdr:row>
      <xdr:rowOff>85852</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9588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25908</xdr:rowOff>
    </xdr:from>
    <xdr:to>
      <xdr:col>55</xdr:col>
      <xdr:colOff>0</xdr:colOff>
      <xdr:row>102</xdr:row>
      <xdr:rowOff>35052</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9639300" y="17513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160274</xdr:rowOff>
    </xdr:from>
    <xdr:to>
      <xdr:col>46</xdr:col>
      <xdr:colOff>38100</xdr:colOff>
      <xdr:row>102</xdr:row>
      <xdr:rowOff>90424</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8699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35052</xdr:rowOff>
    </xdr:from>
    <xdr:to>
      <xdr:col>50</xdr:col>
      <xdr:colOff>114300</xdr:colOff>
      <xdr:row>102</xdr:row>
      <xdr:rowOff>39624</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8750300" y="17522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164846</xdr:rowOff>
    </xdr:from>
    <xdr:to>
      <xdr:col>41</xdr:col>
      <xdr:colOff>101600</xdr:colOff>
      <xdr:row>102</xdr:row>
      <xdr:rowOff>94996</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7810500" y="1748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39624</xdr:rowOff>
    </xdr:from>
    <xdr:to>
      <xdr:col>45</xdr:col>
      <xdr:colOff>177800</xdr:colOff>
      <xdr:row>102</xdr:row>
      <xdr:rowOff>44196</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7861300" y="17527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89408</xdr:rowOff>
    </xdr:from>
    <xdr:to>
      <xdr:col>36</xdr:col>
      <xdr:colOff>165100</xdr:colOff>
      <xdr:row>103</xdr:row>
      <xdr:rowOff>19558</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6921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44196</xdr:rowOff>
    </xdr:from>
    <xdr:to>
      <xdr:col>41</xdr:col>
      <xdr:colOff>50800</xdr:colOff>
      <xdr:row>102</xdr:row>
      <xdr:rowOff>140208</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flipV="1">
          <a:off x="6972300" y="175320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86" name="n_1aveValue【市民会館】&#10;一人当たり面積">
          <a:extLst>
            <a:ext uri="{FF2B5EF4-FFF2-40B4-BE49-F238E27FC236}">
              <a16:creationId xmlns:a16="http://schemas.microsoft.com/office/drawing/2014/main" id="{00000000-0008-0000-0F00-000082010000}"/>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387" name="n_2aveValue【市民会館】&#10;一人当たり面積">
          <a:extLst>
            <a:ext uri="{FF2B5EF4-FFF2-40B4-BE49-F238E27FC236}">
              <a16:creationId xmlns:a16="http://schemas.microsoft.com/office/drawing/2014/main" id="{00000000-0008-0000-0F00-000083010000}"/>
            </a:ext>
          </a:extLst>
        </xdr:cNvPr>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388" name="n_3aveValue【市民会館】&#10;一人当たり面積">
          <a:extLst>
            <a:ext uri="{FF2B5EF4-FFF2-40B4-BE49-F238E27FC236}">
              <a16:creationId xmlns:a16="http://schemas.microsoft.com/office/drawing/2014/main" id="{00000000-0008-0000-0F00-000084010000}"/>
            </a:ext>
          </a:extLst>
        </xdr:cNvPr>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389" name="n_4aveValue【市民会館】&#10;一人当たり面積">
          <a:extLst>
            <a:ext uri="{FF2B5EF4-FFF2-40B4-BE49-F238E27FC236}">
              <a16:creationId xmlns:a16="http://schemas.microsoft.com/office/drawing/2014/main" id="{00000000-0008-0000-0F00-000085010000}"/>
            </a:ext>
          </a:extLst>
        </xdr:cNvPr>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102379</xdr:rowOff>
    </xdr:from>
    <xdr:ext cx="469744" cy="259045"/>
    <xdr:sp macro="" textlink="">
      <xdr:nvSpPr>
        <xdr:cNvPr id="390" name="n_1mainValue【市民会館】&#10;一人当たり面積">
          <a:extLst>
            <a:ext uri="{FF2B5EF4-FFF2-40B4-BE49-F238E27FC236}">
              <a16:creationId xmlns:a16="http://schemas.microsoft.com/office/drawing/2014/main" id="{00000000-0008-0000-0F00-000086010000}"/>
            </a:ext>
          </a:extLst>
        </xdr:cNvPr>
        <xdr:cNvSpPr txBox="1"/>
      </xdr:nvSpPr>
      <xdr:spPr>
        <a:xfrm>
          <a:off x="9391727" y="1724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106951</xdr:rowOff>
    </xdr:from>
    <xdr:ext cx="469744" cy="259045"/>
    <xdr:sp macro="" textlink="">
      <xdr:nvSpPr>
        <xdr:cNvPr id="391" name="n_2mainValue【市民会館】&#10;一人当たり面積">
          <a:extLst>
            <a:ext uri="{FF2B5EF4-FFF2-40B4-BE49-F238E27FC236}">
              <a16:creationId xmlns:a16="http://schemas.microsoft.com/office/drawing/2014/main" id="{00000000-0008-0000-0F00-000087010000}"/>
            </a:ext>
          </a:extLst>
        </xdr:cNvPr>
        <xdr:cNvSpPr txBox="1"/>
      </xdr:nvSpPr>
      <xdr:spPr>
        <a:xfrm>
          <a:off x="8515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111523</xdr:rowOff>
    </xdr:from>
    <xdr:ext cx="469744" cy="259045"/>
    <xdr:sp macro="" textlink="">
      <xdr:nvSpPr>
        <xdr:cNvPr id="392" name="n_3mainValue【市民会館】&#10;一人当たり面積">
          <a:extLst>
            <a:ext uri="{FF2B5EF4-FFF2-40B4-BE49-F238E27FC236}">
              <a16:creationId xmlns:a16="http://schemas.microsoft.com/office/drawing/2014/main" id="{00000000-0008-0000-0F00-000088010000}"/>
            </a:ext>
          </a:extLst>
        </xdr:cNvPr>
        <xdr:cNvSpPr txBox="1"/>
      </xdr:nvSpPr>
      <xdr:spPr>
        <a:xfrm>
          <a:off x="76264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36085</xdr:rowOff>
    </xdr:from>
    <xdr:ext cx="469744" cy="259045"/>
    <xdr:sp macro="" textlink="">
      <xdr:nvSpPr>
        <xdr:cNvPr id="393" name="n_4mainValue【市民会館】&#10;一人当たり面積">
          <a:extLst>
            <a:ext uri="{FF2B5EF4-FFF2-40B4-BE49-F238E27FC236}">
              <a16:creationId xmlns:a16="http://schemas.microsoft.com/office/drawing/2014/main" id="{00000000-0008-0000-0F00-000089010000}"/>
            </a:ext>
          </a:extLst>
        </xdr:cNvPr>
        <xdr:cNvSpPr txBox="1"/>
      </xdr:nvSpPr>
      <xdr:spPr>
        <a:xfrm>
          <a:off x="67374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00000000-0008-0000-0F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420" name="【一般廃棄物処理施設】&#10;有形固定資産減価償却率最小値テキスト">
          <a:extLst>
            <a:ext uri="{FF2B5EF4-FFF2-40B4-BE49-F238E27FC236}">
              <a16:creationId xmlns:a16="http://schemas.microsoft.com/office/drawing/2014/main" id="{00000000-0008-0000-0F00-0000A4010000}"/>
            </a:ext>
          </a:extLst>
        </xdr:cNvPr>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422" name="【一般廃棄物処理施設】&#10;有形固定資産減価償却率最大値テキスト">
          <a:extLst>
            <a:ext uri="{FF2B5EF4-FFF2-40B4-BE49-F238E27FC236}">
              <a16:creationId xmlns:a16="http://schemas.microsoft.com/office/drawing/2014/main" id="{00000000-0008-0000-0F00-0000A6010000}"/>
            </a:ext>
          </a:extLst>
        </xdr:cNvPr>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144253</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00000000-0008-0000-0F00-0000A8010000}"/>
            </a:ext>
          </a:extLst>
        </xdr:cNvPr>
        <xdr:cNvSpPr txBox="1"/>
      </xdr:nvSpPr>
      <xdr:spPr>
        <a:xfrm>
          <a:off x="163576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134801</xdr:rowOff>
    </xdr:from>
    <xdr:to>
      <xdr:col>85</xdr:col>
      <xdr:colOff>177800</xdr:colOff>
      <xdr:row>38</xdr:row>
      <xdr:rowOff>64951</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62687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157678</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00000000-0008-0000-0F00-0000B4010000}"/>
            </a:ext>
          </a:extLst>
        </xdr:cNvPr>
        <xdr:cNvSpPr txBox="1"/>
      </xdr:nvSpPr>
      <xdr:spPr>
        <a:xfrm>
          <a:off x="16357600" y="632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97246</xdr:rowOff>
    </xdr:from>
    <xdr:to>
      <xdr:col>81</xdr:col>
      <xdr:colOff>101600</xdr:colOff>
      <xdr:row>38</xdr:row>
      <xdr:rowOff>27395</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5430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148046</xdr:rowOff>
    </xdr:from>
    <xdr:to>
      <xdr:col>85</xdr:col>
      <xdr:colOff>127000</xdr:colOff>
      <xdr:row>38</xdr:row>
      <xdr:rowOff>14151</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5481300" y="649169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110490</xdr:rowOff>
    </xdr:from>
    <xdr:to>
      <xdr:col>81</xdr:col>
      <xdr:colOff>50800</xdr:colOff>
      <xdr:row>37</xdr:row>
      <xdr:rowOff>148046</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4592300" y="645414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23767</xdr:rowOff>
    </xdr:from>
    <xdr:to>
      <xdr:col>72</xdr:col>
      <xdr:colOff>38100</xdr:colOff>
      <xdr:row>37</xdr:row>
      <xdr:rowOff>125367</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3652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74567</xdr:rowOff>
    </xdr:from>
    <xdr:to>
      <xdr:col>76</xdr:col>
      <xdr:colOff>114300</xdr:colOff>
      <xdr:row>37</xdr:row>
      <xdr:rowOff>110490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3703300" y="64182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157661</xdr:rowOff>
    </xdr:from>
    <xdr:to>
      <xdr:col>67</xdr:col>
      <xdr:colOff>101600</xdr:colOff>
      <xdr:row>37</xdr:row>
      <xdr:rowOff>87811</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2763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37011</xdr:rowOff>
    </xdr:from>
    <xdr:to>
      <xdr:col>71</xdr:col>
      <xdr:colOff>177800</xdr:colOff>
      <xdr:row>37</xdr:row>
      <xdr:rowOff>74567</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814300" y="638066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85470</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5266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2194</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4389744" y="686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126292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3500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43923</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00000000-0008-0000-0F00-0000C1010000}"/>
            </a:ext>
          </a:extLst>
        </xdr:cNvPr>
        <xdr:cNvSpPr txBox="1"/>
      </xdr:nvSpPr>
      <xdr:spPr>
        <a:xfrm>
          <a:off x="15266044" y="621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00000000-0008-0000-0F00-0000C2010000}"/>
            </a:ext>
          </a:extLst>
        </xdr:cNvPr>
        <xdr:cNvSpPr txBox="1"/>
      </xdr:nvSpPr>
      <xdr:spPr>
        <a:xfrm>
          <a:off x="14389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141894</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0000000-0008-0000-0F00-0000C3010000}"/>
            </a:ext>
          </a:extLst>
        </xdr:cNvPr>
        <xdr:cNvSpPr txBox="1"/>
      </xdr:nvSpPr>
      <xdr:spPr>
        <a:xfrm>
          <a:off x="13500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104338</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00000000-0008-0000-0F00-0000C4010000}"/>
            </a:ext>
          </a:extLst>
        </xdr:cNvPr>
        <xdr:cNvSpPr txBox="1"/>
      </xdr:nvSpPr>
      <xdr:spPr>
        <a:xfrm>
          <a:off x="12611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F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F00-0000DB010000}"/>
            </a:ext>
          </a:extLst>
        </xdr:cNvPr>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F00-0000DD010000}"/>
            </a:ext>
          </a:extLst>
        </xdr:cNvPr>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F00-0000DF010000}"/>
            </a:ext>
          </a:extLst>
        </xdr:cNvPr>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104285</xdr:rowOff>
    </xdr:from>
    <xdr:to>
      <xdr:col>116</xdr:col>
      <xdr:colOff>114300</xdr:colOff>
      <xdr:row>41</xdr:row>
      <xdr:rowOff>34435</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2110700" y="69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82712</xdr:rowOff>
    </xdr:from>
    <xdr:ext cx="534377"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F00-0000EB010000}"/>
            </a:ext>
          </a:extLst>
        </xdr:cNvPr>
        <xdr:cNvSpPr txBox="1"/>
      </xdr:nvSpPr>
      <xdr:spPr>
        <a:xfrm>
          <a:off x="22199600" y="694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105442</xdr:rowOff>
    </xdr:from>
    <xdr:to>
      <xdr:col>112</xdr:col>
      <xdr:colOff>38100</xdr:colOff>
      <xdr:row>41</xdr:row>
      <xdr:rowOff>35592</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1272500" y="696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155085</xdr:rowOff>
    </xdr:from>
    <xdr:to>
      <xdr:col>116</xdr:col>
      <xdr:colOff>63500</xdr:colOff>
      <xdr:row>40</xdr:row>
      <xdr:rowOff>156242</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21323300" y="7013085"/>
          <a:ext cx="8382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106315</xdr:rowOff>
    </xdr:from>
    <xdr:to>
      <xdr:col>107</xdr:col>
      <xdr:colOff>101600</xdr:colOff>
      <xdr:row>41</xdr:row>
      <xdr:rowOff>36465</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20383500" y="696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156242</xdr:rowOff>
    </xdr:from>
    <xdr:to>
      <xdr:col>111</xdr:col>
      <xdr:colOff>177800</xdr:colOff>
      <xdr:row>40</xdr:row>
      <xdr:rowOff>157115</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20434300" y="7014242"/>
          <a:ext cx="889000" cy="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107024</xdr:rowOff>
    </xdr:from>
    <xdr:to>
      <xdr:col>102</xdr:col>
      <xdr:colOff>165100</xdr:colOff>
      <xdr:row>41</xdr:row>
      <xdr:rowOff>37174</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9494500" y="69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157115</xdr:rowOff>
    </xdr:from>
    <xdr:to>
      <xdr:col>107</xdr:col>
      <xdr:colOff>50800</xdr:colOff>
      <xdr:row>40</xdr:row>
      <xdr:rowOff>157824</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9545300" y="7015115"/>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107284</xdr:rowOff>
    </xdr:from>
    <xdr:to>
      <xdr:col>98</xdr:col>
      <xdr:colOff>38100</xdr:colOff>
      <xdr:row>41</xdr:row>
      <xdr:rowOff>37434</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8605500" y="69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157824</xdr:rowOff>
    </xdr:from>
    <xdr:to>
      <xdr:col>102</xdr:col>
      <xdr:colOff>114300</xdr:colOff>
      <xdr:row>40</xdr:row>
      <xdr:rowOff>158084</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8656300" y="7015824"/>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26719</xdr:rowOff>
    </xdr:from>
    <xdr:ext cx="534377"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21043411" y="70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27592</xdr:rowOff>
    </xdr:from>
    <xdr:ext cx="534377"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20167111" y="705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28301</xdr:rowOff>
    </xdr:from>
    <xdr:ext cx="534377"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F00-0000FA010000}"/>
            </a:ext>
          </a:extLst>
        </xdr:cNvPr>
        <xdr:cNvSpPr txBox="1"/>
      </xdr:nvSpPr>
      <xdr:spPr>
        <a:xfrm>
          <a:off x="19278111" y="70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28561</xdr:rowOff>
    </xdr:from>
    <xdr:ext cx="534377"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F00-0000FB010000}"/>
            </a:ext>
          </a:extLst>
        </xdr:cNvPr>
        <xdr:cNvSpPr txBox="1"/>
      </xdr:nvSpPr>
      <xdr:spPr>
        <a:xfrm>
          <a:off x="18389111" y="705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00000000-0008-0000-0F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532" name="【保健センター・保健所】&#10;有形固定資産減価償却率最小値テキスト">
          <a:extLst>
            <a:ext uri="{FF2B5EF4-FFF2-40B4-BE49-F238E27FC236}">
              <a16:creationId xmlns:a16="http://schemas.microsoft.com/office/drawing/2014/main" id="{00000000-0008-0000-0F00-000014020000}"/>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00000000-0008-0000-0F00-000016020000}"/>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95267</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0000000-0008-0000-0F00-000018020000}"/>
            </a:ext>
          </a:extLst>
        </xdr:cNvPr>
        <xdr:cNvSpPr txBox="1"/>
      </xdr:nvSpPr>
      <xdr:spPr>
        <a:xfrm>
          <a:off x="16357600" y="10382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107315</xdr:rowOff>
    </xdr:from>
    <xdr:to>
      <xdr:col>85</xdr:col>
      <xdr:colOff>177800</xdr:colOff>
      <xdr:row>60</xdr:row>
      <xdr:rowOff>37465</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62687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130192</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00000000-0008-0000-0F00-000024020000}"/>
            </a:ext>
          </a:extLst>
        </xdr:cNvPr>
        <xdr:cNvSpPr txBox="1"/>
      </xdr:nvSpPr>
      <xdr:spPr>
        <a:xfrm>
          <a:off x="16357600"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158115</xdr:rowOff>
    </xdr:from>
    <xdr:to>
      <xdr:col>85</xdr:col>
      <xdr:colOff>127000</xdr:colOff>
      <xdr:row>60</xdr:row>
      <xdr:rowOff>57150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5481300" y="1027366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91440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4592300" y="103441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xdr:rowOff>
    </xdr:from>
    <xdr:to>
      <xdr:col>72</xdr:col>
      <xdr:colOff>38100</xdr:colOff>
      <xdr:row>60</xdr:row>
      <xdr:rowOff>104140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3652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60</xdr:row>
      <xdr:rowOff>91440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3703300" y="1034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133985</xdr:rowOff>
    </xdr:from>
    <xdr:to>
      <xdr:col>67</xdr:col>
      <xdr:colOff>101600</xdr:colOff>
      <xdr:row>60</xdr:row>
      <xdr:rowOff>64135</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2763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13335</xdr:rowOff>
    </xdr:from>
    <xdr:to>
      <xdr:col>71</xdr:col>
      <xdr:colOff>177800</xdr:colOff>
      <xdr:row>60</xdr:row>
      <xdr:rowOff>53340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814300" y="103003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169562</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52660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127652</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3500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124477</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55262</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2611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F00-00004D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F00-00004F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F00-000051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25400</xdr:rowOff>
    </xdr:from>
    <xdr:to>
      <xdr:col>116</xdr:col>
      <xdr:colOff>114300</xdr:colOff>
      <xdr:row>57</xdr:row>
      <xdr:rowOff>127000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21107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48277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F00-00005D020000}"/>
            </a:ext>
          </a:extLst>
        </xdr:cNvPr>
        <xdr:cNvSpPr txBox="1"/>
      </xdr:nvSpPr>
      <xdr:spPr>
        <a:xfrm>
          <a:off x="22199600" y="96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25400</xdr:rowOff>
    </xdr:from>
    <xdr:to>
      <xdr:col>112</xdr:col>
      <xdr:colOff>38100</xdr:colOff>
      <xdr:row>57</xdr:row>
      <xdr:rowOff>127000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127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76200</xdr:rowOff>
    </xdr:from>
    <xdr:to>
      <xdr:col>116</xdr:col>
      <xdr:colOff>63500</xdr:colOff>
      <xdr:row>57</xdr:row>
      <xdr:rowOff>76200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1323300" y="9848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44450</xdr:rowOff>
    </xdr:from>
    <xdr:to>
      <xdr:col>107</xdr:col>
      <xdr:colOff>101600</xdr:colOff>
      <xdr:row>57</xdr:row>
      <xdr:rowOff>146050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0383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76200</xdr:rowOff>
    </xdr:from>
    <xdr:to>
      <xdr:col>111</xdr:col>
      <xdr:colOff>177800</xdr:colOff>
      <xdr:row>57</xdr:row>
      <xdr:rowOff>95250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0434300" y="9848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44450</xdr:rowOff>
    </xdr:from>
    <xdr:to>
      <xdr:col>102</xdr:col>
      <xdr:colOff>165100</xdr:colOff>
      <xdr:row>57</xdr:row>
      <xdr:rowOff>146050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94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95250</xdr:rowOff>
    </xdr:from>
    <xdr:to>
      <xdr:col>107</xdr:col>
      <xdr:colOff>50800</xdr:colOff>
      <xdr:row>57</xdr:row>
      <xdr:rowOff>95250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95453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44450</xdr:rowOff>
    </xdr:from>
    <xdr:to>
      <xdr:col>98</xdr:col>
      <xdr:colOff>38100</xdr:colOff>
      <xdr:row>57</xdr:row>
      <xdr:rowOff>146050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605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95250</xdr:rowOff>
    </xdr:from>
    <xdr:to>
      <xdr:col>102</xdr:col>
      <xdr:colOff>114300</xdr:colOff>
      <xdr:row>57</xdr:row>
      <xdr:rowOff>95250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86563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143527</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162577</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162577</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162577</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8421427" y="95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00000000-0008-0000-0F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647" name="【消防施設】&#10;有形固定資産減価償却率最小値テキスト">
          <a:extLst>
            <a:ext uri="{FF2B5EF4-FFF2-40B4-BE49-F238E27FC236}">
              <a16:creationId xmlns:a16="http://schemas.microsoft.com/office/drawing/2014/main" id="{00000000-0008-0000-0F00-000087020000}"/>
            </a:ext>
          </a:extLst>
        </xdr:cNvPr>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649" name="【消防施設】&#10;有形固定資産減価償却率最大値テキスト">
          <a:extLst>
            <a:ext uri="{FF2B5EF4-FFF2-40B4-BE49-F238E27FC236}">
              <a16:creationId xmlns:a16="http://schemas.microsoft.com/office/drawing/2014/main" id="{00000000-0008-0000-0F00-000089020000}"/>
            </a:ext>
          </a:extLst>
        </xdr:cNvPr>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00000000-0008-0000-0F00-00008B020000}"/>
            </a:ext>
          </a:extLst>
        </xdr:cNvPr>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82550</xdr:rowOff>
    </xdr:from>
    <xdr:to>
      <xdr:col>85</xdr:col>
      <xdr:colOff>177800</xdr:colOff>
      <xdr:row>81</xdr:row>
      <xdr:rowOff>12700</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6268700" y="1379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105427</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F00-000097020000}"/>
            </a:ext>
          </a:extLst>
        </xdr:cNvPr>
        <xdr:cNvSpPr txBox="1"/>
      </xdr:nvSpPr>
      <xdr:spPr>
        <a:xfrm>
          <a:off x="16357600"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46355</xdr:rowOff>
    </xdr:from>
    <xdr:to>
      <xdr:col>81</xdr:col>
      <xdr:colOff>101600</xdr:colOff>
      <xdr:row>80</xdr:row>
      <xdr:rowOff>147955</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5430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80</xdr:row>
      <xdr:rowOff>133350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5481300" y="138131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97155</xdr:rowOff>
    </xdr:from>
    <xdr:to>
      <xdr:col>81</xdr:col>
      <xdr:colOff>50800</xdr:colOff>
      <xdr:row>80</xdr:row>
      <xdr:rowOff>97155</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4592300" y="13813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21589</xdr:rowOff>
    </xdr:from>
    <xdr:to>
      <xdr:col>72</xdr:col>
      <xdr:colOff>38100</xdr:colOff>
      <xdr:row>80</xdr:row>
      <xdr:rowOff>123189</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3652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80</xdr:row>
      <xdr:rowOff>97155</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3703300" y="13788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149225</xdr:rowOff>
    </xdr:from>
    <xdr:to>
      <xdr:col>67</xdr:col>
      <xdr:colOff>101600</xdr:colOff>
      <xdr:row>80</xdr:row>
      <xdr:rowOff>79375</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27635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28575</xdr:rowOff>
    </xdr:from>
    <xdr:to>
      <xdr:col>71</xdr:col>
      <xdr:colOff>177800</xdr:colOff>
      <xdr:row>80</xdr:row>
      <xdr:rowOff>72389</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814300" y="137445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672" name="n_1aveValue【消防施設】&#10;有形固定資産減価償却率">
          <a:extLst>
            <a:ext uri="{FF2B5EF4-FFF2-40B4-BE49-F238E27FC236}">
              <a16:creationId xmlns:a16="http://schemas.microsoft.com/office/drawing/2014/main" id="{00000000-0008-0000-0F00-0000A0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673" name="n_2aveValue【消防施設】&#10;有形固定資産減価償却率">
          <a:extLst>
            <a:ext uri="{FF2B5EF4-FFF2-40B4-BE49-F238E27FC236}">
              <a16:creationId xmlns:a16="http://schemas.microsoft.com/office/drawing/2014/main" id="{00000000-0008-0000-0F00-0000A1020000}"/>
            </a:ext>
          </a:extLst>
        </xdr:cNvPr>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674" name="n_3aveValue【消防施設】&#10;有形固定資産減価償却率">
          <a:extLst>
            <a:ext uri="{FF2B5EF4-FFF2-40B4-BE49-F238E27FC236}">
              <a16:creationId xmlns:a16="http://schemas.microsoft.com/office/drawing/2014/main" id="{00000000-0008-0000-0F00-0000A2020000}"/>
            </a:ext>
          </a:extLst>
        </xdr:cNvPr>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127652</xdr:rowOff>
    </xdr:from>
    <xdr:ext cx="405111" cy="259045"/>
    <xdr:sp macro="" textlink="">
      <xdr:nvSpPr>
        <xdr:cNvPr id="675" name="n_4aveValue【消防施設】&#10;有形固定資産減価償却率">
          <a:extLst>
            <a:ext uri="{FF2B5EF4-FFF2-40B4-BE49-F238E27FC236}">
              <a16:creationId xmlns:a16="http://schemas.microsoft.com/office/drawing/2014/main" id="{00000000-0008-0000-0F00-0000A3020000}"/>
            </a:ext>
          </a:extLst>
        </xdr:cNvPr>
        <xdr:cNvSpPr txBox="1"/>
      </xdr:nvSpPr>
      <xdr:spPr>
        <a:xfrm>
          <a:off x="12611744" y="1384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164482</xdr:rowOff>
    </xdr:from>
    <xdr:ext cx="405111" cy="259045"/>
    <xdr:sp macro="" textlink="">
      <xdr:nvSpPr>
        <xdr:cNvPr id="676" name="n_1mainValue【消防施設】&#10;有形固定資産減価償却率">
          <a:extLst>
            <a:ext uri="{FF2B5EF4-FFF2-40B4-BE49-F238E27FC236}">
              <a16:creationId xmlns:a16="http://schemas.microsoft.com/office/drawing/2014/main" id="{00000000-0008-0000-0F00-0000A4020000}"/>
            </a:ext>
          </a:extLst>
        </xdr:cNvPr>
        <xdr:cNvSpPr txBox="1"/>
      </xdr:nvSpPr>
      <xdr:spPr>
        <a:xfrm>
          <a:off x="15266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677" name="n_2mainValue【消防施設】&#10;有形固定資産減価償却率">
          <a:extLst>
            <a:ext uri="{FF2B5EF4-FFF2-40B4-BE49-F238E27FC236}">
              <a16:creationId xmlns:a16="http://schemas.microsoft.com/office/drawing/2014/main" id="{00000000-0008-0000-0F00-0000A5020000}"/>
            </a:ext>
          </a:extLst>
        </xdr:cNvPr>
        <xdr:cNvSpPr txBox="1"/>
      </xdr:nvSpPr>
      <xdr:spPr>
        <a:xfrm>
          <a:off x="14389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139716</xdr:rowOff>
    </xdr:from>
    <xdr:ext cx="405111" cy="259045"/>
    <xdr:sp macro="" textlink="">
      <xdr:nvSpPr>
        <xdr:cNvPr id="678" name="n_3mainValue【消防施設】&#10;有形固定資産減価償却率">
          <a:extLst>
            <a:ext uri="{FF2B5EF4-FFF2-40B4-BE49-F238E27FC236}">
              <a16:creationId xmlns:a16="http://schemas.microsoft.com/office/drawing/2014/main" id="{00000000-0008-0000-0F00-0000A6020000}"/>
            </a:ext>
          </a:extLst>
        </xdr:cNvPr>
        <xdr:cNvSpPr txBox="1"/>
      </xdr:nvSpPr>
      <xdr:spPr>
        <a:xfrm>
          <a:off x="13500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95902</xdr:rowOff>
    </xdr:from>
    <xdr:ext cx="405111" cy="259045"/>
    <xdr:sp macro="" textlink="">
      <xdr:nvSpPr>
        <xdr:cNvPr id="679" name="n_4mainValue【消防施設】&#10;有形固定資産減価償却率">
          <a:extLst>
            <a:ext uri="{FF2B5EF4-FFF2-40B4-BE49-F238E27FC236}">
              <a16:creationId xmlns:a16="http://schemas.microsoft.com/office/drawing/2014/main" id="{00000000-0008-0000-0F00-0000A7020000}"/>
            </a:ext>
          </a:extLst>
        </xdr:cNvPr>
        <xdr:cNvSpPr txBox="1"/>
      </xdr:nvSpPr>
      <xdr:spPr>
        <a:xfrm>
          <a:off x="12611744"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消防施設】&#10;一人当たり面積グラフ枠">
          <a:extLst>
            <a:ext uri="{FF2B5EF4-FFF2-40B4-BE49-F238E27FC236}">
              <a16:creationId xmlns:a16="http://schemas.microsoft.com/office/drawing/2014/main" id="{00000000-0008-0000-0F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4" name="【消防施設】&#10;一人当たり面積最小値テキスト">
          <a:extLst>
            <a:ext uri="{FF2B5EF4-FFF2-40B4-BE49-F238E27FC236}">
              <a16:creationId xmlns:a16="http://schemas.microsoft.com/office/drawing/2014/main" id="{00000000-0008-0000-0F00-0000C0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706" name="【消防施設】&#10;一人当たり面積最大値テキスト">
          <a:extLst>
            <a:ext uri="{FF2B5EF4-FFF2-40B4-BE49-F238E27FC236}">
              <a16:creationId xmlns:a16="http://schemas.microsoft.com/office/drawing/2014/main" id="{00000000-0008-0000-0F00-0000C2020000}"/>
            </a:ext>
          </a:extLst>
        </xdr:cNvPr>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708" name="【消防施設】&#10;一人当たり面積平均値テキスト">
          <a:extLst>
            <a:ext uri="{FF2B5EF4-FFF2-40B4-BE49-F238E27FC236}">
              <a16:creationId xmlns:a16="http://schemas.microsoft.com/office/drawing/2014/main" id="{00000000-0008-0000-0F00-0000C4020000}"/>
            </a:ext>
          </a:extLst>
        </xdr:cNvPr>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30497</xdr:rowOff>
    </xdr:from>
    <xdr:ext cx="469744" cy="259045"/>
    <xdr:sp macro="" textlink="">
      <xdr:nvSpPr>
        <xdr:cNvPr id="720" name="【消防施設】&#10;一人当たり面積該当値テキスト">
          <a:extLst>
            <a:ext uri="{FF2B5EF4-FFF2-40B4-BE49-F238E27FC236}">
              <a16:creationId xmlns:a16="http://schemas.microsoft.com/office/drawing/2014/main" id="{00000000-0008-0000-0F00-0000D0020000}"/>
            </a:ext>
          </a:extLst>
        </xdr:cNvPr>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106680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1323300" y="1467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106680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20434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55880</xdr:rowOff>
    </xdr:from>
    <xdr:to>
      <xdr:col>102</xdr:col>
      <xdr:colOff>165100</xdr:colOff>
      <xdr:row>85</xdr:row>
      <xdr:rowOff>157480</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9494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106680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9545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55880</xdr:rowOff>
    </xdr:from>
    <xdr:to>
      <xdr:col>98</xdr:col>
      <xdr:colOff>38100</xdr:colOff>
      <xdr:row>85</xdr:row>
      <xdr:rowOff>157480</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8605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106680</xdr:rowOff>
    </xdr:from>
    <xdr:to>
      <xdr:col>102</xdr:col>
      <xdr:colOff>114300</xdr:colOff>
      <xdr:row>85</xdr:row>
      <xdr:rowOff>106680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656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729" name="n_1aveValue【消防施設】&#10;一人当たり面積">
          <a:extLst>
            <a:ext uri="{FF2B5EF4-FFF2-40B4-BE49-F238E27FC236}">
              <a16:creationId xmlns:a16="http://schemas.microsoft.com/office/drawing/2014/main" id="{00000000-0008-0000-0F00-0000D9020000}"/>
            </a:ext>
          </a:extLst>
        </xdr:cNvPr>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730" name="n_2aveValue【消防施設】&#10;一人当たり面積">
          <a:extLst>
            <a:ext uri="{FF2B5EF4-FFF2-40B4-BE49-F238E27FC236}">
              <a16:creationId xmlns:a16="http://schemas.microsoft.com/office/drawing/2014/main" id="{00000000-0008-0000-0F00-0000DA020000}"/>
            </a:ext>
          </a:extLst>
        </xdr:cNvPr>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31" name="n_3aveValue【消防施設】&#10;一人当たり面積">
          <a:extLst>
            <a:ext uri="{FF2B5EF4-FFF2-40B4-BE49-F238E27FC236}">
              <a16:creationId xmlns:a16="http://schemas.microsoft.com/office/drawing/2014/main" id="{00000000-0008-0000-0F00-0000DB020000}"/>
            </a:ext>
          </a:extLst>
        </xdr:cNvPr>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732" name="n_4aveValue【消防施設】&#10;一人当たり面積">
          <a:extLst>
            <a:ext uri="{FF2B5EF4-FFF2-40B4-BE49-F238E27FC236}">
              <a16:creationId xmlns:a16="http://schemas.microsoft.com/office/drawing/2014/main" id="{00000000-0008-0000-0F00-0000DC020000}"/>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148607</xdr:rowOff>
    </xdr:from>
    <xdr:ext cx="469744" cy="259045"/>
    <xdr:sp macro="" textlink="">
      <xdr:nvSpPr>
        <xdr:cNvPr id="733" name="n_1mainValue【消防施設】&#10;一人当たり面積">
          <a:extLst>
            <a:ext uri="{FF2B5EF4-FFF2-40B4-BE49-F238E27FC236}">
              <a16:creationId xmlns:a16="http://schemas.microsoft.com/office/drawing/2014/main" id="{00000000-0008-0000-0F00-0000DD020000}"/>
            </a:ext>
          </a:extLst>
        </xdr:cNvPr>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148607</xdr:rowOff>
    </xdr:from>
    <xdr:ext cx="469744" cy="259045"/>
    <xdr:sp macro="" textlink="">
      <xdr:nvSpPr>
        <xdr:cNvPr id="734" name="n_2mainValue【消防施設】&#10;一人当たり面積">
          <a:extLst>
            <a:ext uri="{FF2B5EF4-FFF2-40B4-BE49-F238E27FC236}">
              <a16:creationId xmlns:a16="http://schemas.microsoft.com/office/drawing/2014/main" id="{00000000-0008-0000-0F00-0000DE020000}"/>
            </a:ext>
          </a:extLst>
        </xdr:cNvPr>
        <xdr:cNvSpPr txBox="1"/>
      </xdr:nvSpPr>
      <xdr:spPr>
        <a:xfrm>
          <a:off x="20199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148607</xdr:rowOff>
    </xdr:from>
    <xdr:ext cx="469744" cy="259045"/>
    <xdr:sp macro="" textlink="">
      <xdr:nvSpPr>
        <xdr:cNvPr id="735" name="n_3mainValue【消防施設】&#10;一人当たり面積">
          <a:extLst>
            <a:ext uri="{FF2B5EF4-FFF2-40B4-BE49-F238E27FC236}">
              <a16:creationId xmlns:a16="http://schemas.microsoft.com/office/drawing/2014/main" id="{00000000-0008-0000-0F00-0000DF020000}"/>
            </a:ext>
          </a:extLst>
        </xdr:cNvPr>
        <xdr:cNvSpPr txBox="1"/>
      </xdr:nvSpPr>
      <xdr:spPr>
        <a:xfrm>
          <a:off x="19310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148607</xdr:rowOff>
    </xdr:from>
    <xdr:ext cx="469744" cy="259045"/>
    <xdr:sp macro="" textlink="">
      <xdr:nvSpPr>
        <xdr:cNvPr id="736" name="n_4mainValue【消防施設】&#10;一人当たり面積">
          <a:extLst>
            <a:ext uri="{FF2B5EF4-FFF2-40B4-BE49-F238E27FC236}">
              <a16:creationId xmlns:a16="http://schemas.microsoft.com/office/drawing/2014/main" id="{00000000-0008-0000-0F00-0000E0020000}"/>
            </a:ext>
          </a:extLst>
        </xdr:cNvPr>
        <xdr:cNvSpPr txBox="1"/>
      </xdr:nvSpPr>
      <xdr:spPr>
        <a:xfrm>
          <a:off x="18421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a:extLst>
            <a:ext uri="{FF2B5EF4-FFF2-40B4-BE49-F238E27FC236}">
              <a16:creationId xmlns:a16="http://schemas.microsoft.com/office/drawing/2014/main" id="{00000000-0008-0000-0F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庁舎】&#10;有形固定資産減価償却率最小値テキスト">
          <a:extLst>
            <a:ext uri="{FF2B5EF4-FFF2-40B4-BE49-F238E27FC236}">
              <a16:creationId xmlns:a16="http://schemas.microsoft.com/office/drawing/2014/main" id="{00000000-0008-0000-0F00-0000FB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765" name="【庁舎】&#10;有形固定資産減価償却率最大値テキスト">
          <a:extLst>
            <a:ext uri="{FF2B5EF4-FFF2-40B4-BE49-F238E27FC236}">
              <a16:creationId xmlns:a16="http://schemas.microsoft.com/office/drawing/2014/main" id="{00000000-0008-0000-0F00-0000FD020000}"/>
            </a:ext>
          </a:extLst>
        </xdr:cNvPr>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767" name="【庁舎】&#10;有形固定資産減価償却率平均値テキスト">
          <a:extLst>
            <a:ext uri="{FF2B5EF4-FFF2-40B4-BE49-F238E27FC236}">
              <a16:creationId xmlns:a16="http://schemas.microsoft.com/office/drawing/2014/main" id="{00000000-0008-0000-0F00-0000FF020000}"/>
            </a:ext>
          </a:extLst>
        </xdr:cNvPr>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61323</xdr:rowOff>
    </xdr:from>
    <xdr:to>
      <xdr:col>85</xdr:col>
      <xdr:colOff>177800</xdr:colOff>
      <xdr:row>101</xdr:row>
      <xdr:rowOff>162923</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6268700" y="1737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84200</xdr:rowOff>
    </xdr:from>
    <xdr:ext cx="405111" cy="259045"/>
    <xdr:sp macro="" textlink="">
      <xdr:nvSpPr>
        <xdr:cNvPr id="779" name="【庁舎】&#10;有形固定資産減価償却率該当値テキスト">
          <a:extLst>
            <a:ext uri="{FF2B5EF4-FFF2-40B4-BE49-F238E27FC236}">
              <a16:creationId xmlns:a16="http://schemas.microsoft.com/office/drawing/2014/main" id="{00000000-0008-0000-0F00-00000B030000}"/>
            </a:ext>
          </a:extLst>
        </xdr:cNvPr>
        <xdr:cNvSpPr txBox="1"/>
      </xdr:nvSpPr>
      <xdr:spPr>
        <a:xfrm>
          <a:off x="16357600" y="1722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25400</xdr:rowOff>
    </xdr:from>
    <xdr:to>
      <xdr:col>81</xdr:col>
      <xdr:colOff>101600</xdr:colOff>
      <xdr:row>101</xdr:row>
      <xdr:rowOff>127000</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5430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76200</xdr:rowOff>
    </xdr:from>
    <xdr:to>
      <xdr:col>85</xdr:col>
      <xdr:colOff>127000</xdr:colOff>
      <xdr:row>101</xdr:row>
      <xdr:rowOff>112123</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5481300" y="173926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159294</xdr:rowOff>
    </xdr:from>
    <xdr:to>
      <xdr:col>76</xdr:col>
      <xdr:colOff>165100</xdr:colOff>
      <xdr:row>101</xdr:row>
      <xdr:rowOff>89444</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45415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38644</xdr:rowOff>
    </xdr:from>
    <xdr:to>
      <xdr:col>81</xdr:col>
      <xdr:colOff>50800</xdr:colOff>
      <xdr:row>101</xdr:row>
      <xdr:rowOff>76200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4592300" y="173550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125005</xdr:rowOff>
    </xdr:from>
    <xdr:to>
      <xdr:col>72</xdr:col>
      <xdr:colOff>38100</xdr:colOff>
      <xdr:row>101</xdr:row>
      <xdr:rowOff>55155</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36525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4355</xdr:rowOff>
    </xdr:from>
    <xdr:to>
      <xdr:col>76</xdr:col>
      <xdr:colOff>114300</xdr:colOff>
      <xdr:row>101</xdr:row>
      <xdr:rowOff>38644</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3703300" y="173208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90714</xdr:rowOff>
    </xdr:from>
    <xdr:to>
      <xdr:col>67</xdr:col>
      <xdr:colOff>101600</xdr:colOff>
      <xdr:row>101</xdr:row>
      <xdr:rowOff>20864</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2763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141514</xdr:rowOff>
    </xdr:from>
    <xdr:to>
      <xdr:col>71</xdr:col>
      <xdr:colOff>177800</xdr:colOff>
      <xdr:row>101</xdr:row>
      <xdr:rowOff>4355</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814300" y="172865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788" name="n_1aveValue【庁舎】&#10;有形固定資産減価償却率">
          <a:extLst>
            <a:ext uri="{FF2B5EF4-FFF2-40B4-BE49-F238E27FC236}">
              <a16:creationId xmlns:a16="http://schemas.microsoft.com/office/drawing/2014/main" id="{00000000-0008-0000-0F00-000014030000}"/>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789" name="n_2aveValue【庁舎】&#10;有形固定資産減価償却率">
          <a:extLst>
            <a:ext uri="{FF2B5EF4-FFF2-40B4-BE49-F238E27FC236}">
              <a16:creationId xmlns:a16="http://schemas.microsoft.com/office/drawing/2014/main" id="{00000000-0008-0000-0F00-000015030000}"/>
            </a:ext>
          </a:extLst>
        </xdr:cNvPr>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74040</xdr:rowOff>
    </xdr:from>
    <xdr:ext cx="405111" cy="259045"/>
    <xdr:sp macro="" textlink="">
      <xdr:nvSpPr>
        <xdr:cNvPr id="790" name="n_3aveValue【庁舎】&#10;有形固定資産減価償却率">
          <a:extLst>
            <a:ext uri="{FF2B5EF4-FFF2-40B4-BE49-F238E27FC236}">
              <a16:creationId xmlns:a16="http://schemas.microsoft.com/office/drawing/2014/main" id="{00000000-0008-0000-0F00-000016030000}"/>
            </a:ext>
          </a:extLst>
        </xdr:cNvPr>
        <xdr:cNvSpPr txBox="1"/>
      </xdr:nvSpPr>
      <xdr:spPr>
        <a:xfrm>
          <a:off x="13500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108329</xdr:rowOff>
    </xdr:from>
    <xdr:ext cx="405111" cy="259045"/>
    <xdr:sp macro="" textlink="">
      <xdr:nvSpPr>
        <xdr:cNvPr id="791" name="n_4aveValue【庁舎】&#10;有形固定資産減価償却率">
          <a:extLst>
            <a:ext uri="{FF2B5EF4-FFF2-40B4-BE49-F238E27FC236}">
              <a16:creationId xmlns:a16="http://schemas.microsoft.com/office/drawing/2014/main" id="{00000000-0008-0000-0F00-000017030000}"/>
            </a:ext>
          </a:extLst>
        </xdr:cNvPr>
        <xdr:cNvSpPr txBox="1"/>
      </xdr:nvSpPr>
      <xdr:spPr>
        <a:xfrm>
          <a:off x="12611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143527</xdr:rowOff>
    </xdr:from>
    <xdr:ext cx="405111" cy="259045"/>
    <xdr:sp macro="" textlink="">
      <xdr:nvSpPr>
        <xdr:cNvPr id="792" name="n_1mainValue【庁舎】&#10;有形固定資産減価償却率">
          <a:extLst>
            <a:ext uri="{FF2B5EF4-FFF2-40B4-BE49-F238E27FC236}">
              <a16:creationId xmlns:a16="http://schemas.microsoft.com/office/drawing/2014/main" id="{00000000-0008-0000-0F00-000018030000}"/>
            </a:ext>
          </a:extLst>
        </xdr:cNvPr>
        <xdr:cNvSpPr txBox="1"/>
      </xdr:nvSpPr>
      <xdr:spPr>
        <a:xfrm>
          <a:off x="152660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105971</xdr:rowOff>
    </xdr:from>
    <xdr:ext cx="405111" cy="259045"/>
    <xdr:sp macro="" textlink="">
      <xdr:nvSpPr>
        <xdr:cNvPr id="793" name="n_2mainValue【庁舎】&#10;有形固定資産減価償却率">
          <a:extLst>
            <a:ext uri="{FF2B5EF4-FFF2-40B4-BE49-F238E27FC236}">
              <a16:creationId xmlns:a16="http://schemas.microsoft.com/office/drawing/2014/main" id="{00000000-0008-0000-0F00-000019030000}"/>
            </a:ext>
          </a:extLst>
        </xdr:cNvPr>
        <xdr:cNvSpPr txBox="1"/>
      </xdr:nvSpPr>
      <xdr:spPr>
        <a:xfrm>
          <a:off x="14389744" y="1707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71682</xdr:rowOff>
    </xdr:from>
    <xdr:ext cx="405111" cy="259045"/>
    <xdr:sp macro="" textlink="">
      <xdr:nvSpPr>
        <xdr:cNvPr id="794" name="n_3mainValue【庁舎】&#10;有形固定資産減価償却率">
          <a:extLst>
            <a:ext uri="{FF2B5EF4-FFF2-40B4-BE49-F238E27FC236}">
              <a16:creationId xmlns:a16="http://schemas.microsoft.com/office/drawing/2014/main" id="{00000000-0008-0000-0F00-00001A030000}"/>
            </a:ext>
          </a:extLst>
        </xdr:cNvPr>
        <xdr:cNvSpPr txBox="1"/>
      </xdr:nvSpPr>
      <xdr:spPr>
        <a:xfrm>
          <a:off x="13500744" y="1704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37391</xdr:rowOff>
    </xdr:from>
    <xdr:ext cx="405111" cy="259045"/>
    <xdr:sp macro="" textlink="">
      <xdr:nvSpPr>
        <xdr:cNvPr id="795" name="n_4mainValue【庁舎】&#10;有形固定資産減価償却率">
          <a:extLst>
            <a:ext uri="{FF2B5EF4-FFF2-40B4-BE49-F238E27FC236}">
              <a16:creationId xmlns:a16="http://schemas.microsoft.com/office/drawing/2014/main" id="{00000000-0008-0000-0F00-00001B030000}"/>
            </a:ext>
          </a:extLst>
        </xdr:cNvPr>
        <xdr:cNvSpPr txBox="1"/>
      </xdr:nvSpPr>
      <xdr:spPr>
        <a:xfrm>
          <a:off x="126117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00000000-0008-0000-0F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0" name="【庁舎】&#10;一人当たり面積最小値テキスト">
          <a:extLst>
            <a:ext uri="{FF2B5EF4-FFF2-40B4-BE49-F238E27FC236}">
              <a16:creationId xmlns:a16="http://schemas.microsoft.com/office/drawing/2014/main" id="{00000000-0008-0000-0F00-000034030000}"/>
            </a:ext>
          </a:extLst>
        </xdr:cNvPr>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822" name="【庁舎】&#10;一人当たり面積最大値テキスト">
          <a:extLst>
            <a:ext uri="{FF2B5EF4-FFF2-40B4-BE49-F238E27FC236}">
              <a16:creationId xmlns:a16="http://schemas.microsoft.com/office/drawing/2014/main" id="{00000000-0008-0000-0F00-000036030000}"/>
            </a:ext>
          </a:extLst>
        </xdr:cNvPr>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824" name="【庁舎】&#10;一人当たり面積平均値テキスト">
          <a:extLst>
            <a:ext uri="{FF2B5EF4-FFF2-40B4-BE49-F238E27FC236}">
              <a16:creationId xmlns:a16="http://schemas.microsoft.com/office/drawing/2014/main" id="{00000000-0008-0000-0F00-000038030000}"/>
            </a:ext>
          </a:extLst>
        </xdr:cNvPr>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21107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170197</xdr:rowOff>
    </xdr:from>
    <xdr:ext cx="469744" cy="259045"/>
    <xdr:sp macro="" textlink="">
      <xdr:nvSpPr>
        <xdr:cNvPr id="836" name="【庁舎】&#10;一人当たり面積該当値テキスト">
          <a:extLst>
            <a:ext uri="{FF2B5EF4-FFF2-40B4-BE49-F238E27FC236}">
              <a16:creationId xmlns:a16="http://schemas.microsoft.com/office/drawing/2014/main" id="{00000000-0008-0000-0F00-000044030000}"/>
            </a:ext>
          </a:extLst>
        </xdr:cNvPr>
        <xdr:cNvSpPr txBox="1"/>
      </xdr:nvSpPr>
      <xdr:spPr>
        <a:xfrm>
          <a:off x="22199600"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151130</xdr:rowOff>
    </xdr:from>
    <xdr:to>
      <xdr:col>112</xdr:col>
      <xdr:colOff>38100</xdr:colOff>
      <xdr:row>105</xdr:row>
      <xdr:rowOff>81280</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1272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26670</xdr:rowOff>
    </xdr:from>
    <xdr:to>
      <xdr:col>116</xdr:col>
      <xdr:colOff>63500</xdr:colOff>
      <xdr:row>105</xdr:row>
      <xdr:rowOff>30480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flipV="1">
          <a:off x="21323300" y="180289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154939</xdr:rowOff>
    </xdr:from>
    <xdr:to>
      <xdr:col>107</xdr:col>
      <xdr:colOff>101600</xdr:colOff>
      <xdr:row>105</xdr:row>
      <xdr:rowOff>85089</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0383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30480</xdr:rowOff>
    </xdr:from>
    <xdr:to>
      <xdr:col>111</xdr:col>
      <xdr:colOff>177800</xdr:colOff>
      <xdr:row>105</xdr:row>
      <xdr:rowOff>34289</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20434300" y="18032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158750</xdr:rowOff>
    </xdr:from>
    <xdr:to>
      <xdr:col>102</xdr:col>
      <xdr:colOff>165100</xdr:colOff>
      <xdr:row>105</xdr:row>
      <xdr:rowOff>88900</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9494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34289</xdr:rowOff>
    </xdr:from>
    <xdr:to>
      <xdr:col>107</xdr:col>
      <xdr:colOff>50800</xdr:colOff>
      <xdr:row>105</xdr:row>
      <xdr:rowOff>38100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19545300" y="18036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158750</xdr:rowOff>
    </xdr:from>
    <xdr:to>
      <xdr:col>98</xdr:col>
      <xdr:colOff>38100</xdr:colOff>
      <xdr:row>105</xdr:row>
      <xdr:rowOff>88900</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8605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38100</xdr:rowOff>
    </xdr:from>
    <xdr:to>
      <xdr:col>102</xdr:col>
      <xdr:colOff>114300</xdr:colOff>
      <xdr:row>105</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8656300" y="18040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845" name="n_1aveValue【庁舎】&#10;一人当たり面積">
          <a:extLst>
            <a:ext uri="{FF2B5EF4-FFF2-40B4-BE49-F238E27FC236}">
              <a16:creationId xmlns:a16="http://schemas.microsoft.com/office/drawing/2014/main" id="{00000000-0008-0000-0F00-00004D030000}"/>
            </a:ext>
          </a:extLst>
        </xdr:cNvPr>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846" name="n_2aveValue【庁舎】&#10;一人当たり面積">
          <a:extLst>
            <a:ext uri="{FF2B5EF4-FFF2-40B4-BE49-F238E27FC236}">
              <a16:creationId xmlns:a16="http://schemas.microsoft.com/office/drawing/2014/main" id="{00000000-0008-0000-0F00-00004E030000}"/>
            </a:ext>
          </a:extLst>
        </xdr:cNvPr>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137177</xdr:rowOff>
    </xdr:from>
    <xdr:ext cx="469744" cy="259045"/>
    <xdr:sp macro="" textlink="">
      <xdr:nvSpPr>
        <xdr:cNvPr id="847" name="n_3aveValue【庁舎】&#10;一人当たり面積">
          <a:extLst>
            <a:ext uri="{FF2B5EF4-FFF2-40B4-BE49-F238E27FC236}">
              <a16:creationId xmlns:a16="http://schemas.microsoft.com/office/drawing/2014/main" id="{00000000-0008-0000-0F00-00004F030000}"/>
            </a:ext>
          </a:extLst>
        </xdr:cNvPr>
        <xdr:cNvSpPr txBox="1"/>
      </xdr:nvSpPr>
      <xdr:spPr>
        <a:xfrm>
          <a:off x="19310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848" name="n_4aveValue【庁舎】&#10;一人当たり面積">
          <a:extLst>
            <a:ext uri="{FF2B5EF4-FFF2-40B4-BE49-F238E27FC236}">
              <a16:creationId xmlns:a16="http://schemas.microsoft.com/office/drawing/2014/main" id="{00000000-0008-0000-0F00-000050030000}"/>
            </a:ext>
          </a:extLst>
        </xdr:cNvPr>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97807</xdr:rowOff>
    </xdr:from>
    <xdr:ext cx="469744" cy="259045"/>
    <xdr:sp macro="" textlink="">
      <xdr:nvSpPr>
        <xdr:cNvPr id="849" name="n_1mainValue【庁舎】&#10;一人当たり面積">
          <a:extLst>
            <a:ext uri="{FF2B5EF4-FFF2-40B4-BE49-F238E27FC236}">
              <a16:creationId xmlns:a16="http://schemas.microsoft.com/office/drawing/2014/main" id="{00000000-0008-0000-0F00-000051030000}"/>
            </a:ext>
          </a:extLst>
        </xdr:cNvPr>
        <xdr:cNvSpPr txBox="1"/>
      </xdr:nvSpPr>
      <xdr:spPr>
        <a:xfrm>
          <a:off x="21075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101616</xdr:rowOff>
    </xdr:from>
    <xdr:ext cx="469744" cy="259045"/>
    <xdr:sp macro="" textlink="">
      <xdr:nvSpPr>
        <xdr:cNvPr id="850" name="n_2mainValue【庁舎】&#10;一人当たり面積">
          <a:extLst>
            <a:ext uri="{FF2B5EF4-FFF2-40B4-BE49-F238E27FC236}">
              <a16:creationId xmlns:a16="http://schemas.microsoft.com/office/drawing/2014/main" id="{00000000-0008-0000-0F00-000052030000}"/>
            </a:ext>
          </a:extLst>
        </xdr:cNvPr>
        <xdr:cNvSpPr txBox="1"/>
      </xdr:nvSpPr>
      <xdr:spPr>
        <a:xfrm>
          <a:off x="20199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105427</xdr:rowOff>
    </xdr:from>
    <xdr:ext cx="469744" cy="259045"/>
    <xdr:sp macro="" textlink="">
      <xdr:nvSpPr>
        <xdr:cNvPr id="851" name="n_3mainValue【庁舎】&#10;一人当たり面積">
          <a:extLst>
            <a:ext uri="{FF2B5EF4-FFF2-40B4-BE49-F238E27FC236}">
              <a16:creationId xmlns:a16="http://schemas.microsoft.com/office/drawing/2014/main" id="{00000000-0008-0000-0F00-000053030000}"/>
            </a:ext>
          </a:extLst>
        </xdr:cNvPr>
        <xdr:cNvSpPr txBox="1"/>
      </xdr:nvSpPr>
      <xdr:spPr>
        <a:xfrm>
          <a:off x="19310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105427</xdr:rowOff>
    </xdr:from>
    <xdr:ext cx="469744" cy="259045"/>
    <xdr:sp macro="" textlink="">
      <xdr:nvSpPr>
        <xdr:cNvPr id="852" name="n_4mainValue【庁舎】&#10;一人当たり面積">
          <a:extLst>
            <a:ext uri="{FF2B5EF4-FFF2-40B4-BE49-F238E27FC236}">
              <a16:creationId xmlns:a16="http://schemas.microsoft.com/office/drawing/2014/main" id="{00000000-0008-0000-0F00-000054030000}"/>
            </a:ext>
          </a:extLst>
        </xdr:cNvPr>
        <xdr:cNvSpPr txBox="1"/>
      </xdr:nvSpPr>
      <xdr:spPr>
        <a:xfrm>
          <a:off x="18421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兵庫県平均・類似団体と比較して、図書館では有形固定資産減価償却率が高く老朽化が進んでおり、公共施設マネジメントにより計画的な改修を進めていく必要があります。一方、市民会館や庁舎は、建物が新しいため有形固定資産減価償却率が低くなっ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市民一人当たり面積で見ると、市民会館と保健センターが各平均を大きく上回っており、人口減少にあわせて随時、適切な規模に見直していく必要があります。一般廃棄物処理施設では、各平均と比較して有形固定資産減価償却率及び市民一人当たり有形固定資産額ともに低い数値となっています。ただし、施設の性質上、損耗が激しく耐用年数＝稼働年数とはならない可能性もあることから、減価償却という観点だけでなく、点検等の実施により施設老朽化の度合いを適切に判断する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111,934
110,760
210.32
37,644,092
36,990,267
581,748
23,196,122
34,551,891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横ばいの傾向が続いているが、今後は人口減少に伴う市税収入の減少、また高齢化に伴う社会保障関係経費の増加が見込まれるため、人口の増加・維持のための取り組みを強化し、市税収入の確保に努めるとともに、事務事業経費等の見直しを行い歳出の削減に努めることにより、財政基盤の強化を図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2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24288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165399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台で推移していたが、</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98.2%</a:t>
          </a:r>
          <a:r>
            <a:rPr kumimoji="1" lang="ja-JP" altLang="ja-JP" sz="1100">
              <a:solidFill>
                <a:schemeClr val="dk1"/>
              </a:solidFill>
              <a:effectLst/>
              <a:latin typeface="+mn-lt"/>
              <a:ea typeface="+mn-ea"/>
              <a:cs typeface="+mn-cs"/>
            </a:rPr>
            <a:t>に上昇したのち、</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96.0%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R1</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94.0%</a:t>
          </a:r>
          <a:r>
            <a:rPr kumimoji="1" lang="ja-JP" altLang="ja-JP" sz="1100">
              <a:solidFill>
                <a:schemeClr val="dk1"/>
              </a:solidFill>
              <a:effectLst/>
              <a:latin typeface="+mn-lt"/>
              <a:ea typeface="+mn-ea"/>
              <a:cs typeface="+mn-cs"/>
            </a:rPr>
            <a:t>と横ばいで推移している。高齢化に伴う特別会計への繰出金</a:t>
          </a:r>
          <a:r>
            <a:rPr kumimoji="1" lang="ja-JP" altLang="en-US" sz="1100">
              <a:solidFill>
                <a:schemeClr val="dk1"/>
              </a:solidFill>
              <a:effectLst/>
              <a:latin typeface="+mn-lt"/>
              <a:ea typeface="+mn-ea"/>
              <a:cs typeface="+mn-cs"/>
            </a:rPr>
            <a:t>などが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一方で、事業見直し</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の取り組みにより、全体としては経常収支比率</a:t>
          </a:r>
          <a:r>
            <a:rPr kumimoji="1" lang="ja-JP" altLang="en-US" sz="1100">
              <a:solidFill>
                <a:schemeClr val="dk1"/>
              </a:solidFill>
              <a:effectLst/>
              <a:latin typeface="+mn-lt"/>
              <a:ea typeface="+mn-ea"/>
              <a:cs typeface="+mn-cs"/>
            </a:rPr>
            <a:t>を改善</a:t>
          </a:r>
          <a:r>
            <a:rPr kumimoji="1" lang="ja-JP" altLang="ja-JP" sz="1100">
              <a:solidFill>
                <a:schemeClr val="dk1"/>
              </a:solidFill>
              <a:effectLst/>
              <a:latin typeface="+mn-lt"/>
              <a:ea typeface="+mn-ea"/>
              <a:cs typeface="+mn-cs"/>
            </a:rPr>
            <a:t>できた。</a:t>
          </a:r>
          <a:endParaRPr lang="ja-JP" altLang="ja-JP" sz="1400">
            <a:effectLst/>
          </a:endParaRPr>
        </a:p>
        <a:p>
          <a:r>
            <a:rPr kumimoji="1" lang="ja-JP" altLang="ja-JP" sz="1100">
              <a:solidFill>
                <a:schemeClr val="dk1"/>
              </a:solidFill>
              <a:effectLst/>
              <a:latin typeface="+mn-lt"/>
              <a:ea typeface="+mn-ea"/>
              <a:cs typeface="+mn-cs"/>
            </a:rPr>
            <a:t>　しかしながら、今後も経常的一般財源収入は減少することが見込まれることから、引き続き行財政構造改革の取り組みを推進する必要がある。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84667</xdr:rowOff>
    </xdr:from>
    <xdr:to>
      <xdr:col>23</xdr:col>
      <xdr:colOff>133350</xdr:colOff>
      <xdr:row>63</xdr:row>
      <xdr:rowOff>74083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145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30073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74083</xdr:rowOff>
    </xdr:from>
    <xdr:to>
      <xdr:col>19</xdr:col>
      <xdr:colOff>133350</xdr:colOff>
      <xdr:row>63</xdr:row>
      <xdr:rowOff>74083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7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74083</xdr:rowOff>
    </xdr:from>
    <xdr:to>
      <xdr:col>15</xdr:col>
      <xdr:colOff>82550</xdr:colOff>
      <xdr:row>64</xdr:row>
      <xdr:rowOff>79587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7543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64</xdr:row>
      <xdr:rowOff>79587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46740"/>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33867</xdr:rowOff>
    </xdr:from>
    <xdr:to>
      <xdr:col>23</xdr:col>
      <xdr:colOff>184150</xdr:colOff>
      <xdr:row>62</xdr:row>
      <xdr:rowOff>135467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50394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109660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1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109660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152417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人口一人当たり人件費・物件費等決算額は、前年度比で</a:t>
          </a:r>
          <a:r>
            <a:rPr kumimoji="1" lang="en-US" altLang="ja-JP" sz="1100">
              <a:solidFill>
                <a:schemeClr val="dk1"/>
              </a:solidFill>
              <a:effectLst/>
              <a:latin typeface="+mn-lt"/>
              <a:ea typeface="+mn-ea"/>
              <a:cs typeface="+mn-cs"/>
            </a:rPr>
            <a:t>2,293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、類似団体との比較についても、昨年度の</a:t>
          </a:r>
          <a:r>
            <a:rPr kumimoji="1" lang="en-US" altLang="ja-JP" sz="1100">
              <a:solidFill>
                <a:schemeClr val="dk1"/>
              </a:solidFill>
              <a:effectLst/>
              <a:latin typeface="+mn-lt"/>
              <a:ea typeface="+mn-ea"/>
              <a:cs typeface="+mn-cs"/>
            </a:rPr>
            <a:t>2,807</a:t>
          </a:r>
          <a:r>
            <a:rPr kumimoji="1" lang="ja-JP" altLang="ja-JP" sz="1100">
              <a:solidFill>
                <a:schemeClr val="dk1"/>
              </a:solidFill>
              <a:effectLst/>
              <a:latin typeface="+mn-lt"/>
              <a:ea typeface="+mn-ea"/>
              <a:cs typeface="+mn-cs"/>
            </a:rPr>
            <a:t>円から</a:t>
          </a:r>
          <a:r>
            <a:rPr kumimoji="1" lang="en-US" altLang="ja-JP" sz="1100">
              <a:solidFill>
                <a:schemeClr val="dk1"/>
              </a:solidFill>
              <a:effectLst/>
              <a:latin typeface="+mn-lt"/>
              <a:ea typeface="+mn-ea"/>
              <a:cs typeface="+mn-cs"/>
            </a:rPr>
            <a:t>2,296</a:t>
          </a:r>
          <a:r>
            <a:rPr kumimoji="1" lang="ja-JP" altLang="ja-JP" sz="1100">
              <a:solidFill>
                <a:schemeClr val="dk1"/>
              </a:solidFill>
              <a:effectLst/>
              <a:latin typeface="+mn-lt"/>
              <a:ea typeface="+mn-ea"/>
              <a:cs typeface="+mn-cs"/>
            </a:rPr>
            <a:t>円と乖離について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改善されている。</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a:t>
          </a:r>
          <a:r>
            <a:rPr kumimoji="1" lang="ja-JP" altLang="en-US" sz="1100">
              <a:solidFill>
                <a:schemeClr val="dk1"/>
              </a:solidFill>
              <a:effectLst/>
              <a:latin typeface="+mn-lt"/>
              <a:ea typeface="+mn-ea"/>
              <a:cs typeface="+mn-cs"/>
            </a:rPr>
            <a:t>嘱託職員にかかる報酬及び再任用職員にかかる職員給</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全体としては抑制し、</a:t>
          </a:r>
          <a:r>
            <a:rPr kumimoji="1" lang="ja-JP" altLang="ja-JP" sz="1100">
              <a:solidFill>
                <a:schemeClr val="dk1"/>
              </a:solidFill>
              <a:effectLst/>
              <a:latin typeface="+mn-lt"/>
              <a:ea typeface="+mn-ea"/>
              <a:cs typeface="+mn-cs"/>
            </a:rPr>
            <a:t>横ばい傾向であるものの、類似団体平均を上回っていることから、より一層の内部管理経費の削減に取り組むとともに、引き続き職員定数の適正化及び人件費総額の抑制に努めていく。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87762</xdr:rowOff>
    </xdr:from>
    <xdr:to>
      <xdr:col>23</xdr:col>
      <xdr:colOff>133350</xdr:colOff>
      <xdr:row>83</xdr:row>
      <xdr:rowOff>127284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18112"/>
          <a:ext cx="838200" cy="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87762</xdr:rowOff>
    </xdr:from>
    <xdr:to>
      <xdr:col>19</xdr:col>
      <xdr:colOff>133350</xdr:colOff>
      <xdr:row>83</xdr:row>
      <xdr:rowOff>128730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318112"/>
          <a:ext cx="889000" cy="4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128730</xdr:rowOff>
    </xdr:from>
    <xdr:to>
      <xdr:col>15</xdr:col>
      <xdr:colOff>82550</xdr:colOff>
      <xdr:row>84</xdr:row>
      <xdr:rowOff>17951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359080"/>
          <a:ext cx="889000" cy="6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1732</xdr:rowOff>
    </xdr:from>
    <xdr:to>
      <xdr:col>11</xdr:col>
      <xdr:colOff>31750</xdr:colOff>
      <xdr:row>84</xdr:row>
      <xdr:rowOff>17951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403532"/>
          <a:ext cx="889000" cy="1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76484</xdr:rowOff>
    </xdr:from>
    <xdr:to>
      <xdr:col>23</xdr:col>
      <xdr:colOff>184150</xdr:colOff>
      <xdr:row>84</xdr:row>
      <xdr:rowOff>6634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48561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7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36962</xdr:rowOff>
    </xdr:from>
    <xdr:to>
      <xdr:col>19</xdr:col>
      <xdr:colOff>184150</xdr:colOff>
      <xdr:row>83</xdr:row>
      <xdr:rowOff>138562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123339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53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77930</xdr:rowOff>
    </xdr:from>
    <xdr:to>
      <xdr:col>15</xdr:col>
      <xdr:colOff>133350</xdr:colOff>
      <xdr:row>84</xdr:row>
      <xdr:rowOff>8080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164307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138601</xdr:rowOff>
    </xdr:from>
    <xdr:to>
      <xdr:col>11</xdr:col>
      <xdr:colOff>82550</xdr:colOff>
      <xdr:row>84</xdr:row>
      <xdr:rowOff>68751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36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53528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45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122382</xdr:rowOff>
    </xdr:from>
    <xdr:to>
      <xdr:col>7</xdr:col>
      <xdr:colOff>31750</xdr:colOff>
      <xdr:row>84</xdr:row>
      <xdr:rowOff>52532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35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37309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43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給与削減の変更及び就職氷河期世代等の中堅職員の採用により、昨年度と比較し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指数は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下回っており、引き続き、行財政構造改革を行い、類似団体や民間企業などとの給与水準の均衡を図るとともに、市民から理解が得られるような給与制度の見直しを行う。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84</xdr:row>
      <xdr:rowOff>65314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122400"/>
          <a:ext cx="8382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63500</xdr:rowOff>
    </xdr:from>
    <xdr:to>
      <xdr:col>77</xdr:col>
      <xdr:colOff>44450</xdr:colOff>
      <xdr:row>82</xdr:row>
      <xdr:rowOff>149679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1224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153506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726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149679</xdr:rowOff>
    </xdr:from>
    <xdr:to>
      <xdr:col>72</xdr:col>
      <xdr:colOff>203200</xdr:colOff>
      <xdr:row>85</xdr:row>
      <xdr:rowOff>14514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208579"/>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86</xdr:row>
      <xdr:rowOff>101600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58776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31041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12700</xdr:rowOff>
    </xdr:from>
    <xdr:to>
      <xdr:col>77</xdr:col>
      <xdr:colOff>95250</xdr:colOff>
      <xdr:row>82</xdr:row>
      <xdr:rowOff>114300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124477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98879</xdr:rowOff>
    </xdr:from>
    <xdr:to>
      <xdr:col>73</xdr:col>
      <xdr:colOff>44450</xdr:colOff>
      <xdr:row>83</xdr:row>
      <xdr:rowOff>29029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39206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定員適正化計画に基づき、効率的な運営体制を整備してきた結果、職員数は減少し類似団体平均を下回っている。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今後も第</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次三田市定員適正化計画に基づき、将来の人員体制を見据え計画的な職員採用を行うとともに、職員定数の適正化に努める。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138959</xdr:rowOff>
    </xdr:from>
    <xdr:to>
      <xdr:col>81</xdr:col>
      <xdr:colOff>44450</xdr:colOff>
      <xdr:row>62</xdr:row>
      <xdr:rowOff>165100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68859"/>
          <a:ext cx="8382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138959</xdr:rowOff>
    </xdr:from>
    <xdr:to>
      <xdr:col>77</xdr:col>
      <xdr:colOff>44450</xdr:colOff>
      <xdr:row>62</xdr:row>
      <xdr:rowOff>138959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688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132927</xdr:rowOff>
    </xdr:from>
    <xdr:to>
      <xdr:col>72</xdr:col>
      <xdr:colOff>203200</xdr:colOff>
      <xdr:row>62</xdr:row>
      <xdr:rowOff>138959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6282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122872</xdr:rowOff>
    </xdr:from>
    <xdr:to>
      <xdr:col>68</xdr:col>
      <xdr:colOff>152400</xdr:colOff>
      <xdr:row>62</xdr:row>
      <xdr:rowOff>132927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75277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130827</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88159</xdr:rowOff>
    </xdr:from>
    <xdr:to>
      <xdr:col>77</xdr:col>
      <xdr:colOff>95250</xdr:colOff>
      <xdr:row>63</xdr:row>
      <xdr:rowOff>18309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28486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86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88159</xdr:rowOff>
    </xdr:from>
    <xdr:to>
      <xdr:col>73</xdr:col>
      <xdr:colOff>44450</xdr:colOff>
      <xdr:row>63</xdr:row>
      <xdr:rowOff>18309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28486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82127</xdr:rowOff>
    </xdr:from>
    <xdr:to>
      <xdr:col>68</xdr:col>
      <xdr:colOff>203200</xdr:colOff>
      <xdr:row>63</xdr:row>
      <xdr:rowOff>12277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22454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72072</xdr:rowOff>
    </xdr:from>
    <xdr:to>
      <xdr:col>64</xdr:col>
      <xdr:colOff>152400</xdr:colOff>
      <xdr:row>63</xdr:row>
      <xdr:rowOff>2222</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類似団体平均値より高い水準ではあるが、前年度比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ポイント改善しており、順調に改善が進んでいる状況である。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これは、一般会計等に加えて公営企業においても元利償還金が減少していることが要因である。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今後も、地方債の新規発行抑制などにより、財政の健全化に取り組む。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124460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976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42</xdr:row>
      <xdr:rowOff>17356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5391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49530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97790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25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ニュータウン開発時の公共施設立替施行及び市債残高、企業債残高の減少が大きく起因し、将来債務が大幅に減少したためである。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引き続き地方債の新規発行抑制などにより将来負担の軽減に努める。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130901</xdr:rowOff>
    </xdr:from>
    <xdr:to>
      <xdr:col>72</xdr:col>
      <xdr:colOff>203200</xdr:colOff>
      <xdr:row>14</xdr:row>
      <xdr:rowOff>26670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359751"/>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98714</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27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120559</xdr:rowOff>
    </xdr:from>
    <xdr:to>
      <xdr:col>68</xdr:col>
      <xdr:colOff>152400</xdr:colOff>
      <xdr:row>14</xdr:row>
      <xdr:rowOff>26670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349409"/>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72390</xdr:rowOff>
    </xdr:from>
    <xdr:to>
      <xdr:col>73</xdr:col>
      <xdr:colOff>44450</xdr:colOff>
      <xdr:row>15</xdr:row>
      <xdr:rowOff>2540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158767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5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35577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83837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80101</xdr:rowOff>
    </xdr:from>
    <xdr:to>
      <xdr:col>73</xdr:col>
      <xdr:colOff>44450</xdr:colOff>
      <xdr:row>14</xdr:row>
      <xdr:rowOff>10251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0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20428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07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147320</xdr:rowOff>
    </xdr:from>
    <xdr:to>
      <xdr:col>68</xdr:col>
      <xdr:colOff>203200</xdr:colOff>
      <xdr:row>14</xdr:row>
      <xdr:rowOff>77470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87647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69759</xdr:rowOff>
    </xdr:from>
    <xdr:to>
      <xdr:col>64</xdr:col>
      <xdr:colOff>152400</xdr:colOff>
      <xdr:row>13</xdr:row>
      <xdr:rowOff>171359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29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10086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06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111,934
110,760
210.32
37,644,092
36,990,267
581,748
23,196,122
34,551,891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人件費に係る経常収支比率は、前年度と比べて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　これは、行財政構造改革の取り組みによる職員給与の削減による影響である。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43180</xdr:rowOff>
    </xdr:from>
    <xdr:to>
      <xdr:col>24</xdr:col>
      <xdr:colOff>25400</xdr:colOff>
      <xdr:row>38</xdr:row>
      <xdr:rowOff>58420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58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0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73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163830</xdr:rowOff>
    </xdr:from>
    <xdr:to>
      <xdr:col>24</xdr:col>
      <xdr:colOff>76200</xdr:colOff>
      <xdr:row>38</xdr:row>
      <xdr:rowOff>93980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135907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物件費に係る経常収支比率は平成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年度から減少傾向にあり、</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年度は前年と比べて</a:t>
          </a:r>
          <a:r>
            <a:rPr kumimoji="1" lang="en-US" altLang="ja-JP" sz="1100" baseline="0">
              <a:solidFill>
                <a:schemeClr val="dk1"/>
              </a:solidFill>
              <a:effectLst/>
              <a:latin typeface="+mn-lt"/>
              <a:ea typeface="+mn-ea"/>
              <a:cs typeface="+mn-cs"/>
            </a:rPr>
            <a:t>0.6</a:t>
          </a:r>
          <a:r>
            <a:rPr kumimoji="1" lang="ja-JP" altLang="ja-JP" sz="1100" baseline="0">
              <a:solidFill>
                <a:schemeClr val="dk1"/>
              </a:solidFill>
              <a:effectLst/>
              <a:latin typeface="+mn-lt"/>
              <a:ea typeface="+mn-ea"/>
              <a:cs typeface="+mn-cs"/>
            </a:rPr>
            <a:t>ポイント低くなった。類似団体平均数値に対しても下回っており、今後も引き続き内部管理経費の削減や公共施設の維持管理経費の削減に努める。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5080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02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27940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55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16</xdr:row>
      <xdr:rowOff>27940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25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17797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扶助費にかかる経常収支比率は、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ポイントとなったが、依然として類似団体中では低い水準となっている。高齢化率や生活保護率が</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扶助対象者が少ないことによる。</a:t>
          </a:r>
          <a:endParaRPr lang="ja-JP" altLang="ja-JP" sz="1100">
            <a:effectLst/>
          </a:endParaRPr>
        </a:p>
        <a:p>
          <a:r>
            <a:rPr kumimoji="1" lang="ja-JP" altLang="ja-JP" sz="1100">
              <a:solidFill>
                <a:schemeClr val="dk1"/>
              </a:solidFill>
              <a:effectLst/>
              <a:latin typeface="+mn-lt"/>
              <a:ea typeface="+mn-ea"/>
              <a:cs typeface="+mn-cs"/>
            </a:rPr>
            <a:t>　しかし、近年は子育て関連や障害者施策に係る経費が増加しており、また、将来的には高齢化に伴う社会保障費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の増加が見込まれることから、健康寿命延伸の取組みなどによる医療費の抑制を図り、扶助費増加の軽減に努める。</a:t>
          </a:r>
          <a:endParaRPr lang="ja-JP" altLang="ja-JP" sz="11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102507</xdr:rowOff>
    </xdr:from>
    <xdr:to>
      <xdr:col>24</xdr:col>
      <xdr:colOff>25400</xdr:colOff>
      <xdr:row>53</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89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1567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80735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156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121557</xdr:rowOff>
    </xdr:from>
    <xdr:to>
      <xdr:col>11</xdr:col>
      <xdr:colOff>9525</xdr:colOff>
      <xdr:row>53</xdr:row>
      <xdr:rowOff>80735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036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51707</xdr:rowOff>
    </xdr:from>
    <xdr:to>
      <xdr:col>24</xdr:col>
      <xdr:colOff>76200</xdr:colOff>
      <xdr:row>53</xdr:row>
      <xdr:rowOff>153307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131734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29935</xdr:rowOff>
    </xdr:from>
    <xdr:to>
      <xdr:col>11</xdr:col>
      <xdr:colOff>60325</xdr:colOff>
      <xdr:row>53</xdr:row>
      <xdr:rowOff>131535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141712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70757</xdr:rowOff>
    </xdr:from>
    <xdr:to>
      <xdr:col>6</xdr:col>
      <xdr:colOff>171450</xdr:colOff>
      <xdr:row>53</xdr:row>
      <xdr:rowOff>907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維持補修費、繰出金に係る経常収支比率は、類似団体平均と比べ</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ポイント低いが、前年度に比べ＋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　これは、特別会計への繰出金の増加が主な要因であり、高齢化率の上昇による介護保険・後期高齢者医療事業特別会計への繰出金が増加している。</a:t>
          </a:r>
          <a:endParaRPr lang="ja-JP" altLang="ja-JP" sz="1400">
            <a:effectLst/>
          </a:endParaRPr>
        </a:p>
        <a:p>
          <a:r>
            <a:rPr kumimoji="1" lang="ja-JP" altLang="ja-JP" sz="1100">
              <a:solidFill>
                <a:schemeClr val="dk1"/>
              </a:solidFill>
              <a:effectLst/>
              <a:latin typeface="+mn-lt"/>
              <a:ea typeface="+mn-ea"/>
              <a:cs typeface="+mn-cs"/>
            </a:rPr>
            <a:t>　今後、市民の健康的な生活の維持・増進のための取り組みを進めることにより、経費の縮減に努める。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162378</xdr:rowOff>
    </xdr:from>
    <xdr:to>
      <xdr:col>82</xdr:col>
      <xdr:colOff>107950</xdr:colOff>
      <xdr:row>56</xdr:row>
      <xdr:rowOff>12700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592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162378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268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55</xdr:row>
      <xdr:rowOff>97065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526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170543</xdr:rowOff>
    </xdr:from>
    <xdr:to>
      <xdr:col>69</xdr:col>
      <xdr:colOff>92075</xdr:colOff>
      <xdr:row>55</xdr:row>
      <xdr:rowOff>97065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4288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119743</xdr:rowOff>
    </xdr:from>
    <xdr:to>
      <xdr:col>65</xdr:col>
      <xdr:colOff>53975</xdr:colOff>
      <xdr:row>55</xdr:row>
      <xdr:rowOff>49893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60070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補助費等にかかる経常収支比率は、類似団体の中でも高い水準となっている。</a:t>
          </a:r>
          <a:endParaRPr lang="ja-JP" altLang="ja-JP" sz="1400">
            <a:effectLst/>
          </a:endParaRPr>
        </a:p>
        <a:p>
          <a:r>
            <a:rPr kumimoji="1" lang="ja-JP" altLang="ja-JP" sz="1100">
              <a:solidFill>
                <a:schemeClr val="dk1"/>
              </a:solidFill>
              <a:effectLst/>
              <a:latin typeface="+mn-lt"/>
              <a:ea typeface="+mn-ea"/>
              <a:cs typeface="+mn-cs"/>
            </a:rPr>
            <a:t>　減少傾向ではあるが、要因として、公営企業である市民病院事業会計への建設償還額を含む補助金額が、類似団体と比べて多いことが大きな要因である。</a:t>
          </a:r>
          <a:endParaRPr lang="ja-JP" altLang="ja-JP" sz="1400">
            <a:effectLst/>
          </a:endParaRPr>
        </a:p>
        <a:p>
          <a:r>
            <a:rPr kumimoji="1" lang="ja-JP" altLang="ja-JP" sz="1100">
              <a:solidFill>
                <a:schemeClr val="dk1"/>
              </a:solidFill>
              <a:effectLst/>
              <a:latin typeface="+mn-lt"/>
              <a:ea typeface="+mn-ea"/>
              <a:cs typeface="+mn-cs"/>
            </a:rPr>
            <a:t>　今後、各種団体等への補助金を含め適正化を図っていく。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170543</xdr:rowOff>
    </xdr:from>
    <xdr:to>
      <xdr:col>82</xdr:col>
      <xdr:colOff>107950</xdr:colOff>
      <xdr:row>39</xdr:row>
      <xdr:rowOff>86178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685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86178</xdr:rowOff>
    </xdr:from>
    <xdr:to>
      <xdr:col>78</xdr:col>
      <xdr:colOff>69850</xdr:colOff>
      <xdr:row>39</xdr:row>
      <xdr:rowOff>118835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6772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118835</xdr:rowOff>
    </xdr:from>
    <xdr:to>
      <xdr:col>73</xdr:col>
      <xdr:colOff>180975</xdr:colOff>
      <xdr:row>40</xdr:row>
      <xdr:rowOff>34472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805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151493</xdr:rowOff>
    </xdr:from>
    <xdr:to>
      <xdr:col>69</xdr:col>
      <xdr:colOff>92075</xdr:colOff>
      <xdr:row>40</xdr:row>
      <xdr:rowOff>34472</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838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119743</xdr:rowOff>
    </xdr:from>
    <xdr:to>
      <xdr:col>82</xdr:col>
      <xdr:colOff>158750</xdr:colOff>
      <xdr:row>39</xdr:row>
      <xdr:rowOff>49893</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91820</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35378</xdr:rowOff>
    </xdr:from>
    <xdr:to>
      <xdr:col>78</xdr:col>
      <xdr:colOff>120650</xdr:colOff>
      <xdr:row>39</xdr:row>
      <xdr:rowOff>136978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121755</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68035</xdr:rowOff>
    </xdr:from>
    <xdr:to>
      <xdr:col>74</xdr:col>
      <xdr:colOff>31750</xdr:colOff>
      <xdr:row>39</xdr:row>
      <xdr:rowOff>169635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154412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155122</xdr:rowOff>
    </xdr:from>
    <xdr:to>
      <xdr:col>69</xdr:col>
      <xdr:colOff>142875</xdr:colOff>
      <xdr:row>40</xdr:row>
      <xdr:rowOff>85272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70049</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100693</xdr:rowOff>
    </xdr:from>
    <xdr:to>
      <xdr:col>65</xdr:col>
      <xdr:colOff>53975</xdr:colOff>
      <xdr:row>40</xdr:row>
      <xdr:rowOff>30843</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15620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ポイント低くなっており、減少傾向が続いている。</a:t>
          </a:r>
          <a:endParaRPr lang="ja-JP" altLang="ja-JP" sz="1400">
            <a:effectLst/>
          </a:endParaRPr>
        </a:p>
        <a:p>
          <a:r>
            <a:rPr kumimoji="1" lang="ja-JP" altLang="ja-JP" sz="1100">
              <a:solidFill>
                <a:schemeClr val="dk1"/>
              </a:solidFill>
              <a:effectLst/>
              <a:latin typeface="+mn-lt"/>
              <a:ea typeface="+mn-ea"/>
              <a:cs typeface="+mn-cs"/>
            </a:rPr>
            <a:t>　これは、地方債の新規発行抑制に努めていることによるが、依然として類似団体平均よりも高い水準であることから、今後も引き続き財政の健全化に努める。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161289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340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78</xdr:row>
      <xdr:rowOff>20320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3629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20320</xdr:rowOff>
    </xdr:from>
    <xdr:to>
      <xdr:col>15</xdr:col>
      <xdr:colOff>98425</xdr:colOff>
      <xdr:row>78</xdr:row>
      <xdr:rowOff>66039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66039</xdr:rowOff>
    </xdr:from>
    <xdr:to>
      <xdr:col>11</xdr:col>
      <xdr:colOff>9525</xdr:colOff>
      <xdr:row>78</xdr:row>
      <xdr:rowOff>88900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439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59707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110489</xdr:rowOff>
    </xdr:from>
    <xdr:to>
      <xdr:col>20</xdr:col>
      <xdr:colOff>38100</xdr:colOff>
      <xdr:row>78</xdr:row>
      <xdr:rowOff>40639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140970</xdr:rowOff>
    </xdr:from>
    <xdr:to>
      <xdr:col>15</xdr:col>
      <xdr:colOff>149225</xdr:colOff>
      <xdr:row>78</xdr:row>
      <xdr:rowOff>71120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124477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公債費以外に係る経常収支比率は、前年度に比べ</a:t>
          </a:r>
          <a:r>
            <a:rPr kumimoji="1" lang="en-US" altLang="ja-JP" sz="1100" baseline="0">
              <a:solidFill>
                <a:schemeClr val="dk1"/>
              </a:solidFill>
              <a:effectLst/>
              <a:latin typeface="+mn-lt"/>
              <a:ea typeface="+mn-ea"/>
              <a:cs typeface="+mn-cs"/>
            </a:rPr>
            <a:t>1.7</a:t>
          </a:r>
          <a:r>
            <a:rPr kumimoji="1" lang="ja-JP" altLang="ja-JP" sz="1100" baseline="0">
              <a:solidFill>
                <a:schemeClr val="dk1"/>
              </a:solidFill>
              <a:effectLst/>
              <a:latin typeface="+mn-lt"/>
              <a:ea typeface="+mn-ea"/>
              <a:cs typeface="+mn-cs"/>
            </a:rPr>
            <a:t>ポイント</a:t>
          </a:r>
          <a:r>
            <a:rPr kumimoji="1" lang="ja-JP" altLang="en-US" sz="1100" baseline="0">
              <a:solidFill>
                <a:schemeClr val="dk1"/>
              </a:solidFill>
              <a:effectLst/>
              <a:latin typeface="+mn-lt"/>
              <a:ea typeface="+mn-ea"/>
              <a:cs typeface="+mn-cs"/>
            </a:rPr>
            <a:t>低くなっており、</a:t>
          </a:r>
          <a:r>
            <a:rPr kumimoji="1" lang="ja-JP" altLang="ja-JP" sz="1100" baseline="0">
              <a:solidFill>
                <a:schemeClr val="dk1"/>
              </a:solidFill>
              <a:effectLst/>
              <a:latin typeface="+mn-lt"/>
              <a:ea typeface="+mn-ea"/>
              <a:cs typeface="+mn-cs"/>
            </a:rPr>
            <a:t>類似団体平均よりも</a:t>
          </a:r>
          <a:r>
            <a:rPr kumimoji="1" lang="ja-JP" altLang="en-US" sz="1100" baseline="0">
              <a:solidFill>
                <a:schemeClr val="dk1"/>
              </a:solidFill>
              <a:effectLst/>
              <a:latin typeface="+mn-lt"/>
              <a:ea typeface="+mn-ea"/>
              <a:cs typeface="+mn-cs"/>
            </a:rPr>
            <a:t>低い水準である</a:t>
          </a:r>
          <a:r>
            <a:rPr kumimoji="1" lang="ja-JP" altLang="ja-JP" sz="1100" baseline="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これは扶助費</a:t>
          </a:r>
          <a:r>
            <a:rPr kumimoji="1" lang="ja-JP" altLang="en-US" sz="1100" baseline="0">
              <a:solidFill>
                <a:schemeClr val="dk1"/>
              </a:solidFill>
              <a:effectLst/>
              <a:latin typeface="+mn-lt"/>
              <a:ea typeface="+mn-ea"/>
              <a:cs typeface="+mn-cs"/>
            </a:rPr>
            <a:t>等が減少したことなど</a:t>
          </a:r>
          <a:r>
            <a:rPr kumimoji="1" lang="ja-JP" altLang="ja-JP" sz="1100" baseline="0">
              <a:solidFill>
                <a:schemeClr val="dk1"/>
              </a:solidFill>
              <a:effectLst/>
              <a:latin typeface="+mn-lt"/>
              <a:ea typeface="+mn-ea"/>
              <a:cs typeface="+mn-cs"/>
            </a:rPr>
            <a:t>が要因であ</a:t>
          </a:r>
          <a:r>
            <a:rPr kumimoji="1" lang="ja-JP" altLang="en-US" sz="1100" baseline="0">
              <a:solidFill>
                <a:schemeClr val="dk1"/>
              </a:solidFill>
              <a:effectLst/>
              <a:latin typeface="+mn-lt"/>
              <a:ea typeface="+mn-ea"/>
              <a:cs typeface="+mn-cs"/>
            </a:rPr>
            <a:t>る。しかし、今後は</a:t>
          </a:r>
          <a:r>
            <a:rPr kumimoji="1" lang="ja-JP" altLang="ja-JP" sz="1100" baseline="0">
              <a:solidFill>
                <a:schemeClr val="dk1"/>
              </a:solidFill>
              <a:effectLst/>
              <a:latin typeface="+mn-lt"/>
              <a:ea typeface="+mn-ea"/>
              <a:cs typeface="+mn-cs"/>
            </a:rPr>
            <a:t>高齢化率の上昇などで扶助費等の増加が見込まれるため、内部管理経費等の一層の削減を推進し、歳出の削減に努める。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54611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1267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170197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54611</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225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146050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225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77</xdr:row>
      <xdr:rowOff>146050</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0352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45720</xdr:rowOff>
    </xdr:from>
    <xdr:to>
      <xdr:col>82</xdr:col>
      <xdr:colOff>158750</xdr:colOff>
      <xdr:row>76</xdr:row>
      <xdr:rowOff>147320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62247</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90188</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125730</xdr:rowOff>
    </xdr:from>
    <xdr:to>
      <xdr:col>65</xdr:col>
      <xdr:colOff>53975</xdr:colOff>
      <xdr:row>76</xdr:row>
      <xdr:rowOff>55880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40657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27733</xdr:rowOff>
    </xdr:from>
    <xdr:to>
      <xdr:col>29</xdr:col>
      <xdr:colOff>127000</xdr:colOff>
      <xdr:row>15</xdr:row>
      <xdr:rowOff>54937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47108"/>
          <a:ext cx="647700" cy="27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36224</xdr:rowOff>
    </xdr:from>
    <xdr:to>
      <xdr:col>26</xdr:col>
      <xdr:colOff>50800</xdr:colOff>
      <xdr:row>15</xdr:row>
      <xdr:rowOff>54937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655599"/>
          <a:ext cx="6985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36224</xdr:rowOff>
    </xdr:from>
    <xdr:to>
      <xdr:col>22</xdr:col>
      <xdr:colOff>114300</xdr:colOff>
      <xdr:row>15</xdr:row>
      <xdr:rowOff>38706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55599"/>
          <a:ext cx="698500" cy="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38706</xdr:rowOff>
    </xdr:from>
    <xdr:to>
      <xdr:col>18</xdr:col>
      <xdr:colOff>177800</xdr:colOff>
      <xdr:row>15</xdr:row>
      <xdr:rowOff>64178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58081"/>
          <a:ext cx="698500" cy="25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148383</xdr:rowOff>
    </xdr:from>
    <xdr:to>
      <xdr:col>29</xdr:col>
      <xdr:colOff>177800</xdr:colOff>
      <xdr:row>15</xdr:row>
      <xdr:rowOff>78533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9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164910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4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4137</xdr:rowOff>
    </xdr:from>
    <xdr:to>
      <xdr:col>26</xdr:col>
      <xdr:colOff>101600</xdr:colOff>
      <xdr:row>15</xdr:row>
      <xdr:rowOff>105737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23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115914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392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156874</xdr:rowOff>
    </xdr:from>
    <xdr:to>
      <xdr:col>22</xdr:col>
      <xdr:colOff>165100</xdr:colOff>
      <xdr:row>15</xdr:row>
      <xdr:rowOff>87024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04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97201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7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159356</xdr:rowOff>
    </xdr:from>
    <xdr:to>
      <xdr:col>19</xdr:col>
      <xdr:colOff>38100</xdr:colOff>
      <xdr:row>15</xdr:row>
      <xdr:rowOff>89506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0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99683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7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13378</xdr:rowOff>
    </xdr:from>
    <xdr:to>
      <xdr:col>15</xdr:col>
      <xdr:colOff>101600</xdr:colOff>
      <xdr:row>15</xdr:row>
      <xdr:rowOff>114978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3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125155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0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264251</xdr:rowOff>
    </xdr:from>
    <xdr:to>
      <xdr:col>29</xdr:col>
      <xdr:colOff>127000</xdr:colOff>
      <xdr:row>34</xdr:row>
      <xdr:rowOff>297855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31701"/>
          <a:ext cx="6477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334987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0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213502</xdr:rowOff>
    </xdr:from>
    <xdr:to>
      <xdr:col>26</xdr:col>
      <xdr:colOff>50800</xdr:colOff>
      <xdr:row>34</xdr:row>
      <xdr:rowOff>264251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480952"/>
          <a:ext cx="6985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164582</xdr:rowOff>
    </xdr:from>
    <xdr:to>
      <xdr:col>22</xdr:col>
      <xdr:colOff>114300</xdr:colOff>
      <xdr:row>34</xdr:row>
      <xdr:rowOff>213502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432032"/>
          <a:ext cx="698500" cy="48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100940</xdr:rowOff>
    </xdr:from>
    <xdr:to>
      <xdr:col>18</xdr:col>
      <xdr:colOff>177800</xdr:colOff>
      <xdr:row>34</xdr:row>
      <xdr:rowOff>164582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68390"/>
          <a:ext cx="698500" cy="6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247055</xdr:rowOff>
    </xdr:from>
    <xdr:to>
      <xdr:col>29</xdr:col>
      <xdr:colOff>177800</xdr:colOff>
      <xdr:row>35</xdr:row>
      <xdr:rowOff>5755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1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92132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5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213451</xdr:rowOff>
    </xdr:from>
    <xdr:to>
      <xdr:col>26</xdr:col>
      <xdr:colOff>101600</xdr:colOff>
      <xdr:row>34</xdr:row>
      <xdr:rowOff>315051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8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325228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4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162702</xdr:rowOff>
    </xdr:from>
    <xdr:to>
      <xdr:col>22</xdr:col>
      <xdr:colOff>165100</xdr:colOff>
      <xdr:row>34</xdr:row>
      <xdr:rowOff>264302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30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274479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9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113782</xdr:rowOff>
    </xdr:from>
    <xdr:to>
      <xdr:col>19</xdr:col>
      <xdr:colOff>38100</xdr:colOff>
      <xdr:row>34</xdr:row>
      <xdr:rowOff>215382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81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225559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5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50140</xdr:rowOff>
    </xdr:from>
    <xdr:to>
      <xdr:col>15</xdr:col>
      <xdr:colOff>101600</xdr:colOff>
      <xdr:row>34</xdr:row>
      <xdr:rowOff>151740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317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161917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8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111,934
110,760
210.32
37,644,092
36,990,267
581,748
23,196,122
34,551,891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75366</xdr:rowOff>
    </xdr:from>
    <xdr:to>
      <xdr:col>24</xdr:col>
      <xdr:colOff>63500</xdr:colOff>
      <xdr:row>33</xdr:row>
      <xdr:rowOff>99205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33216"/>
          <a:ext cx="8382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69650</xdr:rowOff>
    </xdr:from>
    <xdr:to>
      <xdr:col>19</xdr:col>
      <xdr:colOff>177800</xdr:colOff>
      <xdr:row>33</xdr:row>
      <xdr:rowOff>99205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727500"/>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124836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5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68834</xdr:rowOff>
    </xdr:from>
    <xdr:to>
      <xdr:col>15</xdr:col>
      <xdr:colOff>50800</xdr:colOff>
      <xdr:row>33</xdr:row>
      <xdr:rowOff>69650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726684"/>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137605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58351</xdr:rowOff>
    </xdr:from>
    <xdr:to>
      <xdr:col>10</xdr:col>
      <xdr:colOff>114300</xdr:colOff>
      <xdr:row>33</xdr:row>
      <xdr:rowOff>68834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716201"/>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132282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24566</xdr:rowOff>
    </xdr:from>
    <xdr:to>
      <xdr:col>24</xdr:col>
      <xdr:colOff>114300</xdr:colOff>
      <xdr:row>33</xdr:row>
      <xdr:rowOff>126166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47443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48405</xdr:rowOff>
    </xdr:from>
    <xdr:to>
      <xdr:col>20</xdr:col>
      <xdr:colOff>38100</xdr:colOff>
      <xdr:row>33</xdr:row>
      <xdr:rowOff>150005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166532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48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18850</xdr:rowOff>
    </xdr:from>
    <xdr:to>
      <xdr:col>15</xdr:col>
      <xdr:colOff>101600</xdr:colOff>
      <xdr:row>33</xdr:row>
      <xdr:rowOff>120450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136977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5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18034</xdr:rowOff>
    </xdr:from>
    <xdr:to>
      <xdr:col>10</xdr:col>
      <xdr:colOff>165100</xdr:colOff>
      <xdr:row>33</xdr:row>
      <xdr:rowOff>119634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7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136161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45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7551</xdr:rowOff>
    </xdr:from>
    <xdr:to>
      <xdr:col>6</xdr:col>
      <xdr:colOff>38100</xdr:colOff>
      <xdr:row>33</xdr:row>
      <xdr:rowOff>109151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6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125678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4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106420</xdr:rowOff>
    </xdr:from>
    <xdr:to>
      <xdr:col>24</xdr:col>
      <xdr:colOff>63500</xdr:colOff>
      <xdr:row>57</xdr:row>
      <xdr:rowOff>132652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79070"/>
          <a:ext cx="838200" cy="2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96895</xdr:rowOff>
    </xdr:from>
    <xdr:to>
      <xdr:col>19</xdr:col>
      <xdr:colOff>177800</xdr:colOff>
      <xdr:row>57</xdr:row>
      <xdr:rowOff>132652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69545"/>
          <a:ext cx="889000" cy="3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40659</xdr:rowOff>
    </xdr:from>
    <xdr:to>
      <xdr:col>15</xdr:col>
      <xdr:colOff>50800</xdr:colOff>
      <xdr:row>57</xdr:row>
      <xdr:rowOff>96895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13309"/>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40659</xdr:rowOff>
    </xdr:from>
    <xdr:to>
      <xdr:col>10</xdr:col>
      <xdr:colOff>114300</xdr:colOff>
      <xdr:row>57</xdr:row>
      <xdr:rowOff>54470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13309"/>
          <a:ext cx="8890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55620</xdr:rowOff>
    </xdr:from>
    <xdr:to>
      <xdr:col>24</xdr:col>
      <xdr:colOff>114300</xdr:colOff>
      <xdr:row>57</xdr:row>
      <xdr:rowOff>157220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34047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81852</xdr:rowOff>
    </xdr:from>
    <xdr:to>
      <xdr:col>20</xdr:col>
      <xdr:colOff>38100</xdr:colOff>
      <xdr:row>58</xdr:row>
      <xdr:rowOff>12002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3129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4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46095</xdr:rowOff>
    </xdr:from>
    <xdr:to>
      <xdr:col>15</xdr:col>
      <xdr:colOff>101600</xdr:colOff>
      <xdr:row>57</xdr:row>
      <xdr:rowOff>147695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164222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161309</xdr:rowOff>
    </xdr:from>
    <xdr:to>
      <xdr:col>10</xdr:col>
      <xdr:colOff>165100</xdr:colOff>
      <xdr:row>57</xdr:row>
      <xdr:rowOff>91459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107986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3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3670</xdr:rowOff>
    </xdr:from>
    <xdr:to>
      <xdr:col>6</xdr:col>
      <xdr:colOff>38100</xdr:colOff>
      <xdr:row>57</xdr:row>
      <xdr:rowOff>105270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121797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5806</xdr:rowOff>
    </xdr:from>
    <xdr:to>
      <xdr:col>24</xdr:col>
      <xdr:colOff>63500</xdr:colOff>
      <xdr:row>78</xdr:row>
      <xdr:rowOff>24637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78906"/>
          <a:ext cx="838200" cy="1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24637</xdr:rowOff>
    </xdr:from>
    <xdr:to>
      <xdr:col>19</xdr:col>
      <xdr:colOff>177800</xdr:colOff>
      <xdr:row>78</xdr:row>
      <xdr:rowOff>39987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97737"/>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150586</xdr:rowOff>
    </xdr:from>
    <xdr:to>
      <xdr:col>15</xdr:col>
      <xdr:colOff>50800</xdr:colOff>
      <xdr:row>78</xdr:row>
      <xdr:rowOff>39987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52236"/>
          <a:ext cx="8890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148191</xdr:rowOff>
    </xdr:from>
    <xdr:to>
      <xdr:col>10</xdr:col>
      <xdr:colOff>114300</xdr:colOff>
      <xdr:row>77</xdr:row>
      <xdr:rowOff>150586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49841"/>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126456</xdr:rowOff>
    </xdr:from>
    <xdr:to>
      <xdr:col>24</xdr:col>
      <xdr:colOff>114300</xdr:colOff>
      <xdr:row>78</xdr:row>
      <xdr:rowOff>56606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104883</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0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145287</xdr:rowOff>
    </xdr:from>
    <xdr:to>
      <xdr:col>20</xdr:col>
      <xdr:colOff>38100</xdr:colOff>
      <xdr:row>78</xdr:row>
      <xdr:rowOff>75437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4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66564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160637</xdr:rowOff>
    </xdr:from>
    <xdr:to>
      <xdr:col>15</xdr:col>
      <xdr:colOff>101600</xdr:colOff>
      <xdr:row>78</xdr:row>
      <xdr:rowOff>90787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81914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5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99786</xdr:rowOff>
    </xdr:from>
    <xdr:to>
      <xdr:col>10</xdr:col>
      <xdr:colOff>165100</xdr:colOff>
      <xdr:row>78</xdr:row>
      <xdr:rowOff>29936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21063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9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97391</xdr:rowOff>
    </xdr:from>
    <xdr:to>
      <xdr:col>6</xdr:col>
      <xdr:colOff>38100</xdr:colOff>
      <xdr:row>78</xdr:row>
      <xdr:rowOff>27541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18668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46456</xdr:rowOff>
    </xdr:from>
    <xdr:to>
      <xdr:col>24</xdr:col>
      <xdr:colOff>63500</xdr:colOff>
      <xdr:row>98</xdr:row>
      <xdr:rowOff>106071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848556"/>
          <a:ext cx="838200" cy="5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102730</xdr:rowOff>
    </xdr:from>
    <xdr:to>
      <xdr:col>19</xdr:col>
      <xdr:colOff>177800</xdr:colOff>
      <xdr:row>98</xdr:row>
      <xdr:rowOff>106071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904830"/>
          <a:ext cx="889000" cy="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102730</xdr:rowOff>
    </xdr:from>
    <xdr:to>
      <xdr:col>15</xdr:col>
      <xdr:colOff>50800</xdr:colOff>
      <xdr:row>98</xdr:row>
      <xdr:rowOff>157353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04830"/>
          <a:ext cx="889000" cy="54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157353</xdr:rowOff>
    </xdr:from>
    <xdr:to>
      <xdr:col>10</xdr:col>
      <xdr:colOff>114300</xdr:colOff>
      <xdr:row>99</xdr:row>
      <xdr:rowOff>31648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59453"/>
          <a:ext cx="889000" cy="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167106</xdr:rowOff>
    </xdr:from>
    <xdr:to>
      <xdr:col>24</xdr:col>
      <xdr:colOff>114300</xdr:colOff>
      <xdr:row>98</xdr:row>
      <xdr:rowOff>97256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7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82033</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1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55271</xdr:rowOff>
    </xdr:from>
    <xdr:to>
      <xdr:col>20</xdr:col>
      <xdr:colOff>38100</xdr:colOff>
      <xdr:row>98</xdr:row>
      <xdr:rowOff>156871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147998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5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51930</xdr:rowOff>
    </xdr:from>
    <xdr:to>
      <xdr:col>15</xdr:col>
      <xdr:colOff>101600</xdr:colOff>
      <xdr:row>98</xdr:row>
      <xdr:rowOff>153530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144657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4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106553</xdr:rowOff>
    </xdr:from>
    <xdr:to>
      <xdr:col>10</xdr:col>
      <xdr:colOff>165100</xdr:colOff>
      <xdr:row>99</xdr:row>
      <xdr:rowOff>36703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0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27830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700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152298</xdr:rowOff>
    </xdr:from>
    <xdr:to>
      <xdr:col>6</xdr:col>
      <xdr:colOff>38100</xdr:colOff>
      <xdr:row>99</xdr:row>
      <xdr:rowOff>82448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5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73575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141945</xdr:rowOff>
    </xdr:from>
    <xdr:to>
      <xdr:col>55</xdr:col>
      <xdr:colOff>0</xdr:colOff>
      <xdr:row>37</xdr:row>
      <xdr:rowOff>151326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6485595"/>
          <a:ext cx="8382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133304</xdr:rowOff>
    </xdr:from>
    <xdr:to>
      <xdr:col>50</xdr:col>
      <xdr:colOff>114300</xdr:colOff>
      <xdr:row>37</xdr:row>
      <xdr:rowOff>141945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6476954"/>
          <a:ext cx="889000" cy="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123652</xdr:rowOff>
    </xdr:from>
    <xdr:to>
      <xdr:col>45</xdr:col>
      <xdr:colOff>177800</xdr:colOff>
      <xdr:row>37</xdr:row>
      <xdr:rowOff>133304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4673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31139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121206</xdr:rowOff>
    </xdr:from>
    <xdr:to>
      <xdr:col>41</xdr:col>
      <xdr:colOff>50800</xdr:colOff>
      <xdr:row>37</xdr:row>
      <xdr:rowOff>123652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64856"/>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37975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5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100526</xdr:rowOff>
    </xdr:from>
    <xdr:to>
      <xdr:col>55</xdr:col>
      <xdr:colOff>50800</xdr:colOff>
      <xdr:row>38</xdr:row>
      <xdr:rowOff>30676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64537</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4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91145</xdr:rowOff>
    </xdr:from>
    <xdr:to>
      <xdr:col>50</xdr:col>
      <xdr:colOff>165100</xdr:colOff>
      <xdr:row>38</xdr:row>
      <xdr:rowOff>21295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37822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2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82504</xdr:rowOff>
    </xdr:from>
    <xdr:to>
      <xdr:col>46</xdr:col>
      <xdr:colOff>38100</xdr:colOff>
      <xdr:row>38</xdr:row>
      <xdr:rowOff>12653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261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29181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72852</xdr:rowOff>
    </xdr:from>
    <xdr:to>
      <xdr:col>41</xdr:col>
      <xdr:colOff>101600</xdr:colOff>
      <xdr:row>38</xdr:row>
      <xdr:rowOff>3002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19529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1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70406</xdr:rowOff>
    </xdr:from>
    <xdr:to>
      <xdr:col>36</xdr:col>
      <xdr:colOff>165100</xdr:colOff>
      <xdr:row>38</xdr:row>
      <xdr:rowOff>557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140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17083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1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137349</xdr:rowOff>
    </xdr:from>
    <xdr:to>
      <xdr:col>55</xdr:col>
      <xdr:colOff>0</xdr:colOff>
      <xdr:row>58</xdr:row>
      <xdr:rowOff>14079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09999"/>
          <a:ext cx="838200" cy="4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167328</xdr:rowOff>
    </xdr:from>
    <xdr:to>
      <xdr:col>50</xdr:col>
      <xdr:colOff>114300</xdr:colOff>
      <xdr:row>58</xdr:row>
      <xdr:rowOff>14079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39978"/>
          <a:ext cx="889000" cy="1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132156</xdr:rowOff>
    </xdr:from>
    <xdr:to>
      <xdr:col>45</xdr:col>
      <xdr:colOff>177800</xdr:colOff>
      <xdr:row>57</xdr:row>
      <xdr:rowOff>167328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33356"/>
          <a:ext cx="889000" cy="20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132156</xdr:rowOff>
    </xdr:from>
    <xdr:to>
      <xdr:col>41</xdr:col>
      <xdr:colOff>50800</xdr:colOff>
      <xdr:row>57</xdr:row>
      <xdr:rowOff>83813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33356"/>
          <a:ext cx="889000" cy="12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38709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86549</xdr:rowOff>
    </xdr:from>
    <xdr:to>
      <xdr:col>55</xdr:col>
      <xdr:colOff>50800</xdr:colOff>
      <xdr:row>58</xdr:row>
      <xdr:rowOff>16699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64976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3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134729</xdr:rowOff>
    </xdr:from>
    <xdr:to>
      <xdr:col>50</xdr:col>
      <xdr:colOff>165100</xdr:colOff>
      <xdr:row>58</xdr:row>
      <xdr:rowOff>64879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0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56006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116528</xdr:rowOff>
    </xdr:from>
    <xdr:to>
      <xdr:col>46</xdr:col>
      <xdr:colOff>38100</xdr:colOff>
      <xdr:row>58</xdr:row>
      <xdr:rowOff>46678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8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37805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8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81356</xdr:rowOff>
    </xdr:from>
    <xdr:to>
      <xdr:col>41</xdr:col>
      <xdr:colOff>101600</xdr:colOff>
      <xdr:row>57</xdr:row>
      <xdr:rowOff>11506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28033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45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33013</xdr:rowOff>
    </xdr:from>
    <xdr:to>
      <xdr:col>36</xdr:col>
      <xdr:colOff>165100</xdr:colOff>
      <xdr:row>57</xdr:row>
      <xdr:rowOff>134613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125740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9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26657</xdr:rowOff>
    </xdr:from>
    <xdr:to>
      <xdr:col>55</xdr:col>
      <xdr:colOff>0</xdr:colOff>
      <xdr:row>79</xdr:row>
      <xdr:rowOff>28048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571207"/>
          <a:ext cx="8382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153815</xdr:rowOff>
    </xdr:from>
    <xdr:to>
      <xdr:col>50</xdr:col>
      <xdr:colOff>114300</xdr:colOff>
      <xdr:row>79</xdr:row>
      <xdr:rowOff>28048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526915"/>
          <a:ext cx="889000" cy="4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142272</xdr:rowOff>
    </xdr:from>
    <xdr:to>
      <xdr:col>45</xdr:col>
      <xdr:colOff>177800</xdr:colOff>
      <xdr:row>78</xdr:row>
      <xdr:rowOff>153815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43922"/>
          <a:ext cx="889000" cy="18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142272</xdr:rowOff>
    </xdr:from>
    <xdr:to>
      <xdr:col>41</xdr:col>
      <xdr:colOff>50800</xdr:colOff>
      <xdr:row>78</xdr:row>
      <xdr:rowOff>51212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43922"/>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147307</xdr:rowOff>
    </xdr:from>
    <xdr:to>
      <xdr:col>55</xdr:col>
      <xdr:colOff>50800</xdr:colOff>
      <xdr:row>79</xdr:row>
      <xdr:rowOff>77457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62234</xdr:rowOff>
    </xdr:from>
    <xdr:ext cx="378565"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35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148698</xdr:rowOff>
    </xdr:from>
    <xdr:to>
      <xdr:col>50</xdr:col>
      <xdr:colOff>165100</xdr:colOff>
      <xdr:row>79</xdr:row>
      <xdr:rowOff>78848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69975</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50017" y="1361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103015</xdr:rowOff>
    </xdr:from>
    <xdr:to>
      <xdr:col>46</xdr:col>
      <xdr:colOff>38100</xdr:colOff>
      <xdr:row>79</xdr:row>
      <xdr:rowOff>33165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24292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91472</xdr:rowOff>
    </xdr:from>
    <xdr:to>
      <xdr:col>41</xdr:col>
      <xdr:colOff>101600</xdr:colOff>
      <xdr:row>78</xdr:row>
      <xdr:rowOff>21622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38149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0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xdr:rowOff>
    </xdr:from>
    <xdr:to>
      <xdr:col>36</xdr:col>
      <xdr:colOff>165100</xdr:colOff>
      <xdr:row>78</xdr:row>
      <xdr:rowOff>102012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7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93139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159131</xdr:rowOff>
    </xdr:from>
    <xdr:to>
      <xdr:col>55</xdr:col>
      <xdr:colOff>0</xdr:colOff>
      <xdr:row>95</xdr:row>
      <xdr:rowOff>143032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75431"/>
          <a:ext cx="838200" cy="15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19452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07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143032</xdr:rowOff>
    </xdr:from>
    <xdr:to>
      <xdr:col>50</xdr:col>
      <xdr:colOff>114300</xdr:colOff>
      <xdr:row>96</xdr:row>
      <xdr:rowOff>11619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430782"/>
          <a:ext cx="889000" cy="4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11619</xdr:rowOff>
    </xdr:from>
    <xdr:to>
      <xdr:col>45</xdr:col>
      <xdr:colOff>177800</xdr:colOff>
      <xdr:row>96</xdr:row>
      <xdr:rowOff>148941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70819"/>
          <a:ext cx="889000" cy="1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129609</xdr:rowOff>
    </xdr:from>
    <xdr:to>
      <xdr:col>41</xdr:col>
      <xdr:colOff>50800</xdr:colOff>
      <xdr:row>96</xdr:row>
      <xdr:rowOff>148941</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88809"/>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108331</xdr:rowOff>
    </xdr:from>
    <xdr:to>
      <xdr:col>55</xdr:col>
      <xdr:colOff>50800</xdr:colOff>
      <xdr:row>95</xdr:row>
      <xdr:rowOff>38481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131208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92232</xdr:rowOff>
    </xdr:from>
    <xdr:to>
      <xdr:col>50</xdr:col>
      <xdr:colOff>165100</xdr:colOff>
      <xdr:row>96</xdr:row>
      <xdr:rowOff>22382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7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47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132269</xdr:rowOff>
    </xdr:from>
    <xdr:to>
      <xdr:col>46</xdr:col>
      <xdr:colOff>38100</xdr:colOff>
      <xdr:row>96</xdr:row>
      <xdr:rowOff>62419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42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53546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51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98141</xdr:rowOff>
    </xdr:from>
    <xdr:to>
      <xdr:col>41</xdr:col>
      <xdr:colOff>101600</xdr:colOff>
      <xdr:row>97</xdr:row>
      <xdr:rowOff>28291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19418</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5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78809</xdr:rowOff>
    </xdr:from>
    <xdr:to>
      <xdr:col>36</xdr:col>
      <xdr:colOff>165100</xdr:colOff>
      <xdr:row>97</xdr:row>
      <xdr:rowOff>8959</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6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62319</xdr:rowOff>
    </xdr:from>
    <xdr:to>
      <xdr:col>85</xdr:col>
      <xdr:colOff>127000</xdr:colOff>
      <xdr:row>37</xdr:row>
      <xdr:rowOff>115354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405969"/>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52754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96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115354</xdr:rowOff>
    </xdr:from>
    <xdr:to>
      <xdr:col>81</xdr:col>
      <xdr:colOff>50800</xdr:colOff>
      <xdr:row>38</xdr:row>
      <xdr:rowOff>597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459004"/>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158310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50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597</xdr:rowOff>
    </xdr:from>
    <xdr:to>
      <xdr:col>76</xdr:col>
      <xdr:colOff>114300</xdr:colOff>
      <xdr:row>38</xdr:row>
      <xdr:rowOff>14142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15697"/>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84893</xdr:rowOff>
    </xdr:from>
    <xdr:to>
      <xdr:col>71</xdr:col>
      <xdr:colOff>177800</xdr:colOff>
      <xdr:row>38</xdr:row>
      <xdr:rowOff>14142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428543"/>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40067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5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11519</xdr:rowOff>
    </xdr:from>
    <xdr:to>
      <xdr:col>85</xdr:col>
      <xdr:colOff>177800</xdr:colOff>
      <xdr:row>37</xdr:row>
      <xdr:rowOff>113119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3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34396</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20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64554</xdr:rowOff>
    </xdr:from>
    <xdr:to>
      <xdr:col>81</xdr:col>
      <xdr:colOff>101600</xdr:colOff>
      <xdr:row>37</xdr:row>
      <xdr:rowOff>166154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11231</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18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121247</xdr:rowOff>
    </xdr:from>
    <xdr:to>
      <xdr:col>76</xdr:col>
      <xdr:colOff>165100</xdr:colOff>
      <xdr:row>38</xdr:row>
      <xdr:rowOff>51397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42524</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557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134791</xdr:rowOff>
    </xdr:from>
    <xdr:to>
      <xdr:col>72</xdr:col>
      <xdr:colOff>38100</xdr:colOff>
      <xdr:row>38</xdr:row>
      <xdr:rowOff>64942</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78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56069</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571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34093</xdr:rowOff>
    </xdr:from>
    <xdr:to>
      <xdr:col>67</xdr:col>
      <xdr:colOff>101600</xdr:colOff>
      <xdr:row>37</xdr:row>
      <xdr:rowOff>135693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37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152220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15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158739</xdr:rowOff>
    </xdr:from>
    <xdr:to>
      <xdr:col>85</xdr:col>
      <xdr:colOff>127000</xdr:colOff>
      <xdr:row>74</xdr:row>
      <xdr:rowOff>162462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846039"/>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1490</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60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137054</xdr:rowOff>
    </xdr:from>
    <xdr:to>
      <xdr:col>81</xdr:col>
      <xdr:colOff>50800</xdr:colOff>
      <xdr:row>74</xdr:row>
      <xdr:rowOff>162462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824354"/>
          <a:ext cx="889000" cy="2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117003</xdr:rowOff>
    </xdr:from>
    <xdr:to>
      <xdr:col>76</xdr:col>
      <xdr:colOff>114300</xdr:colOff>
      <xdr:row>74</xdr:row>
      <xdr:rowOff>137054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804303"/>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59326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47182</xdr:rowOff>
    </xdr:from>
    <xdr:to>
      <xdr:col>71</xdr:col>
      <xdr:colOff>177800</xdr:colOff>
      <xdr:row>74</xdr:row>
      <xdr:rowOff>117003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734482"/>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15631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94269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107939</xdr:rowOff>
    </xdr:from>
    <xdr:to>
      <xdr:col>85</xdr:col>
      <xdr:colOff>177800</xdr:colOff>
      <xdr:row>75</xdr:row>
      <xdr:rowOff>38089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130816</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64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111662</xdr:rowOff>
    </xdr:from>
    <xdr:to>
      <xdr:col>81</xdr:col>
      <xdr:colOff>101600</xdr:colOff>
      <xdr:row>75</xdr:row>
      <xdr:rowOff>41812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9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58339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86254</xdr:rowOff>
    </xdr:from>
    <xdr:to>
      <xdr:col>76</xdr:col>
      <xdr:colOff>165100</xdr:colOff>
      <xdr:row>75</xdr:row>
      <xdr:rowOff>16404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7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32931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54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66203</xdr:rowOff>
    </xdr:from>
    <xdr:to>
      <xdr:col>72</xdr:col>
      <xdr:colOff>38100</xdr:colOff>
      <xdr:row>74</xdr:row>
      <xdr:rowOff>167803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12880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5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167832</xdr:rowOff>
    </xdr:from>
    <xdr:to>
      <xdr:col>67</xdr:col>
      <xdr:colOff>101600</xdr:colOff>
      <xdr:row>74</xdr:row>
      <xdr:rowOff>97982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6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114509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45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149941</xdr:rowOff>
    </xdr:from>
    <xdr:to>
      <xdr:col>85</xdr:col>
      <xdr:colOff>127000</xdr:colOff>
      <xdr:row>99</xdr:row>
      <xdr:rowOff>16607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52041"/>
          <a:ext cx="838200" cy="3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11212</xdr:rowOff>
    </xdr:from>
    <xdr:to>
      <xdr:col>81</xdr:col>
      <xdr:colOff>50800</xdr:colOff>
      <xdr:row>99</xdr:row>
      <xdr:rowOff>16607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84762"/>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4583</xdr:rowOff>
    </xdr:from>
    <xdr:to>
      <xdr:col>76</xdr:col>
      <xdr:colOff>114300</xdr:colOff>
      <xdr:row>99</xdr:row>
      <xdr:rowOff>11212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78133"/>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4583</xdr:rowOff>
    </xdr:from>
    <xdr:to>
      <xdr:col>71</xdr:col>
      <xdr:colOff>177800</xdr:colOff>
      <xdr:row>99</xdr:row>
      <xdr:rowOff>6990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8133"/>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99141</xdr:rowOff>
    </xdr:from>
    <xdr:to>
      <xdr:col>85</xdr:col>
      <xdr:colOff>177800</xdr:colOff>
      <xdr:row>99</xdr:row>
      <xdr:rowOff>29291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0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40497</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4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137257</xdr:rowOff>
    </xdr:from>
    <xdr:to>
      <xdr:col>81</xdr:col>
      <xdr:colOff>101600</xdr:colOff>
      <xdr:row>99</xdr:row>
      <xdr:rowOff>67407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58534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0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131862</xdr:rowOff>
    </xdr:from>
    <xdr:to>
      <xdr:col>76</xdr:col>
      <xdr:colOff>165100</xdr:colOff>
      <xdr:row>99</xdr:row>
      <xdr:rowOff>62012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3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53139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2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125233</xdr:rowOff>
    </xdr:from>
    <xdr:to>
      <xdr:col>72</xdr:col>
      <xdr:colOff>38100</xdr:colOff>
      <xdr:row>99</xdr:row>
      <xdr:rowOff>55383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46510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2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127640</xdr:rowOff>
    </xdr:from>
    <xdr:to>
      <xdr:col>67</xdr:col>
      <xdr:colOff>101600</xdr:colOff>
      <xdr:row>99</xdr:row>
      <xdr:rowOff>57790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48917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27196</xdr:rowOff>
    </xdr:from>
    <xdr:to>
      <xdr:col>116</xdr:col>
      <xdr:colOff>63500</xdr:colOff>
      <xdr:row>59</xdr:row>
      <xdr:rowOff>33695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42746"/>
          <a:ext cx="838200" cy="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12566</xdr:rowOff>
    </xdr:from>
    <xdr:to>
      <xdr:col>111</xdr:col>
      <xdr:colOff>177800</xdr:colOff>
      <xdr:row>59</xdr:row>
      <xdr:rowOff>27196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28116"/>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10835</xdr:rowOff>
    </xdr:from>
    <xdr:to>
      <xdr:col>107</xdr:col>
      <xdr:colOff>50800</xdr:colOff>
      <xdr:row>59</xdr:row>
      <xdr:rowOff>12566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26385"/>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170104</xdr:rowOff>
    </xdr:from>
    <xdr:to>
      <xdr:col>102</xdr:col>
      <xdr:colOff>114300</xdr:colOff>
      <xdr:row>59</xdr:row>
      <xdr:rowOff>10835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114204"/>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154345</xdr:rowOff>
    </xdr:from>
    <xdr:to>
      <xdr:col>116</xdr:col>
      <xdr:colOff>114300</xdr:colOff>
      <xdr:row>59</xdr:row>
      <xdr:rowOff>84495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69272</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1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147846</xdr:rowOff>
    </xdr:from>
    <xdr:to>
      <xdr:col>112</xdr:col>
      <xdr:colOff>38100</xdr:colOff>
      <xdr:row>59</xdr:row>
      <xdr:rowOff>77996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9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69123</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8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133216</xdr:rowOff>
    </xdr:from>
    <xdr:to>
      <xdr:col>107</xdr:col>
      <xdr:colOff>101600</xdr:colOff>
      <xdr:row>59</xdr:row>
      <xdr:rowOff>63366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7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54493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7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131485</xdr:rowOff>
    </xdr:from>
    <xdr:to>
      <xdr:col>102</xdr:col>
      <xdr:colOff>165100</xdr:colOff>
      <xdr:row>59</xdr:row>
      <xdr:rowOff>61635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7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52762</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6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119304</xdr:rowOff>
    </xdr:from>
    <xdr:to>
      <xdr:col>98</xdr:col>
      <xdr:colOff>38100</xdr:colOff>
      <xdr:row>59</xdr:row>
      <xdr:rowOff>49454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0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40581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106248</xdr:rowOff>
    </xdr:from>
    <xdr:to>
      <xdr:col>116</xdr:col>
      <xdr:colOff>63500</xdr:colOff>
      <xdr:row>77</xdr:row>
      <xdr:rowOff>156883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307898"/>
          <a:ext cx="8382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156883</xdr:rowOff>
    </xdr:from>
    <xdr:to>
      <xdr:col>111</xdr:col>
      <xdr:colOff>177800</xdr:colOff>
      <xdr:row>77</xdr:row>
      <xdr:rowOff>168314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358533"/>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168314</xdr:rowOff>
    </xdr:from>
    <xdr:to>
      <xdr:col>107</xdr:col>
      <xdr:colOff>50800</xdr:colOff>
      <xdr:row>78</xdr:row>
      <xdr:rowOff>16066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36996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16066</xdr:rowOff>
    </xdr:from>
    <xdr:to>
      <xdr:col>102</xdr:col>
      <xdr:colOff>114300</xdr:colOff>
      <xdr:row>78</xdr:row>
      <xdr:rowOff>57823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389166"/>
          <a:ext cx="889000" cy="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55448</xdr:rowOff>
    </xdr:from>
    <xdr:to>
      <xdr:col>116</xdr:col>
      <xdr:colOff>114300</xdr:colOff>
      <xdr:row>77</xdr:row>
      <xdr:rowOff>157048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33875</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3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106083</xdr:rowOff>
    </xdr:from>
    <xdr:to>
      <xdr:col>112</xdr:col>
      <xdr:colOff>38100</xdr:colOff>
      <xdr:row>78</xdr:row>
      <xdr:rowOff>36233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30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27360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40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117514</xdr:rowOff>
    </xdr:from>
    <xdr:to>
      <xdr:col>107</xdr:col>
      <xdr:colOff>101600</xdr:colOff>
      <xdr:row>78</xdr:row>
      <xdr:rowOff>47664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38791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136716</xdr:rowOff>
    </xdr:from>
    <xdr:to>
      <xdr:col>102</xdr:col>
      <xdr:colOff>165100</xdr:colOff>
      <xdr:row>78</xdr:row>
      <xdr:rowOff>66866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57993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7023</xdr:rowOff>
    </xdr:from>
    <xdr:to>
      <xdr:col>98</xdr:col>
      <xdr:colOff>38100</xdr:colOff>
      <xdr:row>78</xdr:row>
      <xdr:rowOff>108623</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3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99750</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47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330,465</a:t>
          </a:r>
          <a:r>
            <a:rPr kumimoji="1" lang="ja-JP" altLang="ja-JP" sz="1100">
              <a:solidFill>
                <a:schemeClr val="dk1"/>
              </a:solidFill>
              <a:effectLst/>
              <a:latin typeface="+mn-lt"/>
              <a:ea typeface="+mn-ea"/>
              <a:cs typeface="+mn-cs"/>
            </a:rPr>
            <a:t>円となっている。このうち、扶助費及び繰出金は、類似団体平均と比べて低い水準にあるが、今後高齢化率の上昇に伴い増加傾向が見込まれる。このため、社会保障経費の抑制に向けて、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年度から医療費助成制度を見直しており、令和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年度には更なる制度見直しを行</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111,934
110,760
210.32
37,644,092
36,990,267
581,748
23,196,122
34,551,891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37592</xdr:rowOff>
    </xdr:from>
    <xdr:to>
      <xdr:col>24</xdr:col>
      <xdr:colOff>63500</xdr:colOff>
      <xdr:row>35</xdr:row>
      <xdr:rowOff>79502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38342"/>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24638</xdr:rowOff>
    </xdr:from>
    <xdr:to>
      <xdr:col>19</xdr:col>
      <xdr:colOff>177800</xdr:colOff>
      <xdr:row>35</xdr:row>
      <xdr:rowOff>37592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25388"/>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24638</xdr:rowOff>
    </xdr:from>
    <xdr:to>
      <xdr:col>15</xdr:col>
      <xdr:colOff>50800</xdr:colOff>
      <xdr:row>35</xdr:row>
      <xdr:rowOff>24638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25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49022</xdr:rowOff>
    </xdr:from>
    <xdr:to>
      <xdr:col>10</xdr:col>
      <xdr:colOff>114300</xdr:colOff>
      <xdr:row>35</xdr:row>
      <xdr:rowOff>24638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78322"/>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28702</xdr:rowOff>
    </xdr:from>
    <xdr:to>
      <xdr:col>24</xdr:col>
      <xdr:colOff>114300</xdr:colOff>
      <xdr:row>35</xdr:row>
      <xdr:rowOff>130302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51579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8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158242</xdr:rowOff>
    </xdr:from>
    <xdr:to>
      <xdr:col>20</xdr:col>
      <xdr:colOff>38100</xdr:colOff>
      <xdr:row>35</xdr:row>
      <xdr:rowOff>88392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104919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145288</xdr:rowOff>
    </xdr:from>
    <xdr:to>
      <xdr:col>15</xdr:col>
      <xdr:colOff>101600</xdr:colOff>
      <xdr:row>35</xdr:row>
      <xdr:rowOff>75438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91965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145288</xdr:rowOff>
    </xdr:from>
    <xdr:to>
      <xdr:col>10</xdr:col>
      <xdr:colOff>165100</xdr:colOff>
      <xdr:row>35</xdr:row>
      <xdr:rowOff>75438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91965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169672</xdr:rowOff>
    </xdr:from>
    <xdr:to>
      <xdr:col>6</xdr:col>
      <xdr:colOff>38100</xdr:colOff>
      <xdr:row>34</xdr:row>
      <xdr:rowOff>99822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2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116349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133332</xdr:rowOff>
    </xdr:from>
    <xdr:to>
      <xdr:col>24</xdr:col>
      <xdr:colOff>63500</xdr:colOff>
      <xdr:row>58</xdr:row>
      <xdr:rowOff>154340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77432"/>
          <a:ext cx="8382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145287</xdr:rowOff>
    </xdr:from>
    <xdr:to>
      <xdr:col>19</xdr:col>
      <xdr:colOff>177800</xdr:colOff>
      <xdr:row>58</xdr:row>
      <xdr:rowOff>154340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89387"/>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115122</xdr:rowOff>
    </xdr:from>
    <xdr:to>
      <xdr:col>15</xdr:col>
      <xdr:colOff>50800</xdr:colOff>
      <xdr:row>58</xdr:row>
      <xdr:rowOff>145287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9222"/>
          <a:ext cx="889000" cy="3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115122</xdr:rowOff>
    </xdr:from>
    <xdr:to>
      <xdr:col>10</xdr:col>
      <xdr:colOff>114300</xdr:colOff>
      <xdr:row>58</xdr:row>
      <xdr:rowOff>127688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9222"/>
          <a:ext cx="889000" cy="1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164586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0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82532</xdr:rowOff>
    </xdr:from>
    <xdr:to>
      <xdr:col>24</xdr:col>
      <xdr:colOff>114300</xdr:colOff>
      <xdr:row>59</xdr:row>
      <xdr:rowOff>12682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103540</xdr:rowOff>
    </xdr:from>
    <xdr:to>
      <xdr:col>20</xdr:col>
      <xdr:colOff>38100</xdr:colOff>
      <xdr:row>59</xdr:row>
      <xdr:rowOff>33690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24817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94487</xdr:rowOff>
    </xdr:from>
    <xdr:to>
      <xdr:col>15</xdr:col>
      <xdr:colOff>101600</xdr:colOff>
      <xdr:row>59</xdr:row>
      <xdr:rowOff>24637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15764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3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64322</xdr:rowOff>
    </xdr:from>
    <xdr:to>
      <xdr:col>10</xdr:col>
      <xdr:colOff>165100</xdr:colOff>
      <xdr:row>58</xdr:row>
      <xdr:rowOff>165922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10999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8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76888</xdr:rowOff>
    </xdr:from>
    <xdr:to>
      <xdr:col>6</xdr:col>
      <xdr:colOff>38100</xdr:colOff>
      <xdr:row>59</xdr:row>
      <xdr:rowOff>7038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2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169615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13611</xdr:rowOff>
    </xdr:from>
    <xdr:to>
      <xdr:col>24</xdr:col>
      <xdr:colOff>62865</xdr:colOff>
      <xdr:row>78</xdr:row>
      <xdr:rowOff>15320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015111"/>
          <a:ext cx="1270" cy="137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19147</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392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15320</xdr:rowOff>
    </xdr:from>
    <xdr:to>
      <xdr:col>24</xdr:col>
      <xdr:colOff>152400</xdr:colOff>
      <xdr:row>78</xdr:row>
      <xdr:rowOff>15320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3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131738</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9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13611</xdr:rowOff>
    </xdr:from>
    <xdr:to>
      <xdr:col>24</xdr:col>
      <xdr:colOff>152400</xdr:colOff>
      <xdr:row>70</xdr:row>
      <xdr:rowOff>13611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01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15320</xdr:rowOff>
    </xdr:from>
    <xdr:to>
      <xdr:col>24</xdr:col>
      <xdr:colOff>63500</xdr:colOff>
      <xdr:row>78</xdr:row>
      <xdr:rowOff>84586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388420"/>
          <a:ext cx="8382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99400</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15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76523</xdr:rowOff>
    </xdr:from>
    <xdr:to>
      <xdr:col>24</xdr:col>
      <xdr:colOff>114300</xdr:colOff>
      <xdr:row>75</xdr:row>
      <xdr:rowOff>6673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63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84586</xdr:rowOff>
    </xdr:from>
    <xdr:to>
      <xdr:col>19</xdr:col>
      <xdr:colOff>177800</xdr:colOff>
      <xdr:row>78</xdr:row>
      <xdr:rowOff>87351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57686"/>
          <a:ext cx="889000" cy="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152560</xdr:rowOff>
    </xdr:from>
    <xdr:to>
      <xdr:col>20</xdr:col>
      <xdr:colOff>38100</xdr:colOff>
      <xdr:row>75</xdr:row>
      <xdr:rowOff>82710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99237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61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87351</xdr:rowOff>
    </xdr:from>
    <xdr:to>
      <xdr:col>15</xdr:col>
      <xdr:colOff>50800</xdr:colOff>
      <xdr:row>78</xdr:row>
      <xdr:rowOff>103853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60451"/>
          <a:ext cx="889000" cy="1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155401</xdr:rowOff>
    </xdr:from>
    <xdr:to>
      <xdr:col>15</xdr:col>
      <xdr:colOff>101600</xdr:colOff>
      <xdr:row>75</xdr:row>
      <xdr:rowOff>85551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102078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61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103853</xdr:rowOff>
    </xdr:from>
    <xdr:to>
      <xdr:col>10</xdr:col>
      <xdr:colOff>114300</xdr:colOff>
      <xdr:row>79</xdr:row>
      <xdr:rowOff>13742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76953"/>
          <a:ext cx="889000" cy="8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23608</xdr:rowOff>
    </xdr:from>
    <xdr:to>
      <xdr:col>10</xdr:col>
      <xdr:colOff>165100</xdr:colOff>
      <xdr:row>75</xdr:row>
      <xdr:rowOff>125208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141735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151688</xdr:rowOff>
    </xdr:from>
    <xdr:to>
      <xdr:col>6</xdr:col>
      <xdr:colOff>38100</xdr:colOff>
      <xdr:row>76</xdr:row>
      <xdr:rowOff>81838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98365</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135970</xdr:rowOff>
    </xdr:from>
    <xdr:to>
      <xdr:col>24</xdr:col>
      <xdr:colOff>114300</xdr:colOff>
      <xdr:row>78</xdr:row>
      <xdr:rowOff>66120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33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50897</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252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33786</xdr:rowOff>
    </xdr:from>
    <xdr:to>
      <xdr:col>20</xdr:col>
      <xdr:colOff>38100</xdr:colOff>
      <xdr:row>78</xdr:row>
      <xdr:rowOff>135386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126513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9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36551</xdr:rowOff>
    </xdr:from>
    <xdr:to>
      <xdr:col>15</xdr:col>
      <xdr:colOff>101600</xdr:colOff>
      <xdr:row>78</xdr:row>
      <xdr:rowOff>138151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0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129278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0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53053</xdr:rowOff>
    </xdr:from>
    <xdr:to>
      <xdr:col>10</xdr:col>
      <xdr:colOff>165100</xdr:colOff>
      <xdr:row>78</xdr:row>
      <xdr:rowOff>154653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2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145780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1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134392</xdr:rowOff>
    </xdr:from>
    <xdr:to>
      <xdr:col>6</xdr:col>
      <xdr:colOff>38100</xdr:colOff>
      <xdr:row>79</xdr:row>
      <xdr:rowOff>64542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55669</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6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67985</xdr:rowOff>
    </xdr:from>
    <xdr:to>
      <xdr:col>24</xdr:col>
      <xdr:colOff>63500</xdr:colOff>
      <xdr:row>94</xdr:row>
      <xdr:rowOff>81570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3797300" y="16184285"/>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147631</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263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30527</xdr:rowOff>
    </xdr:from>
    <xdr:to>
      <xdr:col>19</xdr:col>
      <xdr:colOff>177800</xdr:colOff>
      <xdr:row>94</xdr:row>
      <xdr:rowOff>67985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146827"/>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170066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2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9496</xdr:rowOff>
    </xdr:from>
    <xdr:to>
      <xdr:col>15</xdr:col>
      <xdr:colOff>50800</xdr:colOff>
      <xdr:row>94</xdr:row>
      <xdr:rowOff>30527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125796"/>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5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9496</xdr:rowOff>
    </xdr:from>
    <xdr:to>
      <xdr:col>10</xdr:col>
      <xdr:colOff>114300</xdr:colOff>
      <xdr:row>94</xdr:row>
      <xdr:rowOff>38005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125796"/>
          <a:ext cx="889000" cy="2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80487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3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82349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3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30770</xdr:rowOff>
    </xdr:from>
    <xdr:to>
      <xdr:col>24</xdr:col>
      <xdr:colOff>114300</xdr:colOff>
      <xdr:row>94</xdr:row>
      <xdr:rowOff>132370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1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53647</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599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17185</xdr:rowOff>
    </xdr:from>
    <xdr:to>
      <xdr:col>20</xdr:col>
      <xdr:colOff>38100</xdr:colOff>
      <xdr:row>94</xdr:row>
      <xdr:rowOff>118785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13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135312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590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151177</xdr:rowOff>
    </xdr:from>
    <xdr:to>
      <xdr:col>15</xdr:col>
      <xdr:colOff>101600</xdr:colOff>
      <xdr:row>94</xdr:row>
      <xdr:rowOff>81327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0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97854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58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130146</xdr:rowOff>
    </xdr:from>
    <xdr:to>
      <xdr:col>10</xdr:col>
      <xdr:colOff>165100</xdr:colOff>
      <xdr:row>94</xdr:row>
      <xdr:rowOff>60296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07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76823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585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158655</xdr:rowOff>
    </xdr:from>
    <xdr:to>
      <xdr:col>6</xdr:col>
      <xdr:colOff>38100</xdr:colOff>
      <xdr:row>94</xdr:row>
      <xdr:rowOff>88805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1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105332</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58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90322</xdr:rowOff>
    </xdr:from>
    <xdr:to>
      <xdr:col>55</xdr:col>
      <xdr:colOff>0</xdr:colOff>
      <xdr:row>38</xdr:row>
      <xdr:rowOff>90780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05422"/>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85751</xdr:rowOff>
    </xdr:from>
    <xdr:to>
      <xdr:col>50</xdr:col>
      <xdr:colOff>114300</xdr:colOff>
      <xdr:row>38</xdr:row>
      <xdr:rowOff>90322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0085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85751</xdr:rowOff>
    </xdr:from>
    <xdr:to>
      <xdr:col>45</xdr:col>
      <xdr:colOff>177800</xdr:colOff>
      <xdr:row>38</xdr:row>
      <xdr:rowOff>87122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0085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70663</xdr:rowOff>
    </xdr:from>
    <xdr:to>
      <xdr:col>41</xdr:col>
      <xdr:colOff>50800</xdr:colOff>
      <xdr:row>38</xdr:row>
      <xdr:rowOff>87122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585763"/>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39980</xdr:rowOff>
    </xdr:from>
    <xdr:to>
      <xdr:col>55</xdr:col>
      <xdr:colOff>50800</xdr:colOff>
      <xdr:row>38</xdr:row>
      <xdr:rowOff>141580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5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126357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70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39522</xdr:rowOff>
    </xdr:from>
    <xdr:to>
      <xdr:col>50</xdr:col>
      <xdr:colOff>165100</xdr:colOff>
      <xdr:row>38</xdr:row>
      <xdr:rowOff>141122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132249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34951</xdr:rowOff>
    </xdr:from>
    <xdr:to>
      <xdr:col>46</xdr:col>
      <xdr:colOff>38100</xdr:colOff>
      <xdr:row>38</xdr:row>
      <xdr:rowOff>136551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5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127678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642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36322</xdr:rowOff>
    </xdr:from>
    <xdr:to>
      <xdr:col>41</xdr:col>
      <xdr:colOff>101600</xdr:colOff>
      <xdr:row>38</xdr:row>
      <xdr:rowOff>137922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129049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44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19863</xdr:rowOff>
    </xdr:from>
    <xdr:to>
      <xdr:col>36</xdr:col>
      <xdr:colOff>165100</xdr:colOff>
      <xdr:row>38</xdr:row>
      <xdr:rowOff>121463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112590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6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28463</xdr:rowOff>
    </xdr:from>
    <xdr:to>
      <xdr:col>55</xdr:col>
      <xdr:colOff>0</xdr:colOff>
      <xdr:row>57</xdr:row>
      <xdr:rowOff>45288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01113"/>
          <a:ext cx="8382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58777</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831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27869</xdr:rowOff>
    </xdr:from>
    <xdr:to>
      <xdr:col>50</xdr:col>
      <xdr:colOff>114300</xdr:colOff>
      <xdr:row>57</xdr:row>
      <xdr:rowOff>28463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80051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171386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27869</xdr:rowOff>
    </xdr:from>
    <xdr:to>
      <xdr:col>45</xdr:col>
      <xdr:colOff>177800</xdr:colOff>
      <xdr:row>57</xdr:row>
      <xdr:rowOff>68468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800519"/>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151406</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153828</xdr:rowOff>
    </xdr:from>
    <xdr:to>
      <xdr:col>41</xdr:col>
      <xdr:colOff>50800</xdr:colOff>
      <xdr:row>57</xdr:row>
      <xdr:rowOff>68468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755028"/>
          <a:ext cx="889000" cy="8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170608</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994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28465</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165938</xdr:rowOff>
    </xdr:from>
    <xdr:to>
      <xdr:col>55</xdr:col>
      <xdr:colOff>50800</xdr:colOff>
      <xdr:row>57</xdr:row>
      <xdr:rowOff>96088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17365</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61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149113</xdr:rowOff>
    </xdr:from>
    <xdr:to>
      <xdr:col>50</xdr:col>
      <xdr:colOff>165100</xdr:colOff>
      <xdr:row>57</xdr:row>
      <xdr:rowOff>79263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5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95790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52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148519</xdr:rowOff>
    </xdr:from>
    <xdr:to>
      <xdr:col>46</xdr:col>
      <xdr:colOff>38100</xdr:colOff>
      <xdr:row>57</xdr:row>
      <xdr:rowOff>78669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95196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5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17668</xdr:rowOff>
    </xdr:from>
    <xdr:to>
      <xdr:col>41</xdr:col>
      <xdr:colOff>101600</xdr:colOff>
      <xdr:row>57</xdr:row>
      <xdr:rowOff>119268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9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135795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26428" y="956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103028</xdr:rowOff>
    </xdr:from>
    <xdr:to>
      <xdr:col>36</xdr:col>
      <xdr:colOff>165100</xdr:colOff>
      <xdr:row>57</xdr:row>
      <xdr:rowOff>33178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0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49705</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9479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143912</xdr:rowOff>
    </xdr:from>
    <xdr:to>
      <xdr:col>55</xdr:col>
      <xdr:colOff>0</xdr:colOff>
      <xdr:row>78</xdr:row>
      <xdr:rowOff>167393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517012"/>
          <a:ext cx="8382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152763</xdr:rowOff>
    </xdr:from>
    <xdr:to>
      <xdr:col>50</xdr:col>
      <xdr:colOff>114300</xdr:colOff>
      <xdr:row>78</xdr:row>
      <xdr:rowOff>167393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525863"/>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152763</xdr:rowOff>
    </xdr:from>
    <xdr:to>
      <xdr:col>45</xdr:col>
      <xdr:colOff>177800</xdr:colOff>
      <xdr:row>78</xdr:row>
      <xdr:rowOff>157564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525863"/>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110048</xdr:rowOff>
    </xdr:from>
    <xdr:to>
      <xdr:col>41</xdr:col>
      <xdr:colOff>50800</xdr:colOff>
      <xdr:row>78</xdr:row>
      <xdr:rowOff>157564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83148"/>
          <a:ext cx="889000" cy="4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93112</xdr:rowOff>
    </xdr:from>
    <xdr:to>
      <xdr:col>55</xdr:col>
      <xdr:colOff>50800</xdr:colOff>
      <xdr:row>79</xdr:row>
      <xdr:rowOff>23262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46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8039</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8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116593</xdr:rowOff>
    </xdr:from>
    <xdr:to>
      <xdr:col>50</xdr:col>
      <xdr:colOff>165100</xdr:colOff>
      <xdr:row>79</xdr:row>
      <xdr:rowOff>46743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37870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101963</xdr:rowOff>
    </xdr:from>
    <xdr:to>
      <xdr:col>46</xdr:col>
      <xdr:colOff>38100</xdr:colOff>
      <xdr:row>79</xdr:row>
      <xdr:rowOff>32113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23240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6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106764</xdr:rowOff>
    </xdr:from>
    <xdr:to>
      <xdr:col>41</xdr:col>
      <xdr:colOff>101600</xdr:colOff>
      <xdr:row>79</xdr:row>
      <xdr:rowOff>36914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28041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7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59248</xdr:rowOff>
    </xdr:from>
    <xdr:to>
      <xdr:col>36</xdr:col>
      <xdr:colOff>165100</xdr:colOff>
      <xdr:row>78</xdr:row>
      <xdr:rowOff>160848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151975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2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158641</xdr:rowOff>
    </xdr:from>
    <xdr:to>
      <xdr:col>55</xdr:col>
      <xdr:colOff>0</xdr:colOff>
      <xdr:row>97</xdr:row>
      <xdr:rowOff>160001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789291"/>
          <a:ext cx="8382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125919</xdr:rowOff>
    </xdr:from>
    <xdr:to>
      <xdr:col>50</xdr:col>
      <xdr:colOff>114300</xdr:colOff>
      <xdr:row>97</xdr:row>
      <xdr:rowOff>160001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56569"/>
          <a:ext cx="889000" cy="3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126540</xdr:rowOff>
    </xdr:from>
    <xdr:to>
      <xdr:col>45</xdr:col>
      <xdr:colOff>177800</xdr:colOff>
      <xdr:row>97</xdr:row>
      <xdr:rowOff>125919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585740"/>
          <a:ext cx="889000" cy="17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126540</xdr:rowOff>
    </xdr:from>
    <xdr:to>
      <xdr:col>41</xdr:col>
      <xdr:colOff>50800</xdr:colOff>
      <xdr:row>97</xdr:row>
      <xdr:rowOff>37233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585740"/>
          <a:ext cx="889000" cy="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89555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2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94868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107841</xdr:rowOff>
    </xdr:from>
    <xdr:to>
      <xdr:col>55</xdr:col>
      <xdr:colOff>50800</xdr:colOff>
      <xdr:row>98</xdr:row>
      <xdr:rowOff>37991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22768</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5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109201</xdr:rowOff>
    </xdr:from>
    <xdr:to>
      <xdr:col>50</xdr:col>
      <xdr:colOff>165100</xdr:colOff>
      <xdr:row>98</xdr:row>
      <xdr:rowOff>39351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30478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3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75119</xdr:rowOff>
    </xdr:from>
    <xdr:to>
      <xdr:col>46</xdr:col>
      <xdr:colOff>38100</xdr:colOff>
      <xdr:row>98</xdr:row>
      <xdr:rowOff>5269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0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167846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79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75740</xdr:rowOff>
    </xdr:from>
    <xdr:to>
      <xdr:col>41</xdr:col>
      <xdr:colOff>101600</xdr:colOff>
      <xdr:row>97</xdr:row>
      <xdr:rowOff>5890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53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22417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31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157883</xdr:rowOff>
    </xdr:from>
    <xdr:to>
      <xdr:col>36</xdr:col>
      <xdr:colOff>165100</xdr:colOff>
      <xdr:row>97</xdr:row>
      <xdr:rowOff>88033</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61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104560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39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98116</xdr:rowOff>
    </xdr:from>
    <xdr:to>
      <xdr:col>85</xdr:col>
      <xdr:colOff>127000</xdr:colOff>
      <xdr:row>38</xdr:row>
      <xdr:rowOff>80046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441766"/>
          <a:ext cx="838200" cy="15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98116</xdr:rowOff>
    </xdr:from>
    <xdr:to>
      <xdr:col>81</xdr:col>
      <xdr:colOff>50800</xdr:colOff>
      <xdr:row>38</xdr:row>
      <xdr:rowOff>88973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441766"/>
          <a:ext cx="889000" cy="16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123372</xdr:rowOff>
    </xdr:from>
    <xdr:to>
      <xdr:col>76</xdr:col>
      <xdr:colOff>114300</xdr:colOff>
      <xdr:row>38</xdr:row>
      <xdr:rowOff>88973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467022"/>
          <a:ext cx="889000" cy="13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123372</xdr:rowOff>
    </xdr:from>
    <xdr:to>
      <xdr:col>71</xdr:col>
      <xdr:colOff>177800</xdr:colOff>
      <xdr:row>37</xdr:row>
      <xdr:rowOff>145796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67022"/>
          <a:ext cx="8890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29246</xdr:rowOff>
    </xdr:from>
    <xdr:to>
      <xdr:col>85</xdr:col>
      <xdr:colOff>177800</xdr:colOff>
      <xdr:row>38</xdr:row>
      <xdr:rowOff>130846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7673</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52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47316</xdr:rowOff>
    </xdr:from>
    <xdr:to>
      <xdr:col>81</xdr:col>
      <xdr:colOff>101600</xdr:colOff>
      <xdr:row>37</xdr:row>
      <xdr:rowOff>148916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140043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48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38173</xdr:rowOff>
    </xdr:from>
    <xdr:to>
      <xdr:col>76</xdr:col>
      <xdr:colOff>165100</xdr:colOff>
      <xdr:row>38</xdr:row>
      <xdr:rowOff>139773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5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130900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4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72572</xdr:rowOff>
    </xdr:from>
    <xdr:to>
      <xdr:col>72</xdr:col>
      <xdr:colOff>38100</xdr:colOff>
      <xdr:row>38</xdr:row>
      <xdr:rowOff>2722</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165299</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94996</xdr:rowOff>
    </xdr:from>
    <xdr:to>
      <xdr:col>67</xdr:col>
      <xdr:colOff>101600</xdr:colOff>
      <xdr:row>38</xdr:row>
      <xdr:rowOff>25146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16273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5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78207</xdr:rowOff>
    </xdr:from>
    <xdr:to>
      <xdr:col>85</xdr:col>
      <xdr:colOff>127000</xdr:colOff>
      <xdr:row>54</xdr:row>
      <xdr:rowOff>40291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165057"/>
          <a:ext cx="838200" cy="13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81076</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161874</xdr:rowOff>
    </xdr:from>
    <xdr:to>
      <xdr:col>81</xdr:col>
      <xdr:colOff>50800</xdr:colOff>
      <xdr:row>54</xdr:row>
      <xdr:rowOff>40291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248724"/>
          <a:ext cx="889000" cy="4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1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161874</xdr:rowOff>
    </xdr:from>
    <xdr:to>
      <xdr:col>76</xdr:col>
      <xdr:colOff>114300</xdr:colOff>
      <xdr:row>54</xdr:row>
      <xdr:rowOff>105867</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248724"/>
          <a:ext cx="889000" cy="1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159812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58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86992</xdr:rowOff>
    </xdr:from>
    <xdr:to>
      <xdr:col>71</xdr:col>
      <xdr:colOff>177800</xdr:colOff>
      <xdr:row>54</xdr:row>
      <xdr:rowOff>105867</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345292"/>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44435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107234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3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27407</xdr:rowOff>
    </xdr:from>
    <xdr:to>
      <xdr:col>85</xdr:col>
      <xdr:colOff>177800</xdr:colOff>
      <xdr:row>53</xdr:row>
      <xdr:rowOff>129007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11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50284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96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160941</xdr:rowOff>
    </xdr:from>
    <xdr:to>
      <xdr:col>81</xdr:col>
      <xdr:colOff>101600</xdr:colOff>
      <xdr:row>54</xdr:row>
      <xdr:rowOff>91091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24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107618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111074</xdr:rowOff>
    </xdr:from>
    <xdr:to>
      <xdr:col>76</xdr:col>
      <xdr:colOff>165100</xdr:colOff>
      <xdr:row>54</xdr:row>
      <xdr:rowOff>41224</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1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57751</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897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55067</xdr:rowOff>
    </xdr:from>
    <xdr:to>
      <xdr:col>72</xdr:col>
      <xdr:colOff>38100</xdr:colOff>
      <xdr:row>54</xdr:row>
      <xdr:rowOff>156667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3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1744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08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36192</xdr:rowOff>
    </xdr:from>
    <xdr:to>
      <xdr:col>67</xdr:col>
      <xdr:colOff>101600</xdr:colOff>
      <xdr:row>54</xdr:row>
      <xdr:rowOff>137792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2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154319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06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62319</xdr:rowOff>
    </xdr:from>
    <xdr:to>
      <xdr:col>85</xdr:col>
      <xdr:colOff>127000</xdr:colOff>
      <xdr:row>77</xdr:row>
      <xdr:rowOff>115354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5481300" y="13263969"/>
          <a:ext cx="8382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52754</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54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115354</xdr:rowOff>
    </xdr:from>
    <xdr:to>
      <xdr:col>81</xdr:col>
      <xdr:colOff>50800</xdr:colOff>
      <xdr:row>78</xdr:row>
      <xdr:rowOff>597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317004"/>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158309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5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597</xdr:rowOff>
    </xdr:from>
    <xdr:to>
      <xdr:col>76</xdr:col>
      <xdr:colOff>114300</xdr:colOff>
      <xdr:row>78</xdr:row>
      <xdr:rowOff>14142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3373697"/>
          <a:ext cx="889000" cy="1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84892</xdr:rowOff>
    </xdr:from>
    <xdr:to>
      <xdr:col>71</xdr:col>
      <xdr:colOff>177800</xdr:colOff>
      <xdr:row>78</xdr:row>
      <xdr:rowOff>14142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286542"/>
          <a:ext cx="889000" cy="10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40067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413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11519</xdr:rowOff>
    </xdr:from>
    <xdr:to>
      <xdr:col>85</xdr:col>
      <xdr:colOff>177800</xdr:colOff>
      <xdr:row>77</xdr:row>
      <xdr:rowOff>113119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2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34396</xdr:rowOff>
    </xdr:from>
    <xdr:ext cx="469744"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06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64554</xdr:rowOff>
    </xdr:from>
    <xdr:to>
      <xdr:col>81</xdr:col>
      <xdr:colOff>101600</xdr:colOff>
      <xdr:row>77</xdr:row>
      <xdr:rowOff>166154</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11231</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46428" y="13041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121247</xdr:rowOff>
    </xdr:from>
    <xdr:to>
      <xdr:col>76</xdr:col>
      <xdr:colOff>165100</xdr:colOff>
      <xdr:row>78</xdr:row>
      <xdr:rowOff>51397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3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42524</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3017" y="13415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134792</xdr:rowOff>
    </xdr:from>
    <xdr:to>
      <xdr:col>72</xdr:col>
      <xdr:colOff>38100</xdr:colOff>
      <xdr:row>78</xdr:row>
      <xdr:rowOff>64942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3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56069</xdr:rowOff>
    </xdr:from>
    <xdr:ext cx="378565"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14017" y="13429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34092</xdr:rowOff>
    </xdr:from>
    <xdr:to>
      <xdr:col>67</xdr:col>
      <xdr:colOff>101600</xdr:colOff>
      <xdr:row>77</xdr:row>
      <xdr:rowOff>135692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2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152219</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579428" y="1301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158739</xdr:rowOff>
    </xdr:from>
    <xdr:to>
      <xdr:col>85</xdr:col>
      <xdr:colOff>127000</xdr:colOff>
      <xdr:row>94</xdr:row>
      <xdr:rowOff>162429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275039"/>
          <a:ext cx="8382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1458</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289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137055</xdr:rowOff>
    </xdr:from>
    <xdr:to>
      <xdr:col>81</xdr:col>
      <xdr:colOff>50800</xdr:colOff>
      <xdr:row>94</xdr:row>
      <xdr:rowOff>162429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253355"/>
          <a:ext cx="8890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116971</xdr:rowOff>
    </xdr:from>
    <xdr:to>
      <xdr:col>76</xdr:col>
      <xdr:colOff>114300</xdr:colOff>
      <xdr:row>94</xdr:row>
      <xdr:rowOff>137055</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233271"/>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59326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47051</xdr:rowOff>
    </xdr:from>
    <xdr:to>
      <xdr:col>71</xdr:col>
      <xdr:colOff>177800</xdr:colOff>
      <xdr:row>94</xdr:row>
      <xdr:rowOff>116971</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163351"/>
          <a:ext cx="889000" cy="6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15566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94105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107939</xdr:rowOff>
    </xdr:from>
    <xdr:to>
      <xdr:col>85</xdr:col>
      <xdr:colOff>177800</xdr:colOff>
      <xdr:row>95</xdr:row>
      <xdr:rowOff>38089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2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130816</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07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111629</xdr:rowOff>
    </xdr:from>
    <xdr:to>
      <xdr:col>81</xdr:col>
      <xdr:colOff>101600</xdr:colOff>
      <xdr:row>95</xdr:row>
      <xdr:rowOff>41779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22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58306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0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86255</xdr:rowOff>
    </xdr:from>
    <xdr:to>
      <xdr:col>76</xdr:col>
      <xdr:colOff>165100</xdr:colOff>
      <xdr:row>95</xdr:row>
      <xdr:rowOff>16405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2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32932</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66171</xdr:rowOff>
    </xdr:from>
    <xdr:to>
      <xdr:col>72</xdr:col>
      <xdr:colOff>38100</xdr:colOff>
      <xdr:row>94</xdr:row>
      <xdr:rowOff>167771</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18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12848</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95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167701</xdr:rowOff>
    </xdr:from>
    <xdr:to>
      <xdr:col>67</xdr:col>
      <xdr:colOff>101600</xdr:colOff>
      <xdr:row>94</xdr:row>
      <xdr:rowOff>97851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11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114378</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88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330,465</a:t>
          </a:r>
          <a:r>
            <a:rPr kumimoji="1" lang="ja-JP" altLang="ja-JP" sz="1100">
              <a:solidFill>
                <a:schemeClr val="dk1"/>
              </a:solidFill>
              <a:effectLst/>
              <a:latin typeface="+mn-lt"/>
              <a:ea typeface="+mn-ea"/>
              <a:cs typeface="+mn-cs"/>
            </a:rPr>
            <a:t>円となっている。このうち、約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％を占める民生費については、住民一人当たり</a:t>
          </a:r>
          <a:r>
            <a:rPr kumimoji="1" lang="en-US" altLang="ja-JP" sz="1100">
              <a:solidFill>
                <a:schemeClr val="dk1"/>
              </a:solidFill>
              <a:effectLst/>
              <a:latin typeface="+mn-lt"/>
              <a:ea typeface="+mn-ea"/>
              <a:cs typeface="+mn-cs"/>
            </a:rPr>
            <a:t>113,426</a:t>
          </a:r>
          <a:r>
            <a:rPr kumimoji="1" lang="ja-JP" altLang="ja-JP" sz="1100">
              <a:solidFill>
                <a:schemeClr val="dk1"/>
              </a:solidFill>
              <a:effectLst/>
              <a:latin typeface="+mn-lt"/>
              <a:ea typeface="+mn-ea"/>
              <a:cs typeface="+mn-cs"/>
            </a:rPr>
            <a:t>円となっており、類似団体の中で最も低いコストとなっている。これは、高齢化率や生活保護率が全国平均に比べて低く、扶助対象者が少ないことによるが、近年は子ども・子育て支援新制度による給付費増加の影響もあり、民生費全体として増加傾向にある。将来的には、高齢化に伴う医療費や社会保障経費の急激な増加が見込まれることから、公費負担の見直し等により扶助費増加の抑制に努め、持続可能なまちづくりを行うことが必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教育費については、小学校・幼稚園空調整備費及び中学校改修費の増により前年度より増加している一方、</a:t>
          </a:r>
          <a:r>
            <a:rPr kumimoji="1" lang="ja-JP" altLang="ja-JP" sz="1100">
              <a:solidFill>
                <a:schemeClr val="dk1"/>
              </a:solidFill>
              <a:effectLst/>
              <a:latin typeface="+mn-lt"/>
              <a:ea typeface="+mn-ea"/>
              <a:cs typeface="+mn-cs"/>
            </a:rPr>
            <a:t>消防費は、消防特殊車両の更新</a:t>
          </a:r>
          <a:r>
            <a:rPr kumimoji="1" lang="ja-JP" altLang="en-US" sz="1100">
              <a:solidFill>
                <a:schemeClr val="dk1"/>
              </a:solidFill>
              <a:effectLst/>
              <a:latin typeface="+mn-lt"/>
              <a:ea typeface="+mn-ea"/>
              <a:cs typeface="+mn-cs"/>
            </a:rPr>
            <a:t>終了したため</a:t>
          </a:r>
          <a:r>
            <a:rPr kumimoji="1" lang="ja-JP" altLang="ja-JP" sz="1100">
              <a:solidFill>
                <a:schemeClr val="dk1"/>
              </a:solidFill>
              <a:effectLst/>
              <a:latin typeface="+mn-lt"/>
              <a:ea typeface="+mn-ea"/>
              <a:cs typeface="+mn-cs"/>
            </a:rPr>
            <a:t>前年度より減少している。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歳入では地方消費税交付金などは</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となった一方で、固定資産税や普通交付税、</a:t>
          </a:r>
          <a:r>
            <a:rPr kumimoji="1" lang="ja-JP" altLang="en-US" sz="1100">
              <a:solidFill>
                <a:schemeClr val="dk1"/>
              </a:solidFill>
              <a:effectLst/>
              <a:latin typeface="+mn-lt"/>
              <a:ea typeface="+mn-ea"/>
              <a:cs typeface="+mn-cs"/>
            </a:rPr>
            <a:t>国庫支出金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となり、歳入全体では</a:t>
          </a:r>
          <a:r>
            <a:rPr kumimoji="1" lang="ja-JP" altLang="en-US" sz="1100">
              <a:solidFill>
                <a:schemeClr val="dk1"/>
              </a:solidFill>
              <a:effectLst/>
              <a:latin typeface="+mn-lt"/>
              <a:ea typeface="+mn-ea"/>
              <a:cs typeface="+mn-cs"/>
            </a:rPr>
            <a:t>増収</a:t>
          </a:r>
          <a:r>
            <a:rPr kumimoji="1" lang="ja-JP" altLang="ja-JP" sz="1100">
              <a:solidFill>
                <a:schemeClr val="dk1"/>
              </a:solidFill>
              <a:effectLst/>
              <a:latin typeface="+mn-lt"/>
              <a:ea typeface="+mn-ea"/>
              <a:cs typeface="+mn-cs"/>
            </a:rPr>
            <a:t>となった。歳出では</a:t>
          </a:r>
          <a:r>
            <a:rPr kumimoji="1" lang="ja-JP" altLang="en-US" sz="1100">
              <a:solidFill>
                <a:schemeClr val="dk1"/>
              </a:solidFill>
              <a:effectLst/>
              <a:latin typeface="+mn-lt"/>
              <a:ea typeface="+mn-ea"/>
              <a:cs typeface="+mn-cs"/>
            </a:rPr>
            <a:t>扶助費や投資的経費の増加、また将来に備えた積立金の増加などにより、歳出全体は増加した。一般会計全体では歳入が歳出を上回り、</a:t>
          </a:r>
          <a:r>
            <a:rPr kumimoji="1" lang="ja-JP" altLang="ja-JP" sz="1100">
              <a:solidFill>
                <a:schemeClr val="dk1"/>
              </a:solidFill>
              <a:effectLst/>
              <a:latin typeface="+mn-lt"/>
              <a:ea typeface="+mn-ea"/>
              <a:cs typeface="+mn-cs"/>
            </a:rPr>
            <a:t>財政調整基金については取り崩しを行わなかった。今後も歳出の抑制に努めるとともに、実質収支比率の改善等、健全な財政運営に努める。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連結実質赤字比率は、これまで常に黒字となっており、前年度に引き続き</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年度も全会計で黒字となった。</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年度の黒字は、標準財政規模比で</a:t>
          </a:r>
          <a:r>
            <a:rPr kumimoji="1" lang="en-US" altLang="ja-JP" sz="1100">
              <a:solidFill>
                <a:schemeClr val="dk1"/>
              </a:solidFill>
              <a:effectLst/>
              <a:latin typeface="+mn-lt"/>
              <a:ea typeface="+mn-ea"/>
              <a:cs typeface="+mn-cs"/>
            </a:rPr>
            <a:t>28.4%</a:t>
          </a:r>
          <a:r>
            <a:rPr kumimoji="1" lang="ja-JP" altLang="ja-JP" sz="1100">
              <a:solidFill>
                <a:schemeClr val="dk1"/>
              </a:solidFill>
              <a:effectLst/>
              <a:latin typeface="+mn-lt"/>
              <a:ea typeface="+mn-ea"/>
              <a:cs typeface="+mn-cs"/>
            </a:rPr>
            <a:t>で前年度比で</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水道事業会計は、標準財政規模比で</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している。また、三田市民病院</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会計は、標準財政規模比で</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ポイント低下している。</a:t>
          </a:r>
          <a:endParaRPr lang="ja-JP" altLang="ja-JP" sz="1400">
            <a:effectLst/>
          </a:endParaRPr>
        </a:p>
        <a:p>
          <a:r>
            <a:rPr kumimoji="1" lang="ja-JP" altLang="ja-JP" sz="1100">
              <a:solidFill>
                <a:schemeClr val="dk1"/>
              </a:solidFill>
              <a:effectLst/>
              <a:latin typeface="+mn-lt"/>
              <a:ea typeface="+mn-ea"/>
              <a:cs typeface="+mn-cs"/>
            </a:rPr>
            <a:t>　その他の会計については、標準財政規模が変動するため多少変動するが、赤字が発生しないように健全な財政運営に努める。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3" zoomScale="85" zoomScaleNormal="85" workbookViewId="0">
      <selection activeCell="AY3" sqref="AY3:BM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37644092</v>
      </c>
      <c r="BO4" s="462"/>
      <c r="BP4" s="462"/>
      <c r="BQ4" s="462"/>
      <c r="BR4" s="462"/>
      <c r="BS4" s="462"/>
      <c r="BT4" s="462"/>
      <c r="BU4" s="463"/>
      <c r="BV4" s="461">
        <v>35991569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2.5</v>
      </c>
      <c r="CU4" s="646"/>
      <c r="CV4" s="646"/>
      <c r="CW4" s="646"/>
      <c r="CX4" s="646"/>
      <c r="CY4" s="646"/>
      <c r="CZ4" s="646"/>
      <c r="DA4" s="647"/>
      <c r="DB4" s="645">
        <v>2.1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36990267</v>
      </c>
      <c r="BO5" s="467"/>
      <c r="BP5" s="467"/>
      <c r="BQ5" s="467"/>
      <c r="BR5" s="467"/>
      <c r="BS5" s="467"/>
      <c r="BT5" s="467"/>
      <c r="BU5" s="468"/>
      <c r="BV5" s="466">
        <v>35414707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94</v>
      </c>
      <c r="CU5" s="437"/>
      <c r="CV5" s="437"/>
      <c r="CW5" s="437"/>
      <c r="CX5" s="437"/>
      <c r="CY5" s="437"/>
      <c r="CZ5" s="437"/>
      <c r="DA5" s="438"/>
      <c r="DB5" s="436">
        <v>96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653825</v>
      </c>
      <c r="BO6" s="467"/>
      <c r="BP6" s="467"/>
      <c r="BQ6" s="467"/>
      <c r="BR6" s="467"/>
      <c r="BS6" s="467"/>
      <c r="BT6" s="467"/>
      <c r="BU6" s="468"/>
      <c r="BV6" s="466">
        <v>576862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99.9</v>
      </c>
      <c r="CU6" s="620"/>
      <c r="CV6" s="620"/>
      <c r="CW6" s="620"/>
      <c r="CX6" s="620"/>
      <c r="CY6" s="620"/>
      <c r="CZ6" s="620"/>
      <c r="DA6" s="621"/>
      <c r="DB6" s="619">
        <v>102.8</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72077</v>
      </c>
      <c r="BO7" s="467"/>
      <c r="BP7" s="467"/>
      <c r="BQ7" s="467"/>
      <c r="BR7" s="467"/>
      <c r="BS7" s="467"/>
      <c r="BT7" s="467"/>
      <c r="BU7" s="468"/>
      <c r="BV7" s="466">
        <v>100483</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23196122</v>
      </c>
      <c r="CU7" s="467"/>
      <c r="CV7" s="467"/>
      <c r="CW7" s="467"/>
      <c r="CX7" s="467"/>
      <c r="CY7" s="467"/>
      <c r="CZ7" s="467"/>
      <c r="DA7" s="468"/>
      <c r="DB7" s="466">
        <v>23019951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581748</v>
      </c>
      <c r="BO8" s="467"/>
      <c r="BP8" s="467"/>
      <c r="BQ8" s="467"/>
      <c r="BR8" s="467"/>
      <c r="BS8" s="467"/>
      <c r="BT8" s="467"/>
      <c r="BU8" s="468"/>
      <c r="BV8" s="466">
        <v>476379</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0.87</v>
      </c>
      <c r="CU8" s="580"/>
      <c r="CV8" s="580"/>
      <c r="CW8" s="580"/>
      <c r="CX8" s="580"/>
      <c r="CY8" s="580"/>
      <c r="CZ8" s="580"/>
      <c r="DA8" s="581"/>
      <c r="DB8" s="579">
        <v>0.87</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112691</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105369</v>
      </c>
      <c r="BO9" s="467"/>
      <c r="BP9" s="467"/>
      <c r="BQ9" s="467"/>
      <c r="BR9" s="467"/>
      <c r="BS9" s="467"/>
      <c r="BT9" s="467"/>
      <c r="BU9" s="468"/>
      <c r="BV9" s="466">
        <v>67398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14.5</v>
      </c>
      <c r="CU9" s="437"/>
      <c r="CV9" s="437"/>
      <c r="CW9" s="437"/>
      <c r="CX9" s="437"/>
      <c r="CY9" s="437"/>
      <c r="CZ9" s="437"/>
      <c r="DA9" s="438"/>
      <c r="DB9" s="436">
        <v>14.8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114216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102</v>
      </c>
      <c r="AV10" s="524"/>
      <c r="AW10" s="524"/>
      <c r="AX10" s="524"/>
      <c r="AY10" s="446" t="s">
        <v>121</v>
      </c>
      <c r="AZ10" s="447"/>
      <c r="BA10" s="447"/>
      <c r="BB10" s="447"/>
      <c r="BC10" s="447"/>
      <c r="BD10" s="447"/>
      <c r="BE10" s="447"/>
      <c r="BF10" s="447"/>
      <c r="BG10" s="447"/>
      <c r="BH10" s="447"/>
      <c r="BI10" s="447"/>
      <c r="BJ10" s="447"/>
      <c r="BK10" s="447"/>
      <c r="BL10" s="447"/>
      <c r="BM10" s="448"/>
      <c r="BN10" s="466">
        <v>408338</v>
      </c>
      <c r="BO10" s="467"/>
      <c r="BP10" s="467"/>
      <c r="BQ10" s="467"/>
      <c r="BR10" s="467"/>
      <c r="BS10" s="467"/>
      <c r="BT10" s="467"/>
      <c r="BU10" s="468"/>
      <c r="BV10" s="466">
        <v>148</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116</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111934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102</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110760</v>
      </c>
      <c r="S13" s="570"/>
      <c r="T13" s="570"/>
      <c r="U13" s="570"/>
      <c r="V13" s="571"/>
      <c r="W13" s="557" t="s">
        <v>139</v>
      </c>
      <c r="X13" s="479"/>
      <c r="Y13" s="479"/>
      <c r="Z13" s="479"/>
      <c r="AA13" s="479"/>
      <c r="AB13" s="480"/>
      <c r="AC13" s="442">
        <v>1217</v>
      </c>
      <c r="AD13" s="443"/>
      <c r="AE13" s="443"/>
      <c r="AF13" s="443"/>
      <c r="AG13" s="444"/>
      <c r="AH13" s="442">
        <v>1132</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513707</v>
      </c>
      <c r="BO13" s="467"/>
      <c r="BP13" s="467"/>
      <c r="BQ13" s="467"/>
      <c r="BR13" s="467"/>
      <c r="BS13" s="467"/>
      <c r="BT13" s="467"/>
      <c r="BU13" s="468"/>
      <c r="BV13" s="466">
        <v>67546</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6.4</v>
      </c>
      <c r="CU13" s="437"/>
      <c r="CV13" s="437"/>
      <c r="CW13" s="437"/>
      <c r="CX13" s="437"/>
      <c r="CY13" s="437"/>
      <c r="CZ13" s="437"/>
      <c r="DA13" s="438"/>
      <c r="DB13" s="436">
        <v>7.1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112806</v>
      </c>
      <c r="S14" s="570"/>
      <c r="T14" s="570"/>
      <c r="U14" s="570"/>
      <c r="V14" s="571"/>
      <c r="W14" s="572"/>
      <c r="X14" s="482"/>
      <c r="Y14" s="482"/>
      <c r="Z14" s="482"/>
      <c r="AA14" s="482"/>
      <c r="AB14" s="483"/>
      <c r="AC14" s="562">
        <v>2.4</v>
      </c>
      <c r="AD14" s="563"/>
      <c r="AE14" s="563"/>
      <c r="AF14" s="563"/>
      <c r="AG14" s="564"/>
      <c r="AH14" s="562">
        <v>2.2999999999999998</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128</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111702</v>
      </c>
      <c r="S15" s="570"/>
      <c r="T15" s="570"/>
      <c r="U15" s="570"/>
      <c r="V15" s="571"/>
      <c r="W15" s="557" t="s">
        <v>147</v>
      </c>
      <c r="X15" s="479"/>
      <c r="Y15" s="479"/>
      <c r="Z15" s="479"/>
      <c r="AA15" s="479"/>
      <c r="AB15" s="480"/>
      <c r="AC15" s="442">
        <v>12573</v>
      </c>
      <c r="AD15" s="443"/>
      <c r="AE15" s="443"/>
      <c r="AF15" s="443"/>
      <c r="AG15" s="444"/>
      <c r="AH15" s="442">
        <v>12620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15183803</v>
      </c>
      <c r="BO15" s="462"/>
      <c r="BP15" s="462"/>
      <c r="BQ15" s="462"/>
      <c r="BR15" s="462"/>
      <c r="BS15" s="462"/>
      <c r="BT15" s="462"/>
      <c r="BU15" s="463"/>
      <c r="BV15" s="461">
        <v>14988709</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24.8</v>
      </c>
      <c r="AD16" s="563"/>
      <c r="AE16" s="563"/>
      <c r="AF16" s="563"/>
      <c r="AG16" s="564"/>
      <c r="AH16" s="562">
        <v>25.2</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17422186</v>
      </c>
      <c r="BO16" s="467"/>
      <c r="BP16" s="467"/>
      <c r="BQ16" s="467"/>
      <c r="BR16" s="467"/>
      <c r="BS16" s="467"/>
      <c r="BT16" s="467"/>
      <c r="BU16" s="468"/>
      <c r="BV16" s="466">
        <v>17178687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36872</v>
      </c>
      <c r="AD17" s="443"/>
      <c r="AE17" s="443"/>
      <c r="AF17" s="443"/>
      <c r="AG17" s="444"/>
      <c r="AH17" s="442">
        <v>36402</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19592057</v>
      </c>
      <c r="BO17" s="467"/>
      <c r="BP17" s="467"/>
      <c r="BQ17" s="467"/>
      <c r="BR17" s="467"/>
      <c r="BS17" s="467"/>
      <c r="BT17" s="467"/>
      <c r="BU17" s="468"/>
      <c r="BV17" s="466">
        <v>19313065</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210.32</v>
      </c>
      <c r="M18" s="531"/>
      <c r="N18" s="531"/>
      <c r="O18" s="531"/>
      <c r="P18" s="531"/>
      <c r="Q18" s="531"/>
      <c r="R18" s="532"/>
      <c r="S18" s="532"/>
      <c r="T18" s="532"/>
      <c r="U18" s="532"/>
      <c r="V18" s="533"/>
      <c r="W18" s="547"/>
      <c r="X18" s="548"/>
      <c r="Y18" s="548"/>
      <c r="Z18" s="548"/>
      <c r="AA18" s="548"/>
      <c r="AB18" s="558"/>
      <c r="AC18" s="430">
        <v>72.8</v>
      </c>
      <c r="AD18" s="431"/>
      <c r="AE18" s="431"/>
      <c r="AF18" s="431"/>
      <c r="AG18" s="534"/>
      <c r="AH18" s="430">
        <v>72.599999999999994</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22313577</v>
      </c>
      <c r="BO18" s="467"/>
      <c r="BP18" s="467"/>
      <c r="BQ18" s="467"/>
      <c r="BR18" s="467"/>
      <c r="BS18" s="467"/>
      <c r="BT18" s="467"/>
      <c r="BU18" s="468"/>
      <c r="BV18" s="466">
        <v>22430903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536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26153726</v>
      </c>
      <c r="BO19" s="467"/>
      <c r="BP19" s="467"/>
      <c r="BQ19" s="467"/>
      <c r="BR19" s="467"/>
      <c r="BS19" s="467"/>
      <c r="BT19" s="467"/>
      <c r="BU19" s="468"/>
      <c r="BV19" s="466">
        <v>25720381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41070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34551891</v>
      </c>
      <c r="BO23" s="467"/>
      <c r="BP23" s="467"/>
      <c r="BQ23" s="467"/>
      <c r="BR23" s="467"/>
      <c r="BS23" s="467"/>
      <c r="BT23" s="467"/>
      <c r="BU23" s="468"/>
      <c r="BV23" s="466">
        <v>35242409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7856</v>
      </c>
      <c r="R24" s="443"/>
      <c r="S24" s="443"/>
      <c r="T24" s="443"/>
      <c r="U24" s="443"/>
      <c r="V24" s="444"/>
      <c r="W24" s="508"/>
      <c r="X24" s="499"/>
      <c r="Y24" s="500"/>
      <c r="Z24" s="439" t="s">
        <v>171</v>
      </c>
      <c r="AA24" s="440"/>
      <c r="AB24" s="440"/>
      <c r="AC24" s="440"/>
      <c r="AD24" s="440"/>
      <c r="AE24" s="440"/>
      <c r="AF24" s="440"/>
      <c r="AG24" s="441"/>
      <c r="AH24" s="442">
        <v>626</v>
      </c>
      <c r="AI24" s="443"/>
      <c r="AJ24" s="443"/>
      <c r="AK24" s="443"/>
      <c r="AL24" s="444"/>
      <c r="AM24" s="442">
        <v>2068304</v>
      </c>
      <c r="AN24" s="443"/>
      <c r="AO24" s="443"/>
      <c r="AP24" s="443"/>
      <c r="AQ24" s="443"/>
      <c r="AR24" s="444"/>
      <c r="AS24" s="442">
        <v>3304</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27776267</v>
      </c>
      <c r="BO24" s="467"/>
      <c r="BP24" s="467"/>
      <c r="BQ24" s="467"/>
      <c r="BR24" s="467"/>
      <c r="BS24" s="467"/>
      <c r="BT24" s="467"/>
      <c r="BU24" s="468"/>
      <c r="BV24" s="466">
        <v>27847436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6673</v>
      </c>
      <c r="R25" s="443"/>
      <c r="S25" s="443"/>
      <c r="T25" s="443"/>
      <c r="U25" s="443"/>
      <c r="V25" s="444"/>
      <c r="W25" s="508"/>
      <c r="X25" s="499"/>
      <c r="Y25" s="500"/>
      <c r="Z25" s="439" t="s">
        <v>174</v>
      </c>
      <c r="AA25" s="440"/>
      <c r="AB25" s="440"/>
      <c r="AC25" s="440"/>
      <c r="AD25" s="440"/>
      <c r="AE25" s="440"/>
      <c r="AF25" s="440"/>
      <c r="AG25" s="441"/>
      <c r="AH25" s="442">
        <v>113</v>
      </c>
      <c r="AI25" s="443"/>
      <c r="AJ25" s="443"/>
      <c r="AK25" s="443"/>
      <c r="AL25" s="444"/>
      <c r="AM25" s="442">
        <v>356515</v>
      </c>
      <c r="AN25" s="443"/>
      <c r="AO25" s="443"/>
      <c r="AP25" s="443"/>
      <c r="AQ25" s="443"/>
      <c r="AR25" s="444"/>
      <c r="AS25" s="442">
        <v>3155</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6334881</v>
      </c>
      <c r="BO25" s="462"/>
      <c r="BP25" s="462"/>
      <c r="BQ25" s="462"/>
      <c r="BR25" s="462"/>
      <c r="BS25" s="462"/>
      <c r="BT25" s="462"/>
      <c r="BU25" s="463"/>
      <c r="BV25" s="461">
        <v>8523249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6183</v>
      </c>
      <c r="R26" s="443"/>
      <c r="S26" s="443"/>
      <c r="T26" s="443"/>
      <c r="U26" s="443"/>
      <c r="V26" s="444"/>
      <c r="W26" s="508"/>
      <c r="X26" s="499"/>
      <c r="Y26" s="500"/>
      <c r="Z26" s="439" t="s">
        <v>177</v>
      </c>
      <c r="AA26" s="521"/>
      <c r="AB26" s="521"/>
      <c r="AC26" s="521"/>
      <c r="AD26" s="521"/>
      <c r="AE26" s="521"/>
      <c r="AF26" s="521"/>
      <c r="AG26" s="522"/>
      <c r="AH26" s="442">
        <v>47</v>
      </c>
      <c r="AI26" s="443"/>
      <c r="AJ26" s="443"/>
      <c r="AK26" s="443"/>
      <c r="AL26" s="444"/>
      <c r="AM26" s="442">
        <v>164265</v>
      </c>
      <c r="AN26" s="443"/>
      <c r="AO26" s="443"/>
      <c r="AP26" s="443"/>
      <c r="AQ26" s="443"/>
      <c r="AR26" s="444"/>
      <c r="AS26" s="442">
        <v>3495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128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6360</v>
      </c>
      <c r="R27" s="443"/>
      <c r="S27" s="443"/>
      <c r="T27" s="443"/>
      <c r="U27" s="443"/>
      <c r="V27" s="444"/>
      <c r="W27" s="508"/>
      <c r="X27" s="499"/>
      <c r="Y27" s="500"/>
      <c r="Z27" s="439" t="s">
        <v>180</v>
      </c>
      <c r="AA27" s="440"/>
      <c r="AB27" s="440"/>
      <c r="AC27" s="440"/>
      <c r="AD27" s="440"/>
      <c r="AE27" s="440"/>
      <c r="AF27" s="440"/>
      <c r="AG27" s="441"/>
      <c r="AH27" s="442">
        <v>46</v>
      </c>
      <c r="AI27" s="443"/>
      <c r="AJ27" s="443"/>
      <c r="AK27" s="443"/>
      <c r="AL27" s="444"/>
      <c r="AM27" s="442">
        <v>159721</v>
      </c>
      <c r="AN27" s="443"/>
      <c r="AO27" s="443"/>
      <c r="AP27" s="443"/>
      <c r="AQ27" s="443"/>
      <c r="AR27" s="444"/>
      <c r="AS27" s="442">
        <v>3472</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182</v>
      </c>
      <c r="BO27" s="470"/>
      <c r="BP27" s="470"/>
      <c r="BQ27" s="470"/>
      <c r="BR27" s="470"/>
      <c r="BS27" s="470"/>
      <c r="BT27" s="470"/>
      <c r="BU27" s="471"/>
      <c r="BV27" s="469" t="s">
        <v>128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5490</v>
      </c>
      <c r="R28" s="443"/>
      <c r="S28" s="443"/>
      <c r="T28" s="443"/>
      <c r="U28" s="443"/>
      <c r="V28" s="444"/>
      <c r="W28" s="508"/>
      <c r="X28" s="499"/>
      <c r="Y28" s="500"/>
      <c r="Z28" s="439" t="s">
        <v>184</v>
      </c>
      <c r="AA28" s="440"/>
      <c r="AB28" s="440"/>
      <c r="AC28" s="440"/>
      <c r="AD28" s="440"/>
      <c r="AE28" s="440"/>
      <c r="AF28" s="440"/>
      <c r="AG28" s="441"/>
      <c r="AH28" s="442" t="s">
        <v>182</v>
      </c>
      <c r="AI28" s="443"/>
      <c r="AJ28" s="443"/>
      <c r="AK28" s="443"/>
      <c r="AL28" s="444"/>
      <c r="AM28" s="442" t="s">
        <v>185</v>
      </c>
      <c r="AN28" s="443"/>
      <c r="AO28" s="443"/>
      <c r="AP28" s="443"/>
      <c r="AQ28" s="443"/>
      <c r="AR28" s="444"/>
      <c r="AS28" s="442" t="s">
        <v>128</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3214469</v>
      </c>
      <c r="BO28" s="462"/>
      <c r="BP28" s="462"/>
      <c r="BQ28" s="462"/>
      <c r="BR28" s="462"/>
      <c r="BS28" s="462"/>
      <c r="BT28" s="462"/>
      <c r="BU28" s="463"/>
      <c r="BV28" s="461">
        <v>2806131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20</v>
      </c>
      <c r="M29" s="443"/>
      <c r="N29" s="443"/>
      <c r="O29" s="443"/>
      <c r="P29" s="444"/>
      <c r="Q29" s="442">
        <v>5000</v>
      </c>
      <c r="R29" s="443"/>
      <c r="S29" s="443"/>
      <c r="T29" s="443"/>
      <c r="U29" s="443"/>
      <c r="V29" s="444"/>
      <c r="W29" s="509"/>
      <c r="X29" s="510"/>
      <c r="Y29" s="511"/>
      <c r="Z29" s="439" t="s">
        <v>188</v>
      </c>
      <c r="AA29" s="440"/>
      <c r="AB29" s="440"/>
      <c r="AC29" s="440"/>
      <c r="AD29" s="440"/>
      <c r="AE29" s="440"/>
      <c r="AF29" s="440"/>
      <c r="AG29" s="441"/>
      <c r="AH29" s="442">
        <v>672</v>
      </c>
      <c r="AI29" s="443"/>
      <c r="AJ29" s="443"/>
      <c r="AK29" s="443"/>
      <c r="AL29" s="444"/>
      <c r="AM29" s="442">
        <v>2228025</v>
      </c>
      <c r="AN29" s="443"/>
      <c r="AO29" s="443"/>
      <c r="AP29" s="443"/>
      <c r="AQ29" s="443"/>
      <c r="AR29" s="444"/>
      <c r="AS29" s="442">
        <v>3316</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1007646</v>
      </c>
      <c r="BO29" s="467"/>
      <c r="BP29" s="467"/>
      <c r="BQ29" s="467"/>
      <c r="BR29" s="467"/>
      <c r="BS29" s="467"/>
      <c r="BT29" s="467"/>
      <c r="BU29" s="468"/>
      <c r="BV29" s="466">
        <v>996655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3146105</v>
      </c>
      <c r="BO30" s="470"/>
      <c r="BP30" s="470"/>
      <c r="BQ30" s="470"/>
      <c r="BR30" s="470"/>
      <c r="BS30" s="470"/>
      <c r="BT30" s="470"/>
      <c r="BU30" s="471"/>
      <c r="BV30" s="469">
        <v>2854243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197</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197</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兵庫県市町村職員退職手当組合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三田地域振興（株）</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公営墓地整備事業特別会計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IF('各会計、関係団体の財政状況及び健全化判断比率'!B34="","",'各会計、関係団体の財政状況及び健全化判断比率'!B34)</f>
        <v>三田市民病院事業会計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丹波少年自然の家事務組合</v>
      </c>
      <c r="BZ35" s="424"/>
      <c r="CA35" s="424"/>
      <c r="CB35" s="424"/>
      <c r="CC35" s="424"/>
      <c r="CD35" s="424"/>
      <c r="CE35" s="424"/>
      <c r="CF35" s="424"/>
      <c r="CG35" s="424"/>
      <c r="CH35" s="424"/>
      <c r="CI35" s="424"/>
      <c r="CJ35" s="424"/>
      <c r="CK35" s="424"/>
      <c r="CL35" s="424"/>
      <c r="CM35" s="424"/>
      <c r="CN35" s="214"/>
      <c r="CO35" s="425">
        <f t="shared" ref="CO35:CO43" si="3">IF(CQ35="","",CO34+1)</f>
        <v>16</v>
      </c>
      <c r="CP35" s="425"/>
      <c r="CQ35" s="424" t="str">
        <f>IF('各会計、関係団体の財政状況及び健全化判断比率'!BS8="","",'各会計、関係団体の財政状況及び健全化判断比率'!BS8)</f>
        <v>兵庫県信用保証協会</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IF('各会計、関係団体の財政状況及び健全化判断比率'!B35="","",'各会計、関係団体の財政状況及び健全化判断比率'!B35)</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兵庫県後期高齢者医療広域連合（一般会計）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農業共済事業特別会計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兵庫県後期高齢者医療広域連合（特別会計）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駐車場事業特別会計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1WzyoZRR/HcCC99bQnAaSdWAynoYnuwXPPsprlMpDa5aQzUG/XLqnERNXG+u6kLzHXBDv8FiFcYbgEKZHD8TFw==" saltValue="dlalQ4UkG6iRXZDSeo66w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I38" sqref="I38:N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47" t="s">
        <v>568</v>
      </c>
      <c r="D34" s="1247"/>
      <c r="E34" s="1248"/>
      <c r="F34" s="32">
        <v>18.77</v>
      </c>
      <c r="G34" s="33">
        <v>21.36</v>
      </c>
      <c r="H34" s="33">
        <v>20.350000000000001</v>
      </c>
      <c r="I34" s="33">
        <v>15.32</v>
      </c>
      <c r="J34" s="34">
        <v>19.920000000000002</v>
      </c>
      <c r="K34" s="22"/>
      <c r="L34" s="22"/>
      <c r="M34" s="22"/>
      <c r="N34" s="22"/>
      <c r="O34" s="22"/>
      <c r="P34" s="22"/>
    </row>
    <row r="35" spans="1:16" ht="39" customHeight="1" x14ac:dyDescent="0.15">
      <c r="A35" s="22"/>
      <c r="B35" s="35"/>
      <c r="C35" s="1241" t="s">
        <v>569</v>
      </c>
      <c r="D35" s="1242"/>
      <c r="E35" s="1243"/>
      <c r="F35" s="36">
        <v>2.33</v>
      </c>
      <c r="G35" s="37">
        <v>1.61</v>
      </c>
      <c r="H35" s="37">
        <v>1.78</v>
      </c>
      <c r="I35" s="37">
        <v>2.06</v>
      </c>
      <c r="J35" s="38">
        <v>2.5</v>
      </c>
      <c r="K35" s="22"/>
      <c r="L35" s="22"/>
      <c r="M35" s="22"/>
      <c r="N35" s="22"/>
      <c r="O35" s="22"/>
      <c r="P35" s="22"/>
    </row>
    <row r="36" spans="1:16" ht="39" customHeight="1" x14ac:dyDescent="0.15">
      <c r="A36" s="22"/>
      <c r="B36" s="35"/>
      <c r="C36" s="1241" t="s">
        <v>570</v>
      </c>
      <c r="D36" s="1242"/>
      <c r="E36" s="1243"/>
      <c r="F36" s="36">
        <v>6.6</v>
      </c>
      <c r="G36" s="37">
        <v>4.96</v>
      </c>
      <c r="H36" s="37">
        <v>3.49</v>
      </c>
      <c r="I36" s="37">
        <v>2.93</v>
      </c>
      <c r="J36" s="38">
        <v>2</v>
      </c>
      <c r="K36" s="22"/>
      <c r="L36" s="22"/>
      <c r="M36" s="22"/>
      <c r="N36" s="22"/>
      <c r="O36" s="22"/>
      <c r="P36" s="22"/>
    </row>
    <row r="37" spans="1:16" ht="39" customHeight="1" x14ac:dyDescent="0.15">
      <c r="A37" s="22"/>
      <c r="B37" s="35"/>
      <c r="C37" s="1241" t="s">
        <v>571</v>
      </c>
      <c r="D37" s="1242"/>
      <c r="E37" s="1243"/>
      <c r="F37" s="36">
        <v>1.06</v>
      </c>
      <c r="G37" s="37">
        <v>1.35</v>
      </c>
      <c r="H37" s="37">
        <v>1.8</v>
      </c>
      <c r="I37" s="37">
        <v>1.86</v>
      </c>
      <c r="J37" s="38">
        <v>1.88</v>
      </c>
      <c r="K37" s="22"/>
      <c r="L37" s="22"/>
      <c r="M37" s="22"/>
      <c r="N37" s="22"/>
      <c r="O37" s="22"/>
      <c r="P37" s="22"/>
    </row>
    <row r="38" spans="1:16" ht="39" customHeight="1" x14ac:dyDescent="0.15">
      <c r="A38" s="22"/>
      <c r="B38" s="35"/>
      <c r="C38" s="1241" t="s">
        <v>572</v>
      </c>
      <c r="D38" s="1242"/>
      <c r="E38" s="1243"/>
      <c r="F38" s="36">
        <v>0.47</v>
      </c>
      <c r="G38" s="37">
        <v>0.63</v>
      </c>
      <c r="H38" s="37">
        <v>0.72</v>
      </c>
      <c r="I38" s="37">
        <v>0.89</v>
      </c>
      <c r="J38" s="38">
        <v>0.8</v>
      </c>
      <c r="K38" s="22"/>
      <c r="L38" s="22"/>
      <c r="M38" s="22"/>
      <c r="N38" s="22"/>
      <c r="O38" s="22"/>
      <c r="P38" s="22"/>
    </row>
    <row r="39" spans="1:16" ht="39" customHeight="1" x14ac:dyDescent="0.15">
      <c r="A39" s="22"/>
      <c r="B39" s="35"/>
      <c r="C39" s="1241" t="s">
        <v>573</v>
      </c>
      <c r="D39" s="1242"/>
      <c r="E39" s="1243"/>
      <c r="F39" s="36">
        <v>0.03</v>
      </c>
      <c r="G39" s="37">
        <v>0.87</v>
      </c>
      <c r="H39" s="37">
        <v>0.94</v>
      </c>
      <c r="I39" s="37">
        <v>0.78</v>
      </c>
      <c r="J39" s="38">
        <v>0.71</v>
      </c>
      <c r="K39" s="22"/>
      <c r="L39" s="22"/>
      <c r="M39" s="22"/>
      <c r="N39" s="22"/>
      <c r="O39" s="22"/>
      <c r="P39" s="22"/>
    </row>
    <row r="40" spans="1:16" ht="39" customHeight="1" x14ac:dyDescent="0.15">
      <c r="A40" s="22"/>
      <c r="B40" s="35"/>
      <c r="C40" s="1241" t="s">
        <v>574</v>
      </c>
      <c r="D40" s="1242"/>
      <c r="E40" s="1243"/>
      <c r="F40" s="36">
        <v>0.35</v>
      </c>
      <c r="G40" s="37">
        <v>0.35</v>
      </c>
      <c r="H40" s="37">
        <v>0.34</v>
      </c>
      <c r="I40" s="37">
        <v>0.33</v>
      </c>
      <c r="J40" s="38">
        <v>0.32</v>
      </c>
      <c r="K40" s="22"/>
      <c r="L40" s="22"/>
      <c r="M40" s="22"/>
      <c r="N40" s="22"/>
      <c r="O40" s="22"/>
      <c r="P40" s="22"/>
    </row>
    <row r="41" spans="1:16" ht="39" customHeight="1" x14ac:dyDescent="0.15">
      <c r="A41" s="22"/>
      <c r="B41" s="35"/>
      <c r="C41" s="1241" t="s">
        <v>575</v>
      </c>
      <c r="D41" s="1242"/>
      <c r="E41" s="1243"/>
      <c r="F41" s="36">
        <v>0.12</v>
      </c>
      <c r="G41" s="37">
        <v>0.14000000000000001</v>
      </c>
      <c r="H41" s="37">
        <v>0.14000000000000001</v>
      </c>
      <c r="I41" s="37">
        <v>0.15</v>
      </c>
      <c r="J41" s="38">
        <v>0.14000000000000001</v>
      </c>
      <c r="K41" s="22"/>
      <c r="L41" s="22"/>
      <c r="M41" s="22"/>
      <c r="N41" s="22"/>
      <c r="O41" s="22"/>
      <c r="P41" s="22"/>
    </row>
    <row r="42" spans="1:16" ht="39" customHeight="1" x14ac:dyDescent="0.15">
      <c r="A42" s="22"/>
      <c r="B42" s="39"/>
      <c r="C42" s="1241" t="s">
        <v>576</v>
      </c>
      <c r="D42" s="1242"/>
      <c r="E42" s="1243"/>
      <c r="F42" s="36" t="s">
        <v>520</v>
      </c>
      <c r="G42" s="37" t="s">
        <v>520</v>
      </c>
      <c r="H42" s="37" t="s">
        <v>520</v>
      </c>
      <c r="I42" s="37" t="s">
        <v>520</v>
      </c>
      <c r="J42" s="38" t="s">
        <v>520</v>
      </c>
      <c r="K42" s="22"/>
      <c r="L42" s="22"/>
      <c r="M42" s="22"/>
      <c r="N42" s="22"/>
      <c r="O42" s="22"/>
      <c r="P42" s="22"/>
    </row>
    <row r="43" spans="1:16" ht="39" customHeight="1" thickBot="1" x14ac:dyDescent="0.2">
      <c r="A43" s="22"/>
      <c r="B43" s="40"/>
      <c r="C43" s="1244" t="s">
        <v>577</v>
      </c>
      <c r="D43" s="1245"/>
      <c r="E43" s="1246"/>
      <c r="F43" s="41">
        <v>0</v>
      </c>
      <c r="G43" s="42">
        <v>0</v>
      </c>
      <c r="H43" s="42">
        <v>0</v>
      </c>
      <c r="I43" s="42">
        <v>0.02</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ULpQ+PnsvaLTR7XBFOM2kYMV/NJPkYVi89q90aHr/vb+GyXMn/sTisVpDFCFdYphV+l5sRXJyQP/ExvP1ppIQ==" saltValue="CzK+UH0GQywP6Tj0DnH8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C1" sqref="C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4237</v>
      </c>
      <c r="L45" s="60">
        <v>4062</v>
      </c>
      <c r="M45" s="60">
        <v>3980</v>
      </c>
      <c r="N45" s="60">
        <v>3869</v>
      </c>
      <c r="O45" s="61">
        <v>3852</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520</v>
      </c>
      <c r="L46" s="64" t="s">
        <v>520</v>
      </c>
      <c r="M46" s="64" t="s">
        <v>520</v>
      </c>
      <c r="N46" s="64" t="s">
        <v>520</v>
      </c>
      <c r="O46" s="65" t="s">
        <v>520</v>
      </c>
      <c r="P46" s="48"/>
      <c r="Q46" s="48"/>
      <c r="R46" s="48"/>
      <c r="S46" s="48"/>
      <c r="T46" s="48"/>
      <c r="U46" s="48"/>
    </row>
    <row r="47" spans="1:21" ht="30.75" customHeight="1" x14ac:dyDescent="0.15">
      <c r="A47" s="48"/>
      <c r="B47" s="1269"/>
      <c r="C47" s="1270"/>
      <c r="D47" s="62"/>
      <c r="E47" s="1251" t="s">
        <v>14</v>
      </c>
      <c r="F47" s="1251"/>
      <c r="G47" s="1251"/>
      <c r="H47" s="1251"/>
      <c r="I47" s="1251"/>
      <c r="J47" s="1252"/>
      <c r="K47" s="63">
        <v>20</v>
      </c>
      <c r="L47" s="64" t="s">
        <v>520</v>
      </c>
      <c r="M47" s="64" t="s">
        <v>520</v>
      </c>
      <c r="N47" s="64" t="s">
        <v>520</v>
      </c>
      <c r="O47" s="65" t="s">
        <v>520</v>
      </c>
      <c r="P47" s="48"/>
      <c r="Q47" s="48"/>
      <c r="R47" s="48"/>
      <c r="S47" s="48"/>
      <c r="T47" s="48"/>
      <c r="U47" s="48"/>
    </row>
    <row r="48" spans="1:21" ht="30.75" customHeight="1" x14ac:dyDescent="0.15">
      <c r="A48" s="48"/>
      <c r="B48" s="1269"/>
      <c r="C48" s="1270"/>
      <c r="D48" s="62"/>
      <c r="E48" s="1251" t="s">
        <v>15</v>
      </c>
      <c r="F48" s="1251"/>
      <c r="G48" s="1251"/>
      <c r="H48" s="1251"/>
      <c r="I48" s="1251"/>
      <c r="J48" s="1252"/>
      <c r="K48" s="63">
        <v>1947</v>
      </c>
      <c r="L48" s="64">
        <v>1965</v>
      </c>
      <c r="M48" s="64">
        <v>1760</v>
      </c>
      <c r="N48" s="64">
        <v>1693</v>
      </c>
      <c r="O48" s="65">
        <v>1566</v>
      </c>
      <c r="P48" s="48"/>
      <c r="Q48" s="48"/>
      <c r="R48" s="48"/>
      <c r="S48" s="48"/>
      <c r="T48" s="48"/>
      <c r="U48" s="48"/>
    </row>
    <row r="49" spans="1:21" ht="30.75" customHeight="1" x14ac:dyDescent="0.15">
      <c r="A49" s="48"/>
      <c r="B49" s="1269"/>
      <c r="C49" s="1270"/>
      <c r="D49" s="62"/>
      <c r="E49" s="1251" t="s">
        <v>16</v>
      </c>
      <c r="F49" s="1251"/>
      <c r="G49" s="1251"/>
      <c r="H49" s="1251"/>
      <c r="I49" s="1251"/>
      <c r="J49" s="1252"/>
      <c r="K49" s="63">
        <v>2</v>
      </c>
      <c r="L49" s="64">
        <v>2</v>
      </c>
      <c r="M49" s="64">
        <v>2</v>
      </c>
      <c r="N49" s="64">
        <v>2</v>
      </c>
      <c r="O49" s="65">
        <v>2</v>
      </c>
      <c r="P49" s="48"/>
      <c r="Q49" s="48"/>
      <c r="R49" s="48"/>
      <c r="S49" s="48"/>
      <c r="T49" s="48"/>
      <c r="U49" s="48"/>
    </row>
    <row r="50" spans="1:21" ht="30.75" customHeight="1" x14ac:dyDescent="0.15">
      <c r="A50" s="48"/>
      <c r="B50" s="1269"/>
      <c r="C50" s="1270"/>
      <c r="D50" s="62"/>
      <c r="E50" s="1251" t="s">
        <v>17</v>
      </c>
      <c r="F50" s="1251"/>
      <c r="G50" s="1251"/>
      <c r="H50" s="1251"/>
      <c r="I50" s="1251"/>
      <c r="J50" s="1252"/>
      <c r="K50" s="63">
        <v>867</v>
      </c>
      <c r="L50" s="64">
        <v>857</v>
      </c>
      <c r="M50" s="64">
        <v>859</v>
      </c>
      <c r="N50" s="64">
        <v>787</v>
      </c>
      <c r="O50" s="65">
        <v>771</v>
      </c>
      <c r="P50" s="48"/>
      <c r="Q50" s="48"/>
      <c r="R50" s="48"/>
      <c r="S50" s="48"/>
      <c r="T50" s="48"/>
      <c r="U50" s="48"/>
    </row>
    <row r="51" spans="1:21" ht="30.75" customHeight="1" x14ac:dyDescent="0.15">
      <c r="A51" s="48"/>
      <c r="B51" s="1271"/>
      <c r="C51" s="1272"/>
      <c r="D51" s="66"/>
      <c r="E51" s="1251" t="s">
        <v>18</v>
      </c>
      <c r="F51" s="1251"/>
      <c r="G51" s="1251"/>
      <c r="H51" s="1251"/>
      <c r="I51" s="1251"/>
      <c r="J51" s="1252"/>
      <c r="K51" s="63">
        <v>0</v>
      </c>
      <c r="L51" s="64" t="s">
        <v>520</v>
      </c>
      <c r="M51" s="64" t="s">
        <v>520</v>
      </c>
      <c r="N51" s="64" t="s">
        <v>520</v>
      </c>
      <c r="O51" s="65" t="s">
        <v>520</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5440</v>
      </c>
      <c r="L52" s="64">
        <v>5414</v>
      </c>
      <c r="M52" s="64">
        <v>5257</v>
      </c>
      <c r="N52" s="64">
        <v>5138</v>
      </c>
      <c r="O52" s="65">
        <v>5072</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1633</v>
      </c>
      <c r="L53" s="69">
        <v>1472</v>
      </c>
      <c r="M53" s="69">
        <v>1344</v>
      </c>
      <c r="N53" s="69">
        <v>1213</v>
      </c>
      <c r="O53" s="70">
        <v>1119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57" t="s">
        <v>25</v>
      </c>
      <c r="C57" s="1258"/>
      <c r="D57" s="1261" t="s">
        <v>26</v>
      </c>
      <c r="E57" s="1262"/>
      <c r="F57" s="1262"/>
      <c r="G57" s="1262"/>
      <c r="H57" s="1262"/>
      <c r="I57" s="1262"/>
      <c r="J57" s="1263"/>
      <c r="K57" s="83"/>
      <c r="L57" s="84"/>
      <c r="M57" s="84"/>
      <c r="N57" s="84"/>
      <c r="O57" s="85"/>
    </row>
    <row r="58" spans="1:21" ht="31.5" customHeight="1" thickBot="1" x14ac:dyDescent="0.2">
      <c r="B58" s="1259"/>
      <c r="C58" s="1260"/>
      <c r="D58" s="1264" t="s">
        <v>27</v>
      </c>
      <c r="E58" s="1265"/>
      <c r="F58" s="1265"/>
      <c r="G58" s="1265"/>
      <c r="H58" s="1265"/>
      <c r="I58" s="1265"/>
      <c r="J58" s="126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tqfS/AECRr57vJrsMnrHWVNeCHydSGIrL+OIkv0Cr1vpO/Fy4DuDpQm+rE7SvaUbCB3nefsDJJRfrMNfRN4Qg==" saltValue="yTFJdxNeWfEbcVzKj/Tm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L42" sqref="I42:L4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87" t="s">
        <v>30</v>
      </c>
      <c r="C41" s="1288"/>
      <c r="D41" s="102"/>
      <c r="E41" s="1289" t="s">
        <v>31</v>
      </c>
      <c r="F41" s="1289"/>
      <c r="G41" s="1289"/>
      <c r="H41" s="1290"/>
      <c r="I41" s="103">
        <v>38524</v>
      </c>
      <c r="J41" s="104">
        <v>37473</v>
      </c>
      <c r="K41" s="104">
        <v>36295</v>
      </c>
      <c r="L41" s="104">
        <v>35242</v>
      </c>
      <c r="M41" s="105">
        <v>34552</v>
      </c>
    </row>
    <row r="42" spans="2:13" ht="27.75" customHeight="1" x14ac:dyDescent="0.15">
      <c r="B42" s="1277"/>
      <c r="C42" s="1278"/>
      <c r="D42" s="106"/>
      <c r="E42" s="1281" t="s">
        <v>32</v>
      </c>
      <c r="F42" s="1281"/>
      <c r="G42" s="1281"/>
      <c r="H42" s="1282"/>
      <c r="I42" s="107">
        <v>4234</v>
      </c>
      <c r="J42" s="108">
        <v>3563</v>
      </c>
      <c r="K42" s="108">
        <v>2857</v>
      </c>
      <c r="L42" s="108">
        <v>2191</v>
      </c>
      <c r="M42" s="109">
        <v>1510</v>
      </c>
    </row>
    <row r="43" spans="2:13" ht="27.75" customHeight="1" x14ac:dyDescent="0.15">
      <c r="B43" s="1277"/>
      <c r="C43" s="1278"/>
      <c r="D43" s="106"/>
      <c r="E43" s="1281" t="s">
        <v>33</v>
      </c>
      <c r="F43" s="1281"/>
      <c r="G43" s="1281"/>
      <c r="H43" s="1282"/>
      <c r="I43" s="107">
        <v>14162</v>
      </c>
      <c r="J43" s="108">
        <v>13157</v>
      </c>
      <c r="K43" s="108">
        <v>11740</v>
      </c>
      <c r="L43" s="108">
        <v>10374</v>
      </c>
      <c r="M43" s="109">
        <v>8862</v>
      </c>
    </row>
    <row r="44" spans="2:13" ht="27.75" customHeight="1" x14ac:dyDescent="0.15">
      <c r="B44" s="1277"/>
      <c r="C44" s="1278"/>
      <c r="D44" s="106"/>
      <c r="E44" s="1281" t="s">
        <v>34</v>
      </c>
      <c r="F44" s="1281"/>
      <c r="G44" s="1281"/>
      <c r="H44" s="1282"/>
      <c r="I44" s="107">
        <v>12</v>
      </c>
      <c r="J44" s="108">
        <v>10</v>
      </c>
      <c r="K44" s="108">
        <v>12</v>
      </c>
      <c r="L44" s="108">
        <v>10</v>
      </c>
      <c r="M44" s="109">
        <v>7</v>
      </c>
    </row>
    <row r="45" spans="2:13" ht="27.75" customHeight="1" x14ac:dyDescent="0.15">
      <c r="B45" s="1277"/>
      <c r="C45" s="1278"/>
      <c r="D45" s="106"/>
      <c r="E45" s="1281" t="s">
        <v>35</v>
      </c>
      <c r="F45" s="1281"/>
      <c r="G45" s="1281"/>
      <c r="H45" s="1282"/>
      <c r="I45" s="107" t="s">
        <v>520</v>
      </c>
      <c r="J45" s="108" t="s">
        <v>520</v>
      </c>
      <c r="K45" s="108" t="s">
        <v>520</v>
      </c>
      <c r="L45" s="108" t="s">
        <v>520</v>
      </c>
      <c r="M45" s="109" t="s">
        <v>520</v>
      </c>
    </row>
    <row r="46" spans="2:13" ht="27.75" customHeight="1" x14ac:dyDescent="0.15">
      <c r="B46" s="1277"/>
      <c r="C46" s="1278"/>
      <c r="D46" s="110"/>
      <c r="E46" s="1281" t="s">
        <v>36</v>
      </c>
      <c r="F46" s="1281"/>
      <c r="G46" s="1281"/>
      <c r="H46" s="1282"/>
      <c r="I46" s="107">
        <v>1</v>
      </c>
      <c r="J46" s="108">
        <v>2</v>
      </c>
      <c r="K46" s="108">
        <v>3</v>
      </c>
      <c r="L46" s="108">
        <v>1</v>
      </c>
      <c r="M46" s="109">
        <v>1</v>
      </c>
    </row>
    <row r="47" spans="2:13" ht="27.75" customHeight="1" x14ac:dyDescent="0.15">
      <c r="B47" s="1277"/>
      <c r="C47" s="1278"/>
      <c r="D47" s="111"/>
      <c r="E47" s="1291" t="s">
        <v>37</v>
      </c>
      <c r="F47" s="1292"/>
      <c r="G47" s="1292"/>
      <c r="H47" s="1293"/>
      <c r="I47" s="107" t="s">
        <v>520</v>
      </c>
      <c r="J47" s="108" t="s">
        <v>520</v>
      </c>
      <c r="K47" s="108" t="s">
        <v>520</v>
      </c>
      <c r="L47" s="108" t="s">
        <v>520</v>
      </c>
      <c r="M47" s="109" t="s">
        <v>520</v>
      </c>
    </row>
    <row r="48" spans="2:13" ht="27.75" customHeight="1" x14ac:dyDescent="0.15">
      <c r="B48" s="1277"/>
      <c r="C48" s="1278"/>
      <c r="D48" s="106"/>
      <c r="E48" s="1281" t="s">
        <v>38</v>
      </c>
      <c r="F48" s="1281"/>
      <c r="G48" s="1281"/>
      <c r="H48" s="1282"/>
      <c r="I48" s="107" t="s">
        <v>520</v>
      </c>
      <c r="J48" s="108" t="s">
        <v>520</v>
      </c>
      <c r="K48" s="108" t="s">
        <v>520</v>
      </c>
      <c r="L48" s="108" t="s">
        <v>520</v>
      </c>
      <c r="M48" s="109" t="s">
        <v>520</v>
      </c>
    </row>
    <row r="49" spans="2:13" ht="27.75" customHeight="1" x14ac:dyDescent="0.15">
      <c r="B49" s="1279"/>
      <c r="C49" s="1280"/>
      <c r="D49" s="106"/>
      <c r="E49" s="1281" t="s">
        <v>39</v>
      </c>
      <c r="F49" s="1281"/>
      <c r="G49" s="1281"/>
      <c r="H49" s="1282"/>
      <c r="I49" s="107" t="s">
        <v>520</v>
      </c>
      <c r="J49" s="108" t="s">
        <v>520</v>
      </c>
      <c r="K49" s="108" t="s">
        <v>520</v>
      </c>
      <c r="L49" s="108" t="s">
        <v>520</v>
      </c>
      <c r="M49" s="109" t="s">
        <v>520</v>
      </c>
    </row>
    <row r="50" spans="2:13" ht="27.75" customHeight="1" x14ac:dyDescent="0.15">
      <c r="B50" s="1275" t="s">
        <v>40</v>
      </c>
      <c r="C50" s="1276"/>
      <c r="D50" s="112"/>
      <c r="E50" s="1281" t="s">
        <v>41</v>
      </c>
      <c r="F50" s="1281"/>
      <c r="G50" s="1281"/>
      <c r="H50" s="1282"/>
      <c r="I50" s="107">
        <v>9997</v>
      </c>
      <c r="J50" s="108">
        <v>8094</v>
      </c>
      <c r="K50" s="108">
        <v>7703</v>
      </c>
      <c r="L50" s="108">
        <v>7929</v>
      </c>
      <c r="M50" s="109">
        <v>8793</v>
      </c>
    </row>
    <row r="51" spans="2:13" ht="27.75" customHeight="1" x14ac:dyDescent="0.15">
      <c r="B51" s="1277"/>
      <c r="C51" s="1278"/>
      <c r="D51" s="106"/>
      <c r="E51" s="1281" t="s">
        <v>42</v>
      </c>
      <c r="F51" s="1281"/>
      <c r="G51" s="1281"/>
      <c r="H51" s="1282"/>
      <c r="I51" s="107">
        <v>7631</v>
      </c>
      <c r="J51" s="108">
        <v>7673</v>
      </c>
      <c r="K51" s="108">
        <v>7161</v>
      </c>
      <c r="L51" s="108">
        <v>6686</v>
      </c>
      <c r="M51" s="109">
        <v>6915</v>
      </c>
    </row>
    <row r="52" spans="2:13" ht="27.75" customHeight="1" x14ac:dyDescent="0.15">
      <c r="B52" s="1279"/>
      <c r="C52" s="1280"/>
      <c r="D52" s="106"/>
      <c r="E52" s="1281" t="s">
        <v>43</v>
      </c>
      <c r="F52" s="1281"/>
      <c r="G52" s="1281"/>
      <c r="H52" s="1282"/>
      <c r="I52" s="107">
        <v>38909</v>
      </c>
      <c r="J52" s="108">
        <v>37203</v>
      </c>
      <c r="K52" s="108">
        <v>35520</v>
      </c>
      <c r="L52" s="108">
        <v>33911</v>
      </c>
      <c r="M52" s="109">
        <v>32628</v>
      </c>
    </row>
    <row r="53" spans="2:13" ht="27.75" customHeight="1" thickBot="1" x14ac:dyDescent="0.2">
      <c r="B53" s="1283" t="s">
        <v>44</v>
      </c>
      <c r="C53" s="1284"/>
      <c r="D53" s="113"/>
      <c r="E53" s="1285" t="s">
        <v>45</v>
      </c>
      <c r="F53" s="1285"/>
      <c r="G53" s="1285"/>
      <c r="H53" s="1286"/>
      <c r="I53" s="114">
        <v>396</v>
      </c>
      <c r="J53" s="115">
        <v>1235</v>
      </c>
      <c r="K53" s="115">
        <v>523</v>
      </c>
      <c r="L53" s="115">
        <v>-708</v>
      </c>
      <c r="M53" s="116">
        <v>-3404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lOIaM6sYtNPt5m60aaRzViNQOda5Vpn+MHAyTWxVPQFrM+M2TY1j5M8SGQKWU7NZFjqbLJGBA6IIH+CWKBMjA==" saltValue="22HKftRamVxhBfQupOyl1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2" sqref="H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2" t="s">
        <v>48</v>
      </c>
      <c r="D55" s="1302"/>
      <c r="E55" s="1303"/>
      <c r="F55" s="128">
        <v>2806</v>
      </c>
      <c r="G55" s="128">
        <v>2806</v>
      </c>
      <c r="H55" s="129">
        <v>3214</v>
      </c>
    </row>
    <row r="56" spans="2:8" ht="52.5" customHeight="1" x14ac:dyDescent="0.15">
      <c r="B56" s="130"/>
      <c r="C56" s="1304" t="s">
        <v>49</v>
      </c>
      <c r="D56" s="1304"/>
      <c r="E56" s="1305"/>
      <c r="F56" s="131">
        <v>792</v>
      </c>
      <c r="G56" s="131">
        <v>997</v>
      </c>
      <c r="H56" s="132">
        <v>1008</v>
      </c>
    </row>
    <row r="57" spans="2:8" ht="53.25" customHeight="1" x14ac:dyDescent="0.15">
      <c r="B57" s="130"/>
      <c r="C57" s="1306" t="s">
        <v>50</v>
      </c>
      <c r="D57" s="1306"/>
      <c r="E57" s="1307"/>
      <c r="F57" s="133">
        <v>2915</v>
      </c>
      <c r="G57" s="133">
        <v>2854</v>
      </c>
      <c r="H57" s="134">
        <v>3146</v>
      </c>
    </row>
    <row r="58" spans="2:8" ht="45.75" customHeight="1" x14ac:dyDescent="0.15">
      <c r="B58" s="135"/>
      <c r="C58" s="1294" t="s">
        <v>591</v>
      </c>
      <c r="D58" s="1295"/>
      <c r="E58" s="1296"/>
      <c r="F58" s="136">
        <v>669</v>
      </c>
      <c r="G58" s="136">
        <v>721</v>
      </c>
      <c r="H58" s="137">
        <v>769</v>
      </c>
    </row>
    <row r="59" spans="2:8" ht="45.75" customHeight="1" x14ac:dyDescent="0.15">
      <c r="B59" s="135"/>
      <c r="C59" s="1294" t="s">
        <v>593</v>
      </c>
      <c r="D59" s="1295"/>
      <c r="E59" s="1296"/>
      <c r="F59" s="136">
        <v>334</v>
      </c>
      <c r="G59" s="136">
        <v>335</v>
      </c>
      <c r="H59" s="137">
        <v>690</v>
      </c>
    </row>
    <row r="60" spans="2:8" ht="45.75" customHeight="1" x14ac:dyDescent="0.15">
      <c r="B60" s="135"/>
      <c r="C60" s="1294" t="s">
        <v>594</v>
      </c>
      <c r="D60" s="1295"/>
      <c r="E60" s="1296"/>
      <c r="F60" s="136">
        <v>381</v>
      </c>
      <c r="G60" s="136">
        <v>389</v>
      </c>
      <c r="H60" s="137">
        <v>390</v>
      </c>
    </row>
    <row r="61" spans="2:8" ht="45.75" customHeight="1" x14ac:dyDescent="0.15">
      <c r="B61" s="135"/>
      <c r="C61" s="1294" t="s">
        <v>592</v>
      </c>
      <c r="D61" s="1295"/>
      <c r="E61" s="1296"/>
      <c r="F61" s="136">
        <v>341</v>
      </c>
      <c r="G61" s="136">
        <v>341</v>
      </c>
      <c r="H61" s="137">
        <v>341</v>
      </c>
    </row>
    <row r="62" spans="2:8" ht="45.75" customHeight="1" thickBot="1" x14ac:dyDescent="0.2">
      <c r="B62" s="138"/>
      <c r="C62" s="1297" t="s">
        <v>595</v>
      </c>
      <c r="D62" s="1298"/>
      <c r="E62" s="1299"/>
      <c r="F62" s="139">
        <v>299</v>
      </c>
      <c r="G62" s="139">
        <v>311</v>
      </c>
      <c r="H62" s="140">
        <v>337</v>
      </c>
    </row>
    <row r="63" spans="2:8" ht="52.5" customHeight="1" thickBot="1" x14ac:dyDescent="0.2">
      <c r="B63" s="141"/>
      <c r="C63" s="1300" t="s">
        <v>51</v>
      </c>
      <c r="D63" s="1300"/>
      <c r="E63" s="1301"/>
      <c r="F63" s="142">
        <v>6513</v>
      </c>
      <c r="G63" s="142">
        <v>6657</v>
      </c>
      <c r="H63" s="143">
        <v>7368</v>
      </c>
    </row>
    <row r="64" spans="2:8" ht="15" customHeight="1" x14ac:dyDescent="0.15"/>
  </sheetData>
  <sheetProtection algorithmName="SHA-512" hashValue="VM2BtowwkIh279+kZ5xgg7SLQB4bayAoTG3LH5ni+133m57x18E2CcOgjvudi+G5q0ysWqlxCTFsOLpRUgEU9w==" saltValue="a2+npv/N1u7uuZjxWYGFy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0" t="s">
        <v>599</v>
      </c>
      <c r="AO43" s="1321"/>
      <c r="AP43" s="1321"/>
      <c r="AQ43" s="1321"/>
      <c r="AR43" s="1321"/>
      <c r="AS43" s="1321"/>
      <c r="AT43" s="1321"/>
      <c r="AU43" s="1321"/>
      <c r="AV43" s="1321"/>
      <c r="AW43" s="1321"/>
      <c r="AX43" s="1321"/>
      <c r="AY43" s="1321"/>
      <c r="AZ43" s="1321"/>
      <c r="BA43" s="1321"/>
      <c r="BB43" s="1321"/>
      <c r="BC43" s="1321"/>
      <c r="BD43" s="1321"/>
      <c r="BE43" s="1321"/>
      <c r="BF43" s="1321"/>
      <c r="BG43" s="1321"/>
      <c r="BH43" s="1321"/>
      <c r="BI43" s="1321"/>
      <c r="BJ43" s="1321"/>
      <c r="BK43" s="1321"/>
      <c r="BL43" s="1321"/>
      <c r="BM43" s="1321"/>
      <c r="BN43" s="1321"/>
      <c r="BO43" s="1321"/>
      <c r="BP43" s="1321"/>
      <c r="BQ43" s="1321"/>
      <c r="BR43" s="1321"/>
      <c r="BS43" s="1321"/>
      <c r="BT43" s="1321"/>
      <c r="BU43" s="1321"/>
      <c r="BV43" s="1321"/>
      <c r="BW43" s="1321"/>
      <c r="BX43" s="1321"/>
      <c r="BY43" s="1321"/>
      <c r="BZ43" s="1321"/>
      <c r="CA43" s="1321"/>
      <c r="CB43" s="1321"/>
      <c r="CC43" s="1321"/>
      <c r="CD43" s="1321"/>
      <c r="CE43" s="1321"/>
      <c r="CF43" s="1321"/>
      <c r="CG43" s="1321"/>
      <c r="CH43" s="1321"/>
      <c r="CI43" s="1321"/>
      <c r="CJ43" s="1321"/>
      <c r="CK43" s="1321"/>
      <c r="CL43" s="1321"/>
      <c r="CM43" s="1321"/>
      <c r="CN43" s="1321"/>
      <c r="CO43" s="1321"/>
      <c r="CP43" s="1321"/>
      <c r="CQ43" s="1321"/>
      <c r="CR43" s="1321"/>
      <c r="CS43" s="1321"/>
      <c r="CT43" s="1321"/>
      <c r="CU43" s="1321"/>
      <c r="CV43" s="1321"/>
      <c r="CW43" s="1321"/>
      <c r="CX43" s="1321"/>
      <c r="CY43" s="1321"/>
      <c r="CZ43" s="1321"/>
      <c r="DA43" s="1321"/>
      <c r="DB43" s="1321"/>
      <c r="DC43" s="1322"/>
    </row>
    <row r="44" spans="2:109" x14ac:dyDescent="0.15">
      <c r="B44" s="395"/>
      <c r="AN44" s="1323"/>
      <c r="AO44" s="1324"/>
      <c r="AP44" s="1324"/>
      <c r="AQ44" s="1324"/>
      <c r="AR44" s="1324"/>
      <c r="AS44" s="1324"/>
      <c r="AT44" s="1324"/>
      <c r="AU44" s="1324"/>
      <c r="AV44" s="1324"/>
      <c r="AW44" s="1324"/>
      <c r="AX44" s="1324"/>
      <c r="AY44" s="1324"/>
      <c r="AZ44" s="1324"/>
      <c r="BA44" s="1324"/>
      <c r="BB44" s="1324"/>
      <c r="BC44" s="1324"/>
      <c r="BD44" s="1324"/>
      <c r="BE44" s="1324"/>
      <c r="BF44" s="1324"/>
      <c r="BG44" s="1324"/>
      <c r="BH44" s="1324"/>
      <c r="BI44" s="1324"/>
      <c r="BJ44" s="1324"/>
      <c r="BK44" s="1324"/>
      <c r="BL44" s="1324"/>
      <c r="BM44" s="1324"/>
      <c r="BN44" s="1324"/>
      <c r="BO44" s="1324"/>
      <c r="BP44" s="1324"/>
      <c r="BQ44" s="1324"/>
      <c r="BR44" s="1324"/>
      <c r="BS44" s="1324"/>
      <c r="BT44" s="1324"/>
      <c r="BU44" s="1324"/>
      <c r="BV44" s="1324"/>
      <c r="BW44" s="1324"/>
      <c r="BX44" s="1324"/>
      <c r="BY44" s="1324"/>
      <c r="BZ44" s="1324"/>
      <c r="CA44" s="1324"/>
      <c r="CB44" s="1324"/>
      <c r="CC44" s="1324"/>
      <c r="CD44" s="1324"/>
      <c r="CE44" s="1324"/>
      <c r="CF44" s="1324"/>
      <c r="CG44" s="1324"/>
      <c r="CH44" s="1324"/>
      <c r="CI44" s="1324"/>
      <c r="CJ44" s="1324"/>
      <c r="CK44" s="1324"/>
      <c r="CL44" s="1324"/>
      <c r="CM44" s="1324"/>
      <c r="CN44" s="1324"/>
      <c r="CO44" s="1324"/>
      <c r="CP44" s="1324"/>
      <c r="CQ44" s="1324"/>
      <c r="CR44" s="1324"/>
      <c r="CS44" s="1324"/>
      <c r="CT44" s="1324"/>
      <c r="CU44" s="1324"/>
      <c r="CV44" s="1324"/>
      <c r="CW44" s="1324"/>
      <c r="CX44" s="1324"/>
      <c r="CY44" s="1324"/>
      <c r="CZ44" s="1324"/>
      <c r="DA44" s="1324"/>
      <c r="DB44" s="1324"/>
      <c r="DC44" s="1325"/>
    </row>
    <row r="45" spans="2:109" x14ac:dyDescent="0.15">
      <c r="B45" s="395"/>
      <c r="AN45" s="1323"/>
      <c r="AO45" s="1324"/>
      <c r="AP45" s="1324"/>
      <c r="AQ45" s="1324"/>
      <c r="AR45" s="1324"/>
      <c r="AS45" s="1324"/>
      <c r="AT45" s="1324"/>
      <c r="AU45" s="1324"/>
      <c r="AV45" s="1324"/>
      <c r="AW45" s="1324"/>
      <c r="AX45" s="1324"/>
      <c r="AY45" s="1324"/>
      <c r="AZ45" s="1324"/>
      <c r="BA45" s="1324"/>
      <c r="BB45" s="1324"/>
      <c r="BC45" s="1324"/>
      <c r="BD45" s="1324"/>
      <c r="BE45" s="1324"/>
      <c r="BF45" s="1324"/>
      <c r="BG45" s="1324"/>
      <c r="BH45" s="1324"/>
      <c r="BI45" s="1324"/>
      <c r="BJ45" s="1324"/>
      <c r="BK45" s="1324"/>
      <c r="BL45" s="1324"/>
      <c r="BM45" s="1324"/>
      <c r="BN45" s="1324"/>
      <c r="BO45" s="1324"/>
      <c r="BP45" s="1324"/>
      <c r="BQ45" s="1324"/>
      <c r="BR45" s="1324"/>
      <c r="BS45" s="1324"/>
      <c r="BT45" s="1324"/>
      <c r="BU45" s="1324"/>
      <c r="BV45" s="1324"/>
      <c r="BW45" s="1324"/>
      <c r="BX45" s="1324"/>
      <c r="BY45" s="1324"/>
      <c r="BZ45" s="1324"/>
      <c r="CA45" s="1324"/>
      <c r="CB45" s="1324"/>
      <c r="CC45" s="1324"/>
      <c r="CD45" s="1324"/>
      <c r="CE45" s="1324"/>
      <c r="CF45" s="1324"/>
      <c r="CG45" s="1324"/>
      <c r="CH45" s="1324"/>
      <c r="CI45" s="1324"/>
      <c r="CJ45" s="1324"/>
      <c r="CK45" s="1324"/>
      <c r="CL45" s="1324"/>
      <c r="CM45" s="1324"/>
      <c r="CN45" s="1324"/>
      <c r="CO45" s="1324"/>
      <c r="CP45" s="1324"/>
      <c r="CQ45" s="1324"/>
      <c r="CR45" s="1324"/>
      <c r="CS45" s="1324"/>
      <c r="CT45" s="1324"/>
      <c r="CU45" s="1324"/>
      <c r="CV45" s="1324"/>
      <c r="CW45" s="1324"/>
      <c r="CX45" s="1324"/>
      <c r="CY45" s="1324"/>
      <c r="CZ45" s="1324"/>
      <c r="DA45" s="1324"/>
      <c r="DB45" s="1324"/>
      <c r="DC45" s="1325"/>
    </row>
    <row r="46" spans="2:109" x14ac:dyDescent="0.15">
      <c r="B46" s="395"/>
      <c r="AN46" s="1323"/>
      <c r="AO46" s="1324"/>
      <c r="AP46" s="1324"/>
      <c r="AQ46" s="1324"/>
      <c r="AR46" s="1324"/>
      <c r="AS46" s="1324"/>
      <c r="AT46" s="1324"/>
      <c r="AU46" s="1324"/>
      <c r="AV46" s="1324"/>
      <c r="AW46" s="1324"/>
      <c r="AX46" s="1324"/>
      <c r="AY46" s="1324"/>
      <c r="AZ46" s="1324"/>
      <c r="BA46" s="1324"/>
      <c r="BB46" s="1324"/>
      <c r="BC46" s="1324"/>
      <c r="BD46" s="1324"/>
      <c r="BE46" s="1324"/>
      <c r="BF46" s="1324"/>
      <c r="BG46" s="1324"/>
      <c r="BH46" s="1324"/>
      <c r="BI46" s="1324"/>
      <c r="BJ46" s="1324"/>
      <c r="BK46" s="1324"/>
      <c r="BL46" s="1324"/>
      <c r="BM46" s="1324"/>
      <c r="BN46" s="1324"/>
      <c r="BO46" s="1324"/>
      <c r="BP46" s="1324"/>
      <c r="BQ46" s="1324"/>
      <c r="BR46" s="1324"/>
      <c r="BS46" s="1324"/>
      <c r="BT46" s="1324"/>
      <c r="BU46" s="1324"/>
      <c r="BV46" s="1324"/>
      <c r="BW46" s="1324"/>
      <c r="BX46" s="1324"/>
      <c r="BY46" s="1324"/>
      <c r="BZ46" s="1324"/>
      <c r="CA46" s="1324"/>
      <c r="CB46" s="1324"/>
      <c r="CC46" s="1324"/>
      <c r="CD46" s="1324"/>
      <c r="CE46" s="1324"/>
      <c r="CF46" s="1324"/>
      <c r="CG46" s="1324"/>
      <c r="CH46" s="1324"/>
      <c r="CI46" s="1324"/>
      <c r="CJ46" s="1324"/>
      <c r="CK46" s="1324"/>
      <c r="CL46" s="1324"/>
      <c r="CM46" s="1324"/>
      <c r="CN46" s="1324"/>
      <c r="CO46" s="1324"/>
      <c r="CP46" s="1324"/>
      <c r="CQ46" s="1324"/>
      <c r="CR46" s="1324"/>
      <c r="CS46" s="1324"/>
      <c r="CT46" s="1324"/>
      <c r="CU46" s="1324"/>
      <c r="CV46" s="1324"/>
      <c r="CW46" s="1324"/>
      <c r="CX46" s="1324"/>
      <c r="CY46" s="1324"/>
      <c r="CZ46" s="1324"/>
      <c r="DA46" s="1324"/>
      <c r="DB46" s="1324"/>
      <c r="DC46" s="1325"/>
    </row>
    <row r="47" spans="2:109" x14ac:dyDescent="0.15">
      <c r="B47" s="395"/>
      <c r="AN47" s="1326"/>
      <c r="AO47" s="1327"/>
      <c r="AP47" s="1327"/>
      <c r="AQ47" s="1327"/>
      <c r="AR47" s="1327"/>
      <c r="AS47" s="1327"/>
      <c r="AT47" s="1327"/>
      <c r="AU47" s="1327"/>
      <c r="AV47" s="1327"/>
      <c r="AW47" s="1327"/>
      <c r="AX47" s="1327"/>
      <c r="AY47" s="1327"/>
      <c r="AZ47" s="1327"/>
      <c r="BA47" s="1327"/>
      <c r="BB47" s="1327"/>
      <c r="BC47" s="1327"/>
      <c r="BD47" s="1327"/>
      <c r="BE47" s="1327"/>
      <c r="BF47" s="1327"/>
      <c r="BG47" s="1327"/>
      <c r="BH47" s="1327"/>
      <c r="BI47" s="1327"/>
      <c r="BJ47" s="1327"/>
      <c r="BK47" s="1327"/>
      <c r="BL47" s="1327"/>
      <c r="BM47" s="1327"/>
      <c r="BN47" s="1327"/>
      <c r="BO47" s="1327"/>
      <c r="BP47" s="1327"/>
      <c r="BQ47" s="1327"/>
      <c r="BR47" s="1327"/>
      <c r="BS47" s="1327"/>
      <c r="BT47" s="1327"/>
      <c r="BU47" s="1327"/>
      <c r="BV47" s="1327"/>
      <c r="BW47" s="1327"/>
      <c r="BX47" s="1327"/>
      <c r="BY47" s="1327"/>
      <c r="BZ47" s="1327"/>
      <c r="CA47" s="1327"/>
      <c r="CB47" s="1327"/>
      <c r="CC47" s="1327"/>
      <c r="CD47" s="1327"/>
      <c r="CE47" s="1327"/>
      <c r="CF47" s="1327"/>
      <c r="CG47" s="1327"/>
      <c r="CH47" s="1327"/>
      <c r="CI47" s="1327"/>
      <c r="CJ47" s="1327"/>
      <c r="CK47" s="1327"/>
      <c r="CL47" s="1327"/>
      <c r="CM47" s="1327"/>
      <c r="CN47" s="1327"/>
      <c r="CO47" s="1327"/>
      <c r="CP47" s="1327"/>
      <c r="CQ47" s="1327"/>
      <c r="CR47" s="1327"/>
      <c r="CS47" s="1327"/>
      <c r="CT47" s="1327"/>
      <c r="CU47" s="1327"/>
      <c r="CV47" s="1327"/>
      <c r="CW47" s="1327"/>
      <c r="CX47" s="1327"/>
      <c r="CY47" s="1327"/>
      <c r="CZ47" s="1327"/>
      <c r="DA47" s="1327"/>
      <c r="DB47" s="1327"/>
      <c r="DC47" s="132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600</v>
      </c>
    </row>
    <row r="50" spans="1:109" x14ac:dyDescent="0.15">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561</v>
      </c>
      <c r="BQ50" s="1313"/>
      <c r="BR50" s="1313"/>
      <c r="BS50" s="1313"/>
      <c r="BT50" s="1313"/>
      <c r="BU50" s="1313"/>
      <c r="BV50" s="1313"/>
      <c r="BW50" s="1313"/>
      <c r="BX50" s="1313" t="s">
        <v>562</v>
      </c>
      <c r="BY50" s="1313"/>
      <c r="BZ50" s="1313"/>
      <c r="CA50" s="1313"/>
      <c r="CB50" s="1313"/>
      <c r="CC50" s="1313"/>
      <c r="CD50" s="1313"/>
      <c r="CE50" s="1313"/>
      <c r="CF50" s="1313" t="s">
        <v>563</v>
      </c>
      <c r="CG50" s="1313"/>
      <c r="CH50" s="1313"/>
      <c r="CI50" s="1313"/>
      <c r="CJ50" s="1313"/>
      <c r="CK50" s="1313"/>
      <c r="CL50" s="1313"/>
      <c r="CM50" s="1313"/>
      <c r="CN50" s="1313" t="s">
        <v>564</v>
      </c>
      <c r="CO50" s="1313"/>
      <c r="CP50" s="1313"/>
      <c r="CQ50" s="1313"/>
      <c r="CR50" s="1313"/>
      <c r="CS50" s="1313"/>
      <c r="CT50" s="1313"/>
      <c r="CU50" s="1313"/>
      <c r="CV50" s="1313" t="s">
        <v>565</v>
      </c>
      <c r="CW50" s="1313"/>
      <c r="CX50" s="1313"/>
      <c r="CY50" s="1313"/>
      <c r="CZ50" s="1313"/>
      <c r="DA50" s="1313"/>
      <c r="DB50" s="1313"/>
      <c r="DC50" s="1313"/>
    </row>
    <row r="51" spans="1:109" ht="13.5" customHeight="1" x14ac:dyDescent="0.15">
      <c r="B51" s="395"/>
      <c r="G51" s="1316"/>
      <c r="H51" s="1316"/>
      <c r="I51" s="1329"/>
      <c r="J51" s="1329"/>
      <c r="K51" s="1315"/>
      <c r="L51" s="1315"/>
      <c r="M51" s="1315"/>
      <c r="N51" s="1315"/>
      <c r="AM51" s="404"/>
      <c r="AN51" s="1311" t="s">
        <v>601</v>
      </c>
      <c r="AO51" s="1311"/>
      <c r="AP51" s="1311"/>
      <c r="AQ51" s="1311"/>
      <c r="AR51" s="1311"/>
      <c r="AS51" s="1311"/>
      <c r="AT51" s="1311"/>
      <c r="AU51" s="1311"/>
      <c r="AV51" s="1311"/>
      <c r="AW51" s="1311"/>
      <c r="AX51" s="1311"/>
      <c r="AY51" s="1311"/>
      <c r="AZ51" s="1311"/>
      <c r="BA51" s="1311"/>
      <c r="BB51" s="1311" t="s">
        <v>602</v>
      </c>
      <c r="BC51" s="1311"/>
      <c r="BD51" s="1311"/>
      <c r="BE51" s="1311"/>
      <c r="BF51" s="1311"/>
      <c r="BG51" s="1311"/>
      <c r="BH51" s="1311"/>
      <c r="BI51" s="1311"/>
      <c r="BJ51" s="1311"/>
      <c r="BK51" s="1311"/>
      <c r="BL51" s="1311"/>
      <c r="BM51" s="1311"/>
      <c r="BN51" s="1311"/>
      <c r="BO51" s="1311"/>
      <c r="BP51" s="1308">
        <v>2.1</v>
      </c>
      <c r="BQ51" s="1308"/>
      <c r="BR51" s="1308"/>
      <c r="BS51" s="1308"/>
      <c r="BT51" s="1308"/>
      <c r="BU51" s="1308"/>
      <c r="BV51" s="1308"/>
      <c r="BW51" s="1308"/>
      <c r="BX51" s="1308">
        <v>6.6</v>
      </c>
      <c r="BY51" s="1308"/>
      <c r="BZ51" s="1308"/>
      <c r="CA51" s="1308"/>
      <c r="CB51" s="1308"/>
      <c r="CC51" s="1308"/>
      <c r="CD51" s="1308"/>
      <c r="CE51" s="1308"/>
      <c r="CF51" s="1308">
        <v>2.7</v>
      </c>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5"/>
      <c r="G52" s="1316"/>
      <c r="H52" s="1316"/>
      <c r="I52" s="1329"/>
      <c r="J52" s="1329"/>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603</v>
      </c>
      <c r="BC53" s="1311"/>
      <c r="BD53" s="1311"/>
      <c r="BE53" s="1311"/>
      <c r="BF53" s="1311"/>
      <c r="BG53" s="1311"/>
      <c r="BH53" s="1311"/>
      <c r="BI53" s="1311"/>
      <c r="BJ53" s="1311"/>
      <c r="BK53" s="1311"/>
      <c r="BL53" s="1311"/>
      <c r="BM53" s="1311"/>
      <c r="BN53" s="1311"/>
      <c r="BO53" s="1311"/>
      <c r="BP53" s="1308">
        <v>43.9</v>
      </c>
      <c r="BQ53" s="1308"/>
      <c r="BR53" s="1308"/>
      <c r="BS53" s="1308"/>
      <c r="BT53" s="1308"/>
      <c r="BU53" s="1308"/>
      <c r="BV53" s="1308"/>
      <c r="BW53" s="1308"/>
      <c r="BX53" s="1308">
        <v>45.8</v>
      </c>
      <c r="BY53" s="1308"/>
      <c r="BZ53" s="1308"/>
      <c r="CA53" s="1308"/>
      <c r="CB53" s="1308"/>
      <c r="CC53" s="1308"/>
      <c r="CD53" s="1308"/>
      <c r="CE53" s="1308"/>
      <c r="CF53" s="1308">
        <v>46.8</v>
      </c>
      <c r="CG53" s="1308"/>
      <c r="CH53" s="1308"/>
      <c r="CI53" s="1308"/>
      <c r="CJ53" s="1308"/>
      <c r="CK53" s="1308"/>
      <c r="CL53" s="1308"/>
      <c r="CM53" s="1308"/>
      <c r="CN53" s="1308">
        <v>48.5</v>
      </c>
      <c r="CO53" s="1308"/>
      <c r="CP53" s="1308"/>
      <c r="CQ53" s="1308"/>
      <c r="CR53" s="1308"/>
      <c r="CS53" s="1308"/>
      <c r="CT53" s="1308"/>
      <c r="CU53" s="1308"/>
      <c r="CV53" s="1308">
        <v>49.9</v>
      </c>
      <c r="CW53" s="1308"/>
      <c r="CX53" s="1308"/>
      <c r="CY53" s="1308"/>
      <c r="CZ53" s="1308"/>
      <c r="DA53" s="1308"/>
      <c r="DB53" s="1308"/>
      <c r="DC53" s="1308"/>
    </row>
    <row r="54" spans="1:109" x14ac:dyDescent="0.15">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14"/>
      <c r="H55" s="1314"/>
      <c r="I55" s="1314"/>
      <c r="J55" s="1314"/>
      <c r="K55" s="1315"/>
      <c r="L55" s="1315"/>
      <c r="M55" s="1315"/>
      <c r="N55" s="1315"/>
      <c r="AN55" s="1313" t="s">
        <v>604</v>
      </c>
      <c r="AO55" s="1313"/>
      <c r="AP55" s="1313"/>
      <c r="AQ55" s="1313"/>
      <c r="AR55" s="1313"/>
      <c r="AS55" s="1313"/>
      <c r="AT55" s="1313"/>
      <c r="AU55" s="1313"/>
      <c r="AV55" s="1313"/>
      <c r="AW55" s="1313"/>
      <c r="AX55" s="1313"/>
      <c r="AY55" s="1313"/>
      <c r="AZ55" s="1313"/>
      <c r="BA55" s="1313"/>
      <c r="BB55" s="1311" t="s">
        <v>602</v>
      </c>
      <c r="BC55" s="1311"/>
      <c r="BD55" s="1311"/>
      <c r="BE55" s="1311"/>
      <c r="BF55" s="1311"/>
      <c r="BG55" s="1311"/>
      <c r="BH55" s="1311"/>
      <c r="BI55" s="1311"/>
      <c r="BJ55" s="1311"/>
      <c r="BK55" s="1311"/>
      <c r="BL55" s="1311"/>
      <c r="BM55" s="1311"/>
      <c r="BN55" s="1311"/>
      <c r="BO55" s="1311"/>
      <c r="BP55" s="1308">
        <v>17.8</v>
      </c>
      <c r="BQ55" s="1308"/>
      <c r="BR55" s="1308"/>
      <c r="BS55" s="1308"/>
      <c r="BT55" s="1308"/>
      <c r="BU55" s="1308"/>
      <c r="BV55" s="1308"/>
      <c r="BW55" s="1308"/>
      <c r="BX55" s="1308">
        <v>15</v>
      </c>
      <c r="BY55" s="1308"/>
      <c r="BZ55" s="1308"/>
      <c r="CA55" s="1308"/>
      <c r="CB55" s="1308"/>
      <c r="CC55" s="1308"/>
      <c r="CD55" s="1308"/>
      <c r="CE55" s="1308"/>
      <c r="CF55" s="1308">
        <v>12.2</v>
      </c>
      <c r="CG55" s="1308"/>
      <c r="CH55" s="1308"/>
      <c r="CI55" s="1308"/>
      <c r="CJ55" s="1308"/>
      <c r="CK55" s="1308"/>
      <c r="CL55" s="1308"/>
      <c r="CM55" s="1308"/>
      <c r="CN55" s="1308">
        <v>5</v>
      </c>
      <c r="CO55" s="1308"/>
      <c r="CP55" s="1308"/>
      <c r="CQ55" s="1308"/>
      <c r="CR55" s="1308"/>
      <c r="CS55" s="1308"/>
      <c r="CT55" s="1308"/>
      <c r="CU55" s="1308"/>
      <c r="CV55" s="1308">
        <v>5.4</v>
      </c>
      <c r="CW55" s="1308"/>
      <c r="CX55" s="1308"/>
      <c r="CY55" s="1308"/>
      <c r="CZ55" s="1308"/>
      <c r="DA55" s="1308"/>
      <c r="DB55" s="1308"/>
      <c r="DC55" s="1308"/>
    </row>
    <row r="56" spans="1:109" x14ac:dyDescent="0.15">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603</v>
      </c>
      <c r="BC57" s="1311"/>
      <c r="BD57" s="1311"/>
      <c r="BE57" s="1311"/>
      <c r="BF57" s="1311"/>
      <c r="BG57" s="1311"/>
      <c r="BH57" s="1311"/>
      <c r="BI57" s="1311"/>
      <c r="BJ57" s="1311"/>
      <c r="BK57" s="1311"/>
      <c r="BL57" s="1311"/>
      <c r="BM57" s="1311"/>
      <c r="BN57" s="1311"/>
      <c r="BO57" s="1311"/>
      <c r="BP57" s="1308">
        <v>56.2</v>
      </c>
      <c r="BQ57" s="1308"/>
      <c r="BR57" s="1308"/>
      <c r="BS57" s="1308"/>
      <c r="BT57" s="1308"/>
      <c r="BU57" s="1308"/>
      <c r="BV57" s="1308"/>
      <c r="BW57" s="1308"/>
      <c r="BX57" s="1308">
        <v>60.1</v>
      </c>
      <c r="BY57" s="1308"/>
      <c r="BZ57" s="1308"/>
      <c r="CA57" s="1308"/>
      <c r="CB57" s="1308"/>
      <c r="CC57" s="1308"/>
      <c r="CD57" s="1308"/>
      <c r="CE57" s="1308"/>
      <c r="CF57" s="1308">
        <v>61.2</v>
      </c>
      <c r="CG57" s="1308"/>
      <c r="CH57" s="1308"/>
      <c r="CI57" s="1308"/>
      <c r="CJ57" s="1308"/>
      <c r="CK57" s="1308"/>
      <c r="CL57" s="1308"/>
      <c r="CM57" s="1308"/>
      <c r="CN57" s="1308">
        <v>61.7</v>
      </c>
      <c r="CO57" s="1308"/>
      <c r="CP57" s="1308"/>
      <c r="CQ57" s="1308"/>
      <c r="CR57" s="1308"/>
      <c r="CS57" s="1308"/>
      <c r="CT57" s="1308"/>
      <c r="CU57" s="1308"/>
      <c r="CV57" s="1308">
        <v>62.6</v>
      </c>
      <c r="CW57" s="1308"/>
      <c r="CX57" s="1308"/>
      <c r="CY57" s="1308"/>
      <c r="CZ57" s="1308"/>
      <c r="DA57" s="1308"/>
      <c r="DB57" s="1308"/>
      <c r="DC57" s="1308"/>
      <c r="DD57" s="408"/>
      <c r="DE57" s="407"/>
    </row>
    <row r="58" spans="1:109" s="403" customFormat="1" x14ac:dyDescent="0.15">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605</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0" t="s">
        <v>606</v>
      </c>
      <c r="AO65" s="1321"/>
      <c r="AP65" s="1321"/>
      <c r="AQ65" s="1321"/>
      <c r="AR65" s="1321"/>
      <c r="AS65" s="1321"/>
      <c r="AT65" s="1321"/>
      <c r="AU65" s="1321"/>
      <c r="AV65" s="1321"/>
      <c r="AW65" s="1321"/>
      <c r="AX65" s="1321"/>
      <c r="AY65" s="1321"/>
      <c r="AZ65" s="1321"/>
      <c r="BA65" s="1321"/>
      <c r="BB65" s="1321"/>
      <c r="BC65" s="1321"/>
      <c r="BD65" s="1321"/>
      <c r="BE65" s="1321"/>
      <c r="BF65" s="1321"/>
      <c r="BG65" s="1321"/>
      <c r="BH65" s="1321"/>
      <c r="BI65" s="1321"/>
      <c r="BJ65" s="1321"/>
      <c r="BK65" s="1321"/>
      <c r="BL65" s="1321"/>
      <c r="BM65" s="1321"/>
      <c r="BN65" s="1321"/>
      <c r="BO65" s="1321"/>
      <c r="BP65" s="1321"/>
      <c r="BQ65" s="1321"/>
      <c r="BR65" s="1321"/>
      <c r="BS65" s="1321"/>
      <c r="BT65" s="1321"/>
      <c r="BU65" s="1321"/>
      <c r="BV65" s="1321"/>
      <c r="BW65" s="1321"/>
      <c r="BX65" s="1321"/>
      <c r="BY65" s="1321"/>
      <c r="BZ65" s="1321"/>
      <c r="CA65" s="1321"/>
      <c r="CB65" s="1321"/>
      <c r="CC65" s="1321"/>
      <c r="CD65" s="1321"/>
      <c r="CE65" s="1321"/>
      <c r="CF65" s="1321"/>
      <c r="CG65" s="1321"/>
      <c r="CH65" s="1321"/>
      <c r="CI65" s="1321"/>
      <c r="CJ65" s="1321"/>
      <c r="CK65" s="1321"/>
      <c r="CL65" s="1321"/>
      <c r="CM65" s="1321"/>
      <c r="CN65" s="1321"/>
      <c r="CO65" s="1321"/>
      <c r="CP65" s="1321"/>
      <c r="CQ65" s="1321"/>
      <c r="CR65" s="1321"/>
      <c r="CS65" s="1321"/>
      <c r="CT65" s="1321"/>
      <c r="CU65" s="1321"/>
      <c r="CV65" s="1321"/>
      <c r="CW65" s="1321"/>
      <c r="CX65" s="1321"/>
      <c r="CY65" s="1321"/>
      <c r="CZ65" s="1321"/>
      <c r="DA65" s="1321"/>
      <c r="DB65" s="1321"/>
      <c r="DC65" s="1322"/>
    </row>
    <row r="66" spans="2:107" x14ac:dyDescent="0.15">
      <c r="B66" s="395"/>
      <c r="AN66" s="1323"/>
      <c r="AO66" s="1324"/>
      <c r="AP66" s="1324"/>
      <c r="AQ66" s="1324"/>
      <c r="AR66" s="1324"/>
      <c r="AS66" s="1324"/>
      <c r="AT66" s="1324"/>
      <c r="AU66" s="1324"/>
      <c r="AV66" s="1324"/>
      <c r="AW66" s="1324"/>
      <c r="AX66" s="1324"/>
      <c r="AY66" s="1324"/>
      <c r="AZ66" s="1324"/>
      <c r="BA66" s="1324"/>
      <c r="BB66" s="1324"/>
      <c r="BC66" s="1324"/>
      <c r="BD66" s="1324"/>
      <c r="BE66" s="1324"/>
      <c r="BF66" s="1324"/>
      <c r="BG66" s="1324"/>
      <c r="BH66" s="1324"/>
      <c r="BI66" s="1324"/>
      <c r="BJ66" s="1324"/>
      <c r="BK66" s="1324"/>
      <c r="BL66" s="1324"/>
      <c r="BM66" s="1324"/>
      <c r="BN66" s="1324"/>
      <c r="BO66" s="1324"/>
      <c r="BP66" s="1324"/>
      <c r="BQ66" s="1324"/>
      <c r="BR66" s="1324"/>
      <c r="BS66" s="1324"/>
      <c r="BT66" s="1324"/>
      <c r="BU66" s="1324"/>
      <c r="BV66" s="1324"/>
      <c r="BW66" s="1324"/>
      <c r="BX66" s="1324"/>
      <c r="BY66" s="1324"/>
      <c r="BZ66" s="1324"/>
      <c r="CA66" s="1324"/>
      <c r="CB66" s="1324"/>
      <c r="CC66" s="1324"/>
      <c r="CD66" s="1324"/>
      <c r="CE66" s="1324"/>
      <c r="CF66" s="1324"/>
      <c r="CG66" s="1324"/>
      <c r="CH66" s="1324"/>
      <c r="CI66" s="1324"/>
      <c r="CJ66" s="1324"/>
      <c r="CK66" s="1324"/>
      <c r="CL66" s="1324"/>
      <c r="CM66" s="1324"/>
      <c r="CN66" s="1324"/>
      <c r="CO66" s="1324"/>
      <c r="CP66" s="1324"/>
      <c r="CQ66" s="1324"/>
      <c r="CR66" s="1324"/>
      <c r="CS66" s="1324"/>
      <c r="CT66" s="1324"/>
      <c r="CU66" s="1324"/>
      <c r="CV66" s="1324"/>
      <c r="CW66" s="1324"/>
      <c r="CX66" s="1324"/>
      <c r="CY66" s="1324"/>
      <c r="CZ66" s="1324"/>
      <c r="DA66" s="1324"/>
      <c r="DB66" s="1324"/>
      <c r="DC66" s="1325"/>
    </row>
    <row r="67" spans="2:107" x14ac:dyDescent="0.15">
      <c r="B67" s="395"/>
      <c r="AN67" s="1323"/>
      <c r="AO67" s="1324"/>
      <c r="AP67" s="1324"/>
      <c r="AQ67" s="1324"/>
      <c r="AR67" s="1324"/>
      <c r="AS67" s="1324"/>
      <c r="AT67" s="1324"/>
      <c r="AU67" s="1324"/>
      <c r="AV67" s="1324"/>
      <c r="AW67" s="1324"/>
      <c r="AX67" s="1324"/>
      <c r="AY67" s="1324"/>
      <c r="AZ67" s="1324"/>
      <c r="BA67" s="1324"/>
      <c r="BB67" s="1324"/>
      <c r="BC67" s="1324"/>
      <c r="BD67" s="1324"/>
      <c r="BE67" s="1324"/>
      <c r="BF67" s="1324"/>
      <c r="BG67" s="1324"/>
      <c r="BH67" s="1324"/>
      <c r="BI67" s="1324"/>
      <c r="BJ67" s="1324"/>
      <c r="BK67" s="1324"/>
      <c r="BL67" s="1324"/>
      <c r="BM67" s="1324"/>
      <c r="BN67" s="1324"/>
      <c r="BO67" s="1324"/>
      <c r="BP67" s="1324"/>
      <c r="BQ67" s="1324"/>
      <c r="BR67" s="1324"/>
      <c r="BS67" s="1324"/>
      <c r="BT67" s="1324"/>
      <c r="BU67" s="1324"/>
      <c r="BV67" s="1324"/>
      <c r="BW67" s="1324"/>
      <c r="BX67" s="1324"/>
      <c r="BY67" s="1324"/>
      <c r="BZ67" s="1324"/>
      <c r="CA67" s="1324"/>
      <c r="CB67" s="1324"/>
      <c r="CC67" s="1324"/>
      <c r="CD67" s="1324"/>
      <c r="CE67" s="1324"/>
      <c r="CF67" s="1324"/>
      <c r="CG67" s="1324"/>
      <c r="CH67" s="1324"/>
      <c r="CI67" s="1324"/>
      <c r="CJ67" s="1324"/>
      <c r="CK67" s="1324"/>
      <c r="CL67" s="1324"/>
      <c r="CM67" s="1324"/>
      <c r="CN67" s="1324"/>
      <c r="CO67" s="1324"/>
      <c r="CP67" s="1324"/>
      <c r="CQ67" s="1324"/>
      <c r="CR67" s="1324"/>
      <c r="CS67" s="1324"/>
      <c r="CT67" s="1324"/>
      <c r="CU67" s="1324"/>
      <c r="CV67" s="1324"/>
      <c r="CW67" s="1324"/>
      <c r="CX67" s="1324"/>
      <c r="CY67" s="1324"/>
      <c r="CZ67" s="1324"/>
      <c r="DA67" s="1324"/>
      <c r="DB67" s="1324"/>
      <c r="DC67" s="1325"/>
    </row>
    <row r="68" spans="2:107" x14ac:dyDescent="0.15">
      <c r="B68" s="395"/>
      <c r="AN68" s="1323"/>
      <c r="AO68" s="1324"/>
      <c r="AP68" s="1324"/>
      <c r="AQ68" s="1324"/>
      <c r="AR68" s="1324"/>
      <c r="AS68" s="1324"/>
      <c r="AT68" s="1324"/>
      <c r="AU68" s="1324"/>
      <c r="AV68" s="1324"/>
      <c r="AW68" s="1324"/>
      <c r="AX68" s="1324"/>
      <c r="AY68" s="1324"/>
      <c r="AZ68" s="1324"/>
      <c r="BA68" s="1324"/>
      <c r="BB68" s="1324"/>
      <c r="BC68" s="1324"/>
      <c r="BD68" s="1324"/>
      <c r="BE68" s="1324"/>
      <c r="BF68" s="1324"/>
      <c r="BG68" s="1324"/>
      <c r="BH68" s="1324"/>
      <c r="BI68" s="1324"/>
      <c r="BJ68" s="1324"/>
      <c r="BK68" s="1324"/>
      <c r="BL68" s="1324"/>
      <c r="BM68" s="1324"/>
      <c r="BN68" s="1324"/>
      <c r="BO68" s="1324"/>
      <c r="BP68" s="1324"/>
      <c r="BQ68" s="1324"/>
      <c r="BR68" s="1324"/>
      <c r="BS68" s="1324"/>
      <c r="BT68" s="1324"/>
      <c r="BU68" s="1324"/>
      <c r="BV68" s="1324"/>
      <c r="BW68" s="1324"/>
      <c r="BX68" s="1324"/>
      <c r="BY68" s="1324"/>
      <c r="BZ68" s="1324"/>
      <c r="CA68" s="1324"/>
      <c r="CB68" s="1324"/>
      <c r="CC68" s="1324"/>
      <c r="CD68" s="1324"/>
      <c r="CE68" s="1324"/>
      <c r="CF68" s="1324"/>
      <c r="CG68" s="1324"/>
      <c r="CH68" s="1324"/>
      <c r="CI68" s="1324"/>
      <c r="CJ68" s="1324"/>
      <c r="CK68" s="1324"/>
      <c r="CL68" s="1324"/>
      <c r="CM68" s="1324"/>
      <c r="CN68" s="1324"/>
      <c r="CO68" s="1324"/>
      <c r="CP68" s="1324"/>
      <c r="CQ68" s="1324"/>
      <c r="CR68" s="1324"/>
      <c r="CS68" s="1324"/>
      <c r="CT68" s="1324"/>
      <c r="CU68" s="1324"/>
      <c r="CV68" s="1324"/>
      <c r="CW68" s="1324"/>
      <c r="CX68" s="1324"/>
      <c r="CY68" s="1324"/>
      <c r="CZ68" s="1324"/>
      <c r="DA68" s="1324"/>
      <c r="DB68" s="1324"/>
      <c r="DC68" s="1325"/>
    </row>
    <row r="69" spans="2:107" x14ac:dyDescent="0.15">
      <c r="B69" s="395"/>
      <c r="AN69" s="1326"/>
      <c r="AO69" s="1327"/>
      <c r="AP69" s="1327"/>
      <c r="AQ69" s="1327"/>
      <c r="AR69" s="1327"/>
      <c r="AS69" s="1327"/>
      <c r="AT69" s="1327"/>
      <c r="AU69" s="1327"/>
      <c r="AV69" s="1327"/>
      <c r="AW69" s="1327"/>
      <c r="AX69" s="1327"/>
      <c r="AY69" s="1327"/>
      <c r="AZ69" s="1327"/>
      <c r="BA69" s="1327"/>
      <c r="BB69" s="1327"/>
      <c r="BC69" s="1327"/>
      <c r="BD69" s="1327"/>
      <c r="BE69" s="1327"/>
      <c r="BF69" s="1327"/>
      <c r="BG69" s="1327"/>
      <c r="BH69" s="1327"/>
      <c r="BI69" s="1327"/>
      <c r="BJ69" s="1327"/>
      <c r="BK69" s="1327"/>
      <c r="BL69" s="1327"/>
      <c r="BM69" s="1327"/>
      <c r="BN69" s="1327"/>
      <c r="BO69" s="1327"/>
      <c r="BP69" s="1327"/>
      <c r="BQ69" s="1327"/>
      <c r="BR69" s="1327"/>
      <c r="BS69" s="1327"/>
      <c r="BT69" s="1327"/>
      <c r="BU69" s="1327"/>
      <c r="BV69" s="1327"/>
      <c r="BW69" s="1327"/>
      <c r="BX69" s="1327"/>
      <c r="BY69" s="1327"/>
      <c r="BZ69" s="1327"/>
      <c r="CA69" s="1327"/>
      <c r="CB69" s="1327"/>
      <c r="CC69" s="1327"/>
      <c r="CD69" s="1327"/>
      <c r="CE69" s="1327"/>
      <c r="CF69" s="1327"/>
      <c r="CG69" s="1327"/>
      <c r="CH69" s="1327"/>
      <c r="CI69" s="1327"/>
      <c r="CJ69" s="1327"/>
      <c r="CK69" s="1327"/>
      <c r="CL69" s="1327"/>
      <c r="CM69" s="1327"/>
      <c r="CN69" s="1327"/>
      <c r="CO69" s="1327"/>
      <c r="CP69" s="1327"/>
      <c r="CQ69" s="1327"/>
      <c r="CR69" s="1327"/>
      <c r="CS69" s="1327"/>
      <c r="CT69" s="1327"/>
      <c r="CU69" s="1327"/>
      <c r="CV69" s="1327"/>
      <c r="CW69" s="1327"/>
      <c r="CX69" s="1327"/>
      <c r="CY69" s="1327"/>
      <c r="CZ69" s="1327"/>
      <c r="DA69" s="1327"/>
      <c r="DB69" s="1327"/>
      <c r="DC69" s="132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600</v>
      </c>
    </row>
    <row r="72" spans="2:107" x14ac:dyDescent="0.15">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561</v>
      </c>
      <c r="BQ72" s="1313"/>
      <c r="BR72" s="1313"/>
      <c r="BS72" s="1313"/>
      <c r="BT72" s="1313"/>
      <c r="BU72" s="1313"/>
      <c r="BV72" s="1313"/>
      <c r="BW72" s="1313"/>
      <c r="BX72" s="1313" t="s">
        <v>562</v>
      </c>
      <c r="BY72" s="1313"/>
      <c r="BZ72" s="1313"/>
      <c r="CA72" s="1313"/>
      <c r="CB72" s="1313"/>
      <c r="CC72" s="1313"/>
      <c r="CD72" s="1313"/>
      <c r="CE72" s="1313"/>
      <c r="CF72" s="1313" t="s">
        <v>563</v>
      </c>
      <c r="CG72" s="1313"/>
      <c r="CH72" s="1313"/>
      <c r="CI72" s="1313"/>
      <c r="CJ72" s="1313"/>
      <c r="CK72" s="1313"/>
      <c r="CL72" s="1313"/>
      <c r="CM72" s="1313"/>
      <c r="CN72" s="1313" t="s">
        <v>564</v>
      </c>
      <c r="CO72" s="1313"/>
      <c r="CP72" s="1313"/>
      <c r="CQ72" s="1313"/>
      <c r="CR72" s="1313"/>
      <c r="CS72" s="1313"/>
      <c r="CT72" s="1313"/>
      <c r="CU72" s="1313"/>
      <c r="CV72" s="1313" t="s">
        <v>565</v>
      </c>
      <c r="CW72" s="1313"/>
      <c r="CX72" s="1313"/>
      <c r="CY72" s="1313"/>
      <c r="CZ72" s="1313"/>
      <c r="DA72" s="1313"/>
      <c r="DB72" s="1313"/>
      <c r="DC72" s="1313"/>
    </row>
    <row r="73" spans="2:107" x14ac:dyDescent="0.15">
      <c r="B73" s="395"/>
      <c r="G73" s="1316"/>
      <c r="H73" s="1316"/>
      <c r="I73" s="1316"/>
      <c r="J73" s="1316"/>
      <c r="K73" s="1312"/>
      <c r="L73" s="1312"/>
      <c r="M73" s="1312"/>
      <c r="N73" s="1312"/>
      <c r="AM73" s="404"/>
      <c r="AN73" s="1311" t="s">
        <v>601</v>
      </c>
      <c r="AO73" s="1311"/>
      <c r="AP73" s="1311"/>
      <c r="AQ73" s="1311"/>
      <c r="AR73" s="1311"/>
      <c r="AS73" s="1311"/>
      <c r="AT73" s="1311"/>
      <c r="AU73" s="1311"/>
      <c r="AV73" s="1311"/>
      <c r="AW73" s="1311"/>
      <c r="AX73" s="1311"/>
      <c r="AY73" s="1311"/>
      <c r="AZ73" s="1311"/>
      <c r="BA73" s="1311"/>
      <c r="BB73" s="1311" t="s">
        <v>602</v>
      </c>
      <c r="BC73" s="1311"/>
      <c r="BD73" s="1311"/>
      <c r="BE73" s="1311"/>
      <c r="BF73" s="1311"/>
      <c r="BG73" s="1311"/>
      <c r="BH73" s="1311"/>
      <c r="BI73" s="1311"/>
      <c r="BJ73" s="1311"/>
      <c r="BK73" s="1311"/>
      <c r="BL73" s="1311"/>
      <c r="BM73" s="1311"/>
      <c r="BN73" s="1311"/>
      <c r="BO73" s="1311"/>
      <c r="BP73" s="1308">
        <v>2.1</v>
      </c>
      <c r="BQ73" s="1308"/>
      <c r="BR73" s="1308"/>
      <c r="BS73" s="1308"/>
      <c r="BT73" s="1308"/>
      <c r="BU73" s="1308"/>
      <c r="BV73" s="1308"/>
      <c r="BW73" s="1308"/>
      <c r="BX73" s="1308">
        <v>6.6</v>
      </c>
      <c r="BY73" s="1308"/>
      <c r="BZ73" s="1308"/>
      <c r="CA73" s="1308"/>
      <c r="CB73" s="1308"/>
      <c r="CC73" s="1308"/>
      <c r="CD73" s="1308"/>
      <c r="CE73" s="1308"/>
      <c r="CF73" s="1308">
        <v>2.7</v>
      </c>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607</v>
      </c>
      <c r="BC75" s="1311"/>
      <c r="BD75" s="1311"/>
      <c r="BE75" s="1311"/>
      <c r="BF75" s="1311"/>
      <c r="BG75" s="1311"/>
      <c r="BH75" s="1311"/>
      <c r="BI75" s="1311"/>
      <c r="BJ75" s="1311"/>
      <c r="BK75" s="1311"/>
      <c r="BL75" s="1311"/>
      <c r="BM75" s="1311"/>
      <c r="BN75" s="1311"/>
      <c r="BO75" s="1311"/>
      <c r="BP75" s="1308">
        <v>8.9</v>
      </c>
      <c r="BQ75" s="1308"/>
      <c r="BR75" s="1308"/>
      <c r="BS75" s="1308"/>
      <c r="BT75" s="1308"/>
      <c r="BU75" s="1308"/>
      <c r="BV75" s="1308"/>
      <c r="BW75" s="1308"/>
      <c r="BX75" s="1308">
        <v>8.3000000000000007</v>
      </c>
      <c r="BY75" s="1308"/>
      <c r="BZ75" s="1308"/>
      <c r="CA75" s="1308"/>
      <c r="CB75" s="1308"/>
      <c r="CC75" s="1308"/>
      <c r="CD75" s="1308"/>
      <c r="CE75" s="1308"/>
      <c r="CF75" s="1308">
        <v>7.9</v>
      </c>
      <c r="CG75" s="1308"/>
      <c r="CH75" s="1308"/>
      <c r="CI75" s="1308"/>
      <c r="CJ75" s="1308"/>
      <c r="CK75" s="1308"/>
      <c r="CL75" s="1308"/>
      <c r="CM75" s="1308"/>
      <c r="CN75" s="1308">
        <v>7.1</v>
      </c>
      <c r="CO75" s="1308"/>
      <c r="CP75" s="1308"/>
      <c r="CQ75" s="1308"/>
      <c r="CR75" s="1308"/>
      <c r="CS75" s="1308"/>
      <c r="CT75" s="1308"/>
      <c r="CU75" s="1308"/>
      <c r="CV75" s="1308">
        <v>6.4</v>
      </c>
      <c r="CW75" s="1308"/>
      <c r="CX75" s="1308"/>
      <c r="CY75" s="1308"/>
      <c r="CZ75" s="1308"/>
      <c r="DA75" s="1308"/>
      <c r="DB75" s="1308"/>
      <c r="DC75" s="1308"/>
    </row>
    <row r="76" spans="2:107" x14ac:dyDescent="0.15">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14"/>
      <c r="H77" s="1314"/>
      <c r="I77" s="1314"/>
      <c r="J77" s="1314"/>
      <c r="K77" s="1312"/>
      <c r="L77" s="1312"/>
      <c r="M77" s="1312"/>
      <c r="N77" s="1312"/>
      <c r="AN77" s="1313" t="s">
        <v>604</v>
      </c>
      <c r="AO77" s="1313"/>
      <c r="AP77" s="1313"/>
      <c r="AQ77" s="1313"/>
      <c r="AR77" s="1313"/>
      <c r="AS77" s="1313"/>
      <c r="AT77" s="1313"/>
      <c r="AU77" s="1313"/>
      <c r="AV77" s="1313"/>
      <c r="AW77" s="1313"/>
      <c r="AX77" s="1313"/>
      <c r="AY77" s="1313"/>
      <c r="AZ77" s="1313"/>
      <c r="BA77" s="1313"/>
      <c r="BB77" s="1311" t="s">
        <v>602</v>
      </c>
      <c r="BC77" s="1311"/>
      <c r="BD77" s="1311"/>
      <c r="BE77" s="1311"/>
      <c r="BF77" s="1311"/>
      <c r="BG77" s="1311"/>
      <c r="BH77" s="1311"/>
      <c r="BI77" s="1311"/>
      <c r="BJ77" s="1311"/>
      <c r="BK77" s="1311"/>
      <c r="BL77" s="1311"/>
      <c r="BM77" s="1311"/>
      <c r="BN77" s="1311"/>
      <c r="BO77" s="1311"/>
      <c r="BP77" s="1308">
        <v>17.8</v>
      </c>
      <c r="BQ77" s="1308"/>
      <c r="BR77" s="1308"/>
      <c r="BS77" s="1308"/>
      <c r="BT77" s="1308"/>
      <c r="BU77" s="1308"/>
      <c r="BV77" s="1308"/>
      <c r="BW77" s="1308"/>
      <c r="BX77" s="1308">
        <v>15</v>
      </c>
      <c r="BY77" s="1308"/>
      <c r="BZ77" s="1308"/>
      <c r="CA77" s="1308"/>
      <c r="CB77" s="1308"/>
      <c r="CC77" s="1308"/>
      <c r="CD77" s="1308"/>
      <c r="CE77" s="1308"/>
      <c r="CF77" s="1308">
        <v>12.2</v>
      </c>
      <c r="CG77" s="1308"/>
      <c r="CH77" s="1308"/>
      <c r="CI77" s="1308"/>
      <c r="CJ77" s="1308"/>
      <c r="CK77" s="1308"/>
      <c r="CL77" s="1308"/>
      <c r="CM77" s="1308"/>
      <c r="CN77" s="1308">
        <v>5</v>
      </c>
      <c r="CO77" s="1308"/>
      <c r="CP77" s="1308"/>
      <c r="CQ77" s="1308"/>
      <c r="CR77" s="1308"/>
      <c r="CS77" s="1308"/>
      <c r="CT77" s="1308"/>
      <c r="CU77" s="1308"/>
      <c r="CV77" s="1308">
        <v>5.4</v>
      </c>
      <c r="CW77" s="1308"/>
      <c r="CX77" s="1308"/>
      <c r="CY77" s="1308"/>
      <c r="CZ77" s="1308"/>
      <c r="DA77" s="1308"/>
      <c r="DB77" s="1308"/>
      <c r="DC77" s="1308"/>
    </row>
    <row r="78" spans="2:107" x14ac:dyDescent="0.15">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607</v>
      </c>
      <c r="BC79" s="1311"/>
      <c r="BD79" s="1311"/>
      <c r="BE79" s="1311"/>
      <c r="BF79" s="1311"/>
      <c r="BG79" s="1311"/>
      <c r="BH79" s="1311"/>
      <c r="BI79" s="1311"/>
      <c r="BJ79" s="1311"/>
      <c r="BK79" s="1311"/>
      <c r="BL79" s="1311"/>
      <c r="BM79" s="1311"/>
      <c r="BN79" s="1311"/>
      <c r="BO79" s="1311"/>
      <c r="BP79" s="1308">
        <v>5.3</v>
      </c>
      <c r="BQ79" s="1308"/>
      <c r="BR79" s="1308"/>
      <c r="BS79" s="1308"/>
      <c r="BT79" s="1308"/>
      <c r="BU79" s="1308"/>
      <c r="BV79" s="1308"/>
      <c r="BW79" s="1308"/>
      <c r="BX79" s="1308">
        <v>5</v>
      </c>
      <c r="BY79" s="1308"/>
      <c r="BZ79" s="1308"/>
      <c r="CA79" s="1308"/>
      <c r="CB79" s="1308"/>
      <c r="CC79" s="1308"/>
      <c r="CD79" s="1308"/>
      <c r="CE79" s="1308"/>
      <c r="CF79" s="1308">
        <v>4.8</v>
      </c>
      <c r="CG79" s="1308"/>
      <c r="CH79" s="1308"/>
      <c r="CI79" s="1308"/>
      <c r="CJ79" s="1308"/>
      <c r="CK79" s="1308"/>
      <c r="CL79" s="1308"/>
      <c r="CM79" s="1308"/>
      <c r="CN79" s="1308">
        <v>4.5</v>
      </c>
      <c r="CO79" s="1308"/>
      <c r="CP79" s="1308"/>
      <c r="CQ79" s="1308"/>
      <c r="CR79" s="1308"/>
      <c r="CS79" s="1308"/>
      <c r="CT79" s="1308"/>
      <c r="CU79" s="1308"/>
      <c r="CV79" s="1308">
        <v>4.2</v>
      </c>
      <c r="CW79" s="1308"/>
      <c r="CX79" s="1308"/>
      <c r="CY79" s="1308"/>
      <c r="CZ79" s="1308"/>
      <c r="DA79" s="1308"/>
      <c r="DB79" s="1308"/>
      <c r="DC79" s="1308"/>
    </row>
    <row r="80" spans="2:107" x14ac:dyDescent="0.15">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eGrn2mTXBu+tY+OcsI89AEpU7m1MQwZfarVCs9Dj/W5LK10lFMe1Zoafp7sJ0KJ3zQJNWsv8WXoOqh55mf8vA==" saltValue="uC1DYQ9XBPbV7kiEo56Ox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78740157480314965" right="0" top="0.19685039370078741" bottom="0.31496062992125984" header="0.39370078740157483" footer="0"/>
  <pageSetup paperSize="8" scale="6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xoqDAGG8cS315TU9M7p3Tum4yPaMG/1kBPbUC/NMT/Gzmwo3YBkVW7TiS8HpSwP/dQlXgz9BrYg+E8XNersipA==" saltValue="pXD2oN+saakig86W2vM32w==" spinCount="100000" sheet="1" objects="1" scenarios="1"/>
  <dataConsolidate/>
  <phoneticPr fontId="2"/>
  <printOptions horizontalCentered="1" verticalCentered="1"/>
  <pageMargins left="0.78740157480314965"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kNFZt+oMXwMWC6M2ysc+G48P0lDygN2Q5UWDQskPsAgg7qjrGbbFGt9rmIyCMILBmuxxjhQYEovVZYTjBOpMCQ==" saltValue="77C3lEnuDXASKakdHJehow==" spinCount="100000" sheet="1" objects="1" scenarios="1"/>
  <dataConsolidate/>
  <phoneticPr fontId="2"/>
  <printOptions horizontalCentered="1" verticalCentered="1"/>
  <pageMargins left="0.78740157480314965"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32884</v>
      </c>
      <c r="E3" s="162"/>
      <c r="F3" s="163">
        <v>44267</v>
      </c>
      <c r="G3" s="164"/>
      <c r="H3" s="165"/>
    </row>
    <row r="4" spans="1:8" x14ac:dyDescent="0.15">
      <c r="A4" s="166"/>
      <c r="B4" s="167"/>
      <c r="C4" s="168"/>
      <c r="D4" s="169">
        <v>20489</v>
      </c>
      <c r="E4" s="170"/>
      <c r="F4" s="171">
        <v>26161</v>
      </c>
      <c r="G4" s="172"/>
      <c r="H4" s="173"/>
    </row>
    <row r="5" spans="1:8" x14ac:dyDescent="0.15">
      <c r="A5" s="154" t="s">
        <v>553</v>
      </c>
      <c r="B5" s="159"/>
      <c r="C5" s="160"/>
      <c r="D5" s="161">
        <v>44193</v>
      </c>
      <c r="E5" s="162"/>
      <c r="F5" s="163">
        <v>40879</v>
      </c>
      <c r="G5" s="164"/>
      <c r="H5" s="165"/>
    </row>
    <row r="6" spans="1:8" x14ac:dyDescent="0.15">
      <c r="A6" s="166"/>
      <c r="B6" s="167"/>
      <c r="C6" s="168"/>
      <c r="D6" s="169">
        <v>26066</v>
      </c>
      <c r="E6" s="170"/>
      <c r="F6" s="171">
        <v>24087</v>
      </c>
      <c r="G6" s="172"/>
      <c r="H6" s="173"/>
    </row>
    <row r="7" spans="1:8" x14ac:dyDescent="0.15">
      <c r="A7" s="154" t="s">
        <v>554</v>
      </c>
      <c r="B7" s="159"/>
      <c r="C7" s="160"/>
      <c r="D7" s="161">
        <v>25212</v>
      </c>
      <c r="E7" s="162"/>
      <c r="F7" s="163">
        <v>42651</v>
      </c>
      <c r="G7" s="164"/>
      <c r="H7" s="165"/>
    </row>
    <row r="8" spans="1:8" x14ac:dyDescent="0.15">
      <c r="A8" s="166"/>
      <c r="B8" s="167"/>
      <c r="C8" s="168"/>
      <c r="D8" s="169">
        <v>17115</v>
      </c>
      <c r="E8" s="170"/>
      <c r="F8" s="171">
        <v>22675</v>
      </c>
      <c r="G8" s="172"/>
      <c r="H8" s="173"/>
    </row>
    <row r="9" spans="1:8" x14ac:dyDescent="0.15">
      <c r="A9" s="154" t="s">
        <v>555</v>
      </c>
      <c r="B9" s="159"/>
      <c r="C9" s="160"/>
      <c r="D9" s="161">
        <v>23540</v>
      </c>
      <c r="E9" s="162"/>
      <c r="F9" s="163">
        <v>43226</v>
      </c>
      <c r="G9" s="164"/>
      <c r="H9" s="165"/>
    </row>
    <row r="10" spans="1:8" x14ac:dyDescent="0.15">
      <c r="A10" s="166"/>
      <c r="B10" s="167"/>
      <c r="C10" s="168"/>
      <c r="D10" s="169">
        <v>15953</v>
      </c>
      <c r="E10" s="170"/>
      <c r="F10" s="171">
        <v>22622</v>
      </c>
      <c r="G10" s="172"/>
      <c r="H10" s="173"/>
    </row>
    <row r="11" spans="1:8" x14ac:dyDescent="0.15">
      <c r="A11" s="154" t="s">
        <v>556</v>
      </c>
      <c r="B11" s="159"/>
      <c r="C11" s="160"/>
      <c r="D11" s="161">
        <v>27966</v>
      </c>
      <c r="E11" s="162"/>
      <c r="F11" s="163">
        <v>42836</v>
      </c>
      <c r="G11" s="164"/>
      <c r="H11" s="165"/>
    </row>
    <row r="12" spans="1:8" x14ac:dyDescent="0.15">
      <c r="A12" s="166"/>
      <c r="B12" s="167"/>
      <c r="C12" s="174"/>
      <c r="D12" s="169">
        <v>18766</v>
      </c>
      <c r="E12" s="170"/>
      <c r="F12" s="171">
        <v>22936</v>
      </c>
      <c r="G12" s="172"/>
      <c r="H12" s="173"/>
    </row>
    <row r="13" spans="1:8" x14ac:dyDescent="0.15">
      <c r="A13" s="154"/>
      <c r="B13" s="159"/>
      <c r="C13" s="175"/>
      <c r="D13" s="176">
        <v>30759</v>
      </c>
      <c r="E13" s="177"/>
      <c r="F13" s="178">
        <v>42772</v>
      </c>
      <c r="G13" s="179"/>
      <c r="H13" s="165"/>
    </row>
    <row r="14" spans="1:8" x14ac:dyDescent="0.15">
      <c r="A14" s="166"/>
      <c r="B14" s="167"/>
      <c r="C14" s="168"/>
      <c r="D14" s="169">
        <v>19678</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2.34</v>
      </c>
      <c r="C19" s="180">
        <f>ROUND(VALUE(SUBSTITUTE(実質収支比率等に係る経年分析!G$48,"▲","-")),2)</f>
        <v>1.62</v>
      </c>
      <c r="D19" s="180">
        <f>ROUND(VALUE(SUBSTITUTE(実質収支比率等に係る経年分析!H$48,"▲","-")),2)</f>
        <v>1.79</v>
      </c>
      <c r="E19" s="180">
        <f>ROUND(VALUE(SUBSTITUTE(実質収支比率等に係る経年分析!I$48,"▲","-")),2)</f>
        <v>2.0699999999999998</v>
      </c>
      <c r="F19" s="180">
        <f>ROUND(VALUE(SUBSTITUTE(実質収支比率等に係る経年分析!J$48,"▲","-")),2)</f>
        <v>2.5099999999999998</v>
      </c>
    </row>
    <row r="20" spans="1:11" x14ac:dyDescent="0.15">
      <c r="A20" s="180" t="s">
        <v>55</v>
      </c>
      <c r="B20" s="180">
        <f>ROUND(VALUE(SUBSTITUTE(実質収支比率等に係る経年分析!F$47,"▲","-")),2)</f>
        <v>13.9</v>
      </c>
      <c r="C20" s="180">
        <f>ROUND(VALUE(SUBSTITUTE(実質収支比率等に係る経年分析!G$47,"▲","-")),2)</f>
        <v>13.84</v>
      </c>
      <c r="D20" s="180">
        <f>ROUND(VALUE(SUBSTITUTE(実質収支比率等に係る経年分析!H$47,"▲","-")),2)</f>
        <v>12.27</v>
      </c>
      <c r="E20" s="180">
        <f>ROUND(VALUE(SUBSTITUTE(実質収支比率等に係る経年分析!I$47,"▲","-")),2)</f>
        <v>12.19</v>
      </c>
      <c r="F20" s="180">
        <f>ROUND(VALUE(SUBSTITUTE(実質収支比率等に係る経年分析!J$47,"▲","-")),2)</f>
        <v>13.86</v>
      </c>
    </row>
    <row r="21" spans="1:11" x14ac:dyDescent="0.15">
      <c r="A21" s="180" t="s">
        <v>56</v>
      </c>
      <c r="B21" s="180">
        <f>IF(ISNUMBER(VALUE(SUBSTITUTE(実質収支比率等に係る経年分析!F$49,"▲","-"))),ROUND(VALUE(SUBSTITUTE(実質収支比率等に係る経年分析!F$49,"▲","-")),2),NA())</f>
        <v>0.36</v>
      </c>
      <c r="C21" s="180">
        <f>IF(ISNUMBER(VALUE(SUBSTITUTE(実質収支比率等に係る経年分析!G$49,"▲","-"))),ROUND(VALUE(SUBSTITUTE(実質収支比率等に係る経年分析!G$49,"▲","-")),2),NA())</f>
        <v>-0.71</v>
      </c>
      <c r="D21" s="180">
        <f>IF(ISNUMBER(VALUE(SUBSTITUTE(実質収支比率等に係る経年分析!H$49,"▲","-"))),ROUND(VALUE(SUBSTITUTE(実質収支比率等に係る経年分析!H$49,"▲","-")),2),NA())</f>
        <v>-1.45</v>
      </c>
      <c r="E21" s="180">
        <f>IF(ISNUMBER(VALUE(SUBSTITUTE(実質収支比率等に係る経年分析!I$49,"▲","-"))),ROUND(VALUE(SUBSTITUTE(実質収支比率等に係る経年分析!I$49,"▲","-")),2),NA())</f>
        <v>0.28999999999999998</v>
      </c>
      <c r="F21" s="180">
        <f>IF(ISNUMBER(VALUE(SUBSTITUTE(実質収支比率等に係る経年分析!J$49,"▲","-"))),ROUND(VALUE(SUBSTITUTE(実質収支比率等に係る経年分析!J$49,"▲","-")),2),NA())</f>
        <v>2.21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0.14000000000000001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0.14000000000000001</v>
      </c>
    </row>
    <row r="30" spans="1:11" x14ac:dyDescent="0.15">
      <c r="A30" s="181" t="str">
        <f>IF(連結実質赤字比率に係る赤字・黒字の構成分析!C$40="",NA(),連結実質赤字比率に係る赤字・黒字の構成分析!C$40)</f>
        <v>農業共済事業特別会計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0.32</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0.94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0.71</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1.88</v>
      </c>
    </row>
    <row r="34" spans="1:16" x14ac:dyDescent="0.15">
      <c r="A34" s="181" t="str">
        <f>IF(連結実質赤字比率に係る赤字・黒字の構成分析!C$36="",NA(),連結実質赤字比率に係る赤字・黒字の構成分析!C$36)</f>
        <v>三田市民病院事業会計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3.49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18.77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21.36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20.350000000000001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19.920000000000002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5440</v>
      </c>
      <c r="E42" s="182"/>
      <c r="F42" s="182"/>
      <c r="G42" s="182">
        <f>'実質公債費比率（分子）の構造'!L$52</f>
        <v>5414</v>
      </c>
      <c r="H42" s="182"/>
      <c r="I42" s="182"/>
      <c r="J42" s="182">
        <f>'実質公債費比率（分子）の構造'!M$52</f>
        <v>5257</v>
      </c>
      <c r="K42" s="182"/>
      <c r="L42" s="182"/>
      <c r="M42" s="182">
        <f>'実質公債費比率（分子）の構造'!N$52</f>
        <v>5138</v>
      </c>
      <c r="N42" s="182"/>
      <c r="O42" s="182"/>
      <c r="P42" s="182">
        <f>'実質公債費比率（分子）の構造'!O$52</f>
        <v>5072</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867</v>
      </c>
      <c r="C44" s="182"/>
      <c r="D44" s="182"/>
      <c r="E44" s="182">
        <f>'実質公債費比率（分子）の構造'!L$50</f>
        <v>857</v>
      </c>
      <c r="F44" s="182"/>
      <c r="G44" s="182"/>
      <c r="H44" s="182">
        <f>'実質公債費比率（分子）の構造'!M$50</f>
        <v>859</v>
      </c>
      <c r="I44" s="182"/>
      <c r="J44" s="182"/>
      <c r="K44" s="182">
        <f>'実質公債費比率（分子）の構造'!N$50</f>
        <v>787</v>
      </c>
      <c r="L44" s="182"/>
      <c r="M44" s="182"/>
      <c r="N44" s="182">
        <f>'実質公債費比率（分子）の構造'!O$50</f>
        <v>771</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1947</v>
      </c>
      <c r="C46" s="182"/>
      <c r="D46" s="182"/>
      <c r="E46" s="182">
        <f>'実質公債費比率（分子）の構造'!L$48</f>
        <v>1965</v>
      </c>
      <c r="F46" s="182"/>
      <c r="G46" s="182"/>
      <c r="H46" s="182">
        <f>'実質公債費比率（分子）の構造'!M$48</f>
        <v>1760</v>
      </c>
      <c r="I46" s="182"/>
      <c r="J46" s="182"/>
      <c r="K46" s="182">
        <f>'実質公債費比率（分子）の構造'!N$48</f>
        <v>1693</v>
      </c>
      <c r="L46" s="182"/>
      <c r="M46" s="182"/>
      <c r="N46" s="182">
        <f>'実質公債費比率（分子）の構造'!O$48</f>
        <v>1566</v>
      </c>
      <c r="O46" s="182"/>
      <c r="P46" s="182"/>
    </row>
    <row r="47" spans="1:16" x14ac:dyDescent="0.15">
      <c r="A47" s="182" t="s">
        <v>68</v>
      </c>
      <c r="B47" s="182">
        <f>'実質公債費比率（分子）の構造'!K$47</f>
        <v>20</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4237</v>
      </c>
      <c r="C49" s="182"/>
      <c r="D49" s="182"/>
      <c r="E49" s="182">
        <f>'実質公債費比率（分子）の構造'!L$45</f>
        <v>4062</v>
      </c>
      <c r="F49" s="182"/>
      <c r="G49" s="182"/>
      <c r="H49" s="182">
        <f>'実質公債費比率（分子）の構造'!M$45</f>
        <v>3980</v>
      </c>
      <c r="I49" s="182"/>
      <c r="J49" s="182"/>
      <c r="K49" s="182">
        <f>'実質公債費比率（分子）の構造'!N$45</f>
        <v>3869</v>
      </c>
      <c r="L49" s="182"/>
      <c r="M49" s="182"/>
      <c r="N49" s="182">
        <f>'実質公債費比率（分子）の構造'!O$45</f>
        <v>3852</v>
      </c>
      <c r="O49" s="182"/>
      <c r="P49" s="182"/>
    </row>
    <row r="50" spans="1:16" x14ac:dyDescent="0.15">
      <c r="A50" s="182" t="s">
        <v>71</v>
      </c>
      <c r="B50" s="182" t="e">
        <f>NA()</f>
        <v>#N/A</v>
      </c>
      <c r="C50" s="182">
        <f>IF(ISNUMBER('実質公債費比率（分子）の構造'!K$53),'実質公債費比率（分子）の構造'!K$53,NA())</f>
        <v>1633</v>
      </c>
      <c r="D50" s="182" t="e">
        <f>NA()</f>
        <v>#N/A</v>
      </c>
      <c r="E50" s="182" t="e">
        <f>NA()</f>
        <v>#N/A</v>
      </c>
      <c r="F50" s="182">
        <f>IF(ISNUMBER('実質公債費比率（分子）の構造'!L$53),'実質公債費比率（分子）の構造'!L$53,NA())</f>
        <v>1472</v>
      </c>
      <c r="G50" s="182" t="e">
        <f>NA()</f>
        <v>#N/A</v>
      </c>
      <c r="H50" s="182" t="e">
        <f>NA()</f>
        <v>#N/A</v>
      </c>
      <c r="I50" s="182">
        <f>IF(ISNUMBER('実質公債費比率（分子）の構造'!M$53),'実質公債費比率（分子）の構造'!M$53,NA())</f>
        <v>1344</v>
      </c>
      <c r="J50" s="182" t="e">
        <f>NA()</f>
        <v>#N/A</v>
      </c>
      <c r="K50" s="182" t="e">
        <f>NA()</f>
        <v>#N/A</v>
      </c>
      <c r="L50" s="182">
        <f>IF(ISNUMBER('実質公債費比率（分子）の構造'!N$53),'実質公債費比率（分子）の構造'!N$53,NA())</f>
        <v>1213</v>
      </c>
      <c r="M50" s="182" t="e">
        <f>NA()</f>
        <v>#N/A</v>
      </c>
      <c r="N50" s="182" t="e">
        <f>NA()</f>
        <v>#N/A</v>
      </c>
      <c r="O50" s="182">
        <f>IF(ISNUMBER('実質公債費比率（分子）の構造'!O$53),'実質公債費比率（分子）の構造'!O$53,NA())</f>
        <v>1119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38909</v>
      </c>
      <c r="E56" s="181"/>
      <c r="F56" s="181"/>
      <c r="G56" s="181">
        <f>'将来負担比率（分子）の構造'!J$52</f>
        <v>37203</v>
      </c>
      <c r="H56" s="181"/>
      <c r="I56" s="181"/>
      <c r="J56" s="181">
        <f>'将来負担比率（分子）の構造'!K$52</f>
        <v>35520</v>
      </c>
      <c r="K56" s="181"/>
      <c r="L56" s="181"/>
      <c r="M56" s="181">
        <f>'将来負担比率（分子）の構造'!L$52</f>
        <v>33911</v>
      </c>
      <c r="N56" s="181"/>
      <c r="O56" s="181"/>
      <c r="P56" s="181">
        <f>'将来負担比率（分子）の構造'!M$52</f>
        <v>32628</v>
      </c>
    </row>
    <row r="57" spans="1:16" x14ac:dyDescent="0.15">
      <c r="A57" s="181" t="s">
        <v>42</v>
      </c>
      <c r="B57" s="181"/>
      <c r="C57" s="181"/>
      <c r="D57" s="181">
        <f>'将来負担比率（分子）の構造'!I$51</f>
        <v>7631</v>
      </c>
      <c r="E57" s="181"/>
      <c r="F57" s="181"/>
      <c r="G57" s="181">
        <f>'将来負担比率（分子）の構造'!J$51</f>
        <v>7673</v>
      </c>
      <c r="H57" s="181"/>
      <c r="I57" s="181"/>
      <c r="J57" s="181">
        <f>'将来負担比率（分子）の構造'!K$51</f>
        <v>7161</v>
      </c>
      <c r="K57" s="181"/>
      <c r="L57" s="181"/>
      <c r="M57" s="181">
        <f>'将来負担比率（分子）の構造'!L$51</f>
        <v>6686</v>
      </c>
      <c r="N57" s="181"/>
      <c r="O57" s="181"/>
      <c r="P57" s="181">
        <f>'将来負担比率（分子）の構造'!M$51</f>
        <v>6915</v>
      </c>
    </row>
    <row r="58" spans="1:16" x14ac:dyDescent="0.15">
      <c r="A58" s="181" t="s">
        <v>41</v>
      </c>
      <c r="B58" s="181"/>
      <c r="C58" s="181"/>
      <c r="D58" s="181">
        <f>'将来負担比率（分子）の構造'!I$50</f>
        <v>9997</v>
      </c>
      <c r="E58" s="181"/>
      <c r="F58" s="181"/>
      <c r="G58" s="181">
        <f>'将来負担比率（分子）の構造'!J$50</f>
        <v>8094</v>
      </c>
      <c r="H58" s="181"/>
      <c r="I58" s="181"/>
      <c r="J58" s="181">
        <f>'将来負担比率（分子）の構造'!K$50</f>
        <v>7703</v>
      </c>
      <c r="K58" s="181"/>
      <c r="L58" s="181"/>
      <c r="M58" s="181">
        <f>'将来負担比率（分子）の構造'!L$50</f>
        <v>7929</v>
      </c>
      <c r="N58" s="181"/>
      <c r="O58" s="181"/>
      <c r="P58" s="181">
        <f>'将来負担比率（分子）の構造'!M$50</f>
        <v>8793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2</v>
      </c>
      <c r="F61" s="181"/>
      <c r="G61" s="181"/>
      <c r="H61" s="181">
        <f>'将来負担比率（分子）の構造'!K$46</f>
        <v>3</v>
      </c>
      <c r="I61" s="181"/>
      <c r="J61" s="181"/>
      <c r="K61" s="181">
        <f>'将来負担比率（分子）の構造'!L$46</f>
        <v>1</v>
      </c>
      <c r="L61" s="181"/>
      <c r="M61" s="181"/>
      <c r="N61" s="181">
        <f>'将来負担比率（分子）の構造'!M$46</f>
        <v>1</v>
      </c>
      <c r="O61" s="181"/>
      <c r="P61" s="181"/>
    </row>
    <row r="62" spans="1:16" x14ac:dyDescent="0.15">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15">
      <c r="A63" s="181" t="s">
        <v>34</v>
      </c>
      <c r="B63" s="181">
        <f>'将来負担比率（分子）の構造'!I$44</f>
        <v>12</v>
      </c>
      <c r="C63" s="181"/>
      <c r="D63" s="181"/>
      <c r="E63" s="181">
        <f>'将来負担比率（分子）の構造'!J$44</f>
        <v>10</v>
      </c>
      <c r="F63" s="181"/>
      <c r="G63" s="181"/>
      <c r="H63" s="181">
        <f>'将来負担比率（分子）の構造'!K$44</f>
        <v>12</v>
      </c>
      <c r="I63" s="181"/>
      <c r="J63" s="181"/>
      <c r="K63" s="181">
        <f>'将来負担比率（分子）の構造'!L$44</f>
        <v>10</v>
      </c>
      <c r="L63" s="181"/>
      <c r="M63" s="181"/>
      <c r="N63" s="181">
        <f>'将来負担比率（分子）の構造'!M$44</f>
        <v>7</v>
      </c>
      <c r="O63" s="181"/>
      <c r="P63" s="181"/>
    </row>
    <row r="64" spans="1:16" x14ac:dyDescent="0.15">
      <c r="A64" s="181" t="s">
        <v>33</v>
      </c>
      <c r="B64" s="181">
        <f>'将来負担比率（分子）の構造'!I$43</f>
        <v>14162</v>
      </c>
      <c r="C64" s="181"/>
      <c r="D64" s="181"/>
      <c r="E64" s="181">
        <f>'将来負担比率（分子）の構造'!J$43</f>
        <v>13157</v>
      </c>
      <c r="F64" s="181"/>
      <c r="G64" s="181"/>
      <c r="H64" s="181">
        <f>'将来負担比率（分子）の構造'!K$43</f>
        <v>11740</v>
      </c>
      <c r="I64" s="181"/>
      <c r="J64" s="181"/>
      <c r="K64" s="181">
        <f>'将来負担比率（分子）の構造'!L$43</f>
        <v>10374</v>
      </c>
      <c r="L64" s="181"/>
      <c r="M64" s="181"/>
      <c r="N64" s="181">
        <f>'将来負担比率（分子）の構造'!M$43</f>
        <v>8862</v>
      </c>
      <c r="O64" s="181"/>
      <c r="P64" s="181"/>
    </row>
    <row r="65" spans="1:16" x14ac:dyDescent="0.15">
      <c r="A65" s="181" t="s">
        <v>32</v>
      </c>
      <c r="B65" s="181">
        <f>'将来負担比率（分子）の構造'!I$42</f>
        <v>4234</v>
      </c>
      <c r="C65" s="181"/>
      <c r="D65" s="181"/>
      <c r="E65" s="181">
        <f>'将来負担比率（分子）の構造'!J$42</f>
        <v>3563</v>
      </c>
      <c r="F65" s="181"/>
      <c r="G65" s="181"/>
      <c r="H65" s="181">
        <f>'将来負担比率（分子）の構造'!K$42</f>
        <v>2857</v>
      </c>
      <c r="I65" s="181"/>
      <c r="J65" s="181"/>
      <c r="K65" s="181">
        <f>'将来負担比率（分子）の構造'!L$42</f>
        <v>2191</v>
      </c>
      <c r="L65" s="181"/>
      <c r="M65" s="181"/>
      <c r="N65" s="181">
        <f>'将来負担比率（分子）の構造'!M$42</f>
        <v>1510</v>
      </c>
      <c r="O65" s="181"/>
      <c r="P65" s="181"/>
    </row>
    <row r="66" spans="1:16" x14ac:dyDescent="0.15">
      <c r="A66" s="181" t="s">
        <v>31</v>
      </c>
      <c r="B66" s="181">
        <f>'将来負担比率（分子）の構造'!I$41</f>
        <v>38524</v>
      </c>
      <c r="C66" s="181"/>
      <c r="D66" s="181"/>
      <c r="E66" s="181">
        <f>'将来負担比率（分子）の構造'!J$41</f>
        <v>37473</v>
      </c>
      <c r="F66" s="181"/>
      <c r="G66" s="181"/>
      <c r="H66" s="181">
        <f>'将来負担比率（分子）の構造'!K$41</f>
        <v>36295</v>
      </c>
      <c r="I66" s="181"/>
      <c r="J66" s="181"/>
      <c r="K66" s="181">
        <f>'将来負担比率（分子）の構造'!L$41</f>
        <v>35242</v>
      </c>
      <c r="L66" s="181"/>
      <c r="M66" s="181"/>
      <c r="N66" s="181">
        <f>'将来負担比率（分子）の構造'!M$41</f>
        <v>34552</v>
      </c>
      <c r="O66" s="181"/>
      <c r="P66" s="181"/>
    </row>
    <row r="67" spans="1:16" x14ac:dyDescent="0.15">
      <c r="A67" s="181" t="s">
        <v>75</v>
      </c>
      <c r="B67" s="181" t="e">
        <f>NA()</f>
        <v>#N/A</v>
      </c>
      <c r="C67" s="181">
        <f>IF(ISNUMBER('将来負担比率（分子）の構造'!I$53), IF('将来負担比率（分子）の構造'!I$53 &lt; 0, 0, '将来負担比率（分子）の構造'!I$53), NA())</f>
        <v>396</v>
      </c>
      <c r="D67" s="181" t="e">
        <f>NA()</f>
        <v>#N/A</v>
      </c>
      <c r="E67" s="181" t="e">
        <f>NA()</f>
        <v>#N/A</v>
      </c>
      <c r="F67" s="181">
        <f>IF(ISNUMBER('将来負担比率（分子）の構造'!J$53), IF('将来負担比率（分子）の構造'!J$53 &lt; 0, 0, '将来負担比率（分子）の構造'!J$53), NA())</f>
        <v>1235</v>
      </c>
      <c r="G67" s="181" t="e">
        <f>NA()</f>
        <v>#N/A</v>
      </c>
      <c r="H67" s="181" t="e">
        <f>NA()</f>
        <v>#N/A</v>
      </c>
      <c r="I67" s="181">
        <f>IF(ISNUMBER('将来負担比率（分子）の構造'!K$53), IF('将来負担比率（分子）の構造'!K$53 &lt; 0, 0, '将来負担比率（分子）の構造'!K$53), NA())</f>
        <v>523</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2806</v>
      </c>
      <c r="C72" s="185">
        <f>基金残高に係る経年分析!G55</f>
        <v>2806</v>
      </c>
      <c r="D72" s="185">
        <f>基金残高に係る経年分析!H55</f>
        <v>3214</v>
      </c>
    </row>
    <row r="73" spans="1:16" x14ac:dyDescent="0.15">
      <c r="A73" s="184" t="s">
        <v>78</v>
      </c>
      <c r="B73" s="185">
        <f>基金残高に係る経年分析!F56</f>
        <v>792</v>
      </c>
      <c r="C73" s="185">
        <f>基金残高に係る経年分析!G56</f>
        <v>997</v>
      </c>
      <c r="D73" s="185">
        <f>基金残高に係る経年分析!H56</f>
        <v>1008</v>
      </c>
    </row>
    <row r="74" spans="1:16" x14ac:dyDescent="0.15">
      <c r="A74" s="184" t="s">
        <v>79</v>
      </c>
      <c r="B74" s="185">
        <f>基金残高に係る経年分析!F57</f>
        <v>2915</v>
      </c>
      <c r="C74" s="185">
        <f>基金残高に係る経年分析!G57</f>
        <v>2854</v>
      </c>
      <c r="D74" s="185">
        <f>基金残高に係る経年分析!H57</f>
        <v>3146</v>
      </c>
    </row>
  </sheetData>
  <sheetProtection algorithmName="SHA-512" hashValue="VyacGL/na8xJf18mwI/VO2pyTK1e/2NQJFE4UBnAgLK6iMtiiRQs8HD1tnAf8zI/yoNypMszodQYZm8FwAwDYQ==" saltValue="0w8E0KRdyVd6D0OB2xJE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J1" workbookViewId="0">
      <selection activeCell="AP14" sqref="AD14:BF1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18054850</v>
      </c>
      <c r="S5" s="734"/>
      <c r="T5" s="734"/>
      <c r="U5" s="734"/>
      <c r="V5" s="734"/>
      <c r="W5" s="734"/>
      <c r="X5" s="734"/>
      <c r="Y5" s="777"/>
      <c r="Z5" s="795">
        <v>48</v>
      </c>
      <c r="AA5" s="795"/>
      <c r="AB5" s="795"/>
      <c r="AC5" s="795"/>
      <c r="AD5" s="796">
        <v>16916944</v>
      </c>
      <c r="AE5" s="796"/>
      <c r="AF5" s="796"/>
      <c r="AG5" s="796"/>
      <c r="AH5" s="796"/>
      <c r="AI5" s="796"/>
      <c r="AJ5" s="796"/>
      <c r="AK5" s="796"/>
      <c r="AL5" s="778">
        <v>75.8</v>
      </c>
      <c r="AM5" s="749"/>
      <c r="AN5" s="749"/>
      <c r="AO5" s="779"/>
      <c r="AP5" s="744" t="s">
        <v>229</v>
      </c>
      <c r="AQ5" s="745"/>
      <c r="AR5" s="745"/>
      <c r="AS5" s="745"/>
      <c r="AT5" s="745"/>
      <c r="AU5" s="745"/>
      <c r="AV5" s="745"/>
      <c r="AW5" s="745"/>
      <c r="AX5" s="745"/>
      <c r="AY5" s="745"/>
      <c r="AZ5" s="745"/>
      <c r="BA5" s="745"/>
      <c r="BB5" s="745"/>
      <c r="BC5" s="745"/>
      <c r="BD5" s="745"/>
      <c r="BE5" s="745"/>
      <c r="BF5" s="746"/>
      <c r="BG5" s="678">
        <v>16916944</v>
      </c>
      <c r="BH5" s="679"/>
      <c r="BI5" s="679"/>
      <c r="BJ5" s="679"/>
      <c r="BK5" s="679"/>
      <c r="BL5" s="679"/>
      <c r="BM5" s="679"/>
      <c r="BN5" s="680"/>
      <c r="BO5" s="715">
        <v>93.7</v>
      </c>
      <c r="BP5" s="715"/>
      <c r="BQ5" s="715"/>
      <c r="BR5" s="715"/>
      <c r="BS5" s="716">
        <v>253983</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324718</v>
      </c>
      <c r="S6" s="679"/>
      <c r="T6" s="679"/>
      <c r="U6" s="679"/>
      <c r="V6" s="679"/>
      <c r="W6" s="679"/>
      <c r="X6" s="679"/>
      <c r="Y6" s="680"/>
      <c r="Z6" s="715">
        <v>0.9</v>
      </c>
      <c r="AA6" s="715"/>
      <c r="AB6" s="715"/>
      <c r="AC6" s="715"/>
      <c r="AD6" s="716">
        <v>324718</v>
      </c>
      <c r="AE6" s="716"/>
      <c r="AF6" s="716"/>
      <c r="AG6" s="716"/>
      <c r="AH6" s="716"/>
      <c r="AI6" s="716"/>
      <c r="AJ6" s="716"/>
      <c r="AK6" s="716"/>
      <c r="AL6" s="681">
        <v>1.5</v>
      </c>
      <c r="AM6" s="682"/>
      <c r="AN6" s="682"/>
      <c r="AO6" s="717"/>
      <c r="AP6" s="675" t="s">
        <v>234</v>
      </c>
      <c r="AQ6" s="676"/>
      <c r="AR6" s="676"/>
      <c r="AS6" s="676"/>
      <c r="AT6" s="676"/>
      <c r="AU6" s="676"/>
      <c r="AV6" s="676"/>
      <c r="AW6" s="676"/>
      <c r="AX6" s="676"/>
      <c r="AY6" s="676"/>
      <c r="AZ6" s="676"/>
      <c r="BA6" s="676"/>
      <c r="BB6" s="676"/>
      <c r="BC6" s="676"/>
      <c r="BD6" s="676"/>
      <c r="BE6" s="676"/>
      <c r="BF6" s="677"/>
      <c r="BG6" s="678">
        <v>16916944</v>
      </c>
      <c r="BH6" s="679"/>
      <c r="BI6" s="679"/>
      <c r="BJ6" s="679"/>
      <c r="BK6" s="679"/>
      <c r="BL6" s="679"/>
      <c r="BM6" s="679"/>
      <c r="BN6" s="680"/>
      <c r="BO6" s="715">
        <v>93.7</v>
      </c>
      <c r="BP6" s="715"/>
      <c r="BQ6" s="715"/>
      <c r="BR6" s="715"/>
      <c r="BS6" s="716">
        <v>253983</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319490</v>
      </c>
      <c r="CS6" s="679"/>
      <c r="CT6" s="679"/>
      <c r="CU6" s="679"/>
      <c r="CV6" s="679"/>
      <c r="CW6" s="679"/>
      <c r="CX6" s="679"/>
      <c r="CY6" s="680"/>
      <c r="CZ6" s="778">
        <v>0.9</v>
      </c>
      <c r="DA6" s="749"/>
      <c r="DB6" s="749"/>
      <c r="DC6" s="781"/>
      <c r="DD6" s="684" t="s">
        <v>128</v>
      </c>
      <c r="DE6" s="679"/>
      <c r="DF6" s="679"/>
      <c r="DG6" s="679"/>
      <c r="DH6" s="679"/>
      <c r="DI6" s="679"/>
      <c r="DJ6" s="679"/>
      <c r="DK6" s="679"/>
      <c r="DL6" s="679"/>
      <c r="DM6" s="679"/>
      <c r="DN6" s="679"/>
      <c r="DO6" s="679"/>
      <c r="DP6" s="680"/>
      <c r="DQ6" s="684">
        <v>318996</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21148</v>
      </c>
      <c r="S7" s="679"/>
      <c r="T7" s="679"/>
      <c r="U7" s="679"/>
      <c r="V7" s="679"/>
      <c r="W7" s="679"/>
      <c r="X7" s="679"/>
      <c r="Y7" s="680"/>
      <c r="Z7" s="715">
        <v>0.1</v>
      </c>
      <c r="AA7" s="715"/>
      <c r="AB7" s="715"/>
      <c r="AC7" s="715"/>
      <c r="AD7" s="716">
        <v>21148</v>
      </c>
      <c r="AE7" s="716"/>
      <c r="AF7" s="716"/>
      <c r="AG7" s="716"/>
      <c r="AH7" s="716"/>
      <c r="AI7" s="716"/>
      <c r="AJ7" s="716"/>
      <c r="AK7" s="716"/>
      <c r="AL7" s="681">
        <v>0.1</v>
      </c>
      <c r="AM7" s="682"/>
      <c r="AN7" s="682"/>
      <c r="AO7" s="717"/>
      <c r="AP7" s="675" t="s">
        <v>237</v>
      </c>
      <c r="AQ7" s="676"/>
      <c r="AR7" s="676"/>
      <c r="AS7" s="676"/>
      <c r="AT7" s="676"/>
      <c r="AU7" s="676"/>
      <c r="AV7" s="676"/>
      <c r="AW7" s="676"/>
      <c r="AX7" s="676"/>
      <c r="AY7" s="676"/>
      <c r="AZ7" s="676"/>
      <c r="BA7" s="676"/>
      <c r="BB7" s="676"/>
      <c r="BC7" s="676"/>
      <c r="BD7" s="676"/>
      <c r="BE7" s="676"/>
      <c r="BF7" s="677"/>
      <c r="BG7" s="678">
        <v>8759363</v>
      </c>
      <c r="BH7" s="679"/>
      <c r="BI7" s="679"/>
      <c r="BJ7" s="679"/>
      <c r="BK7" s="679"/>
      <c r="BL7" s="679"/>
      <c r="BM7" s="679"/>
      <c r="BN7" s="680"/>
      <c r="BO7" s="715">
        <v>48.5</v>
      </c>
      <c r="BP7" s="715"/>
      <c r="BQ7" s="715"/>
      <c r="BR7" s="715"/>
      <c r="BS7" s="716">
        <v>253983</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4695576</v>
      </c>
      <c r="CS7" s="679"/>
      <c r="CT7" s="679"/>
      <c r="CU7" s="679"/>
      <c r="CV7" s="679"/>
      <c r="CW7" s="679"/>
      <c r="CX7" s="679"/>
      <c r="CY7" s="680"/>
      <c r="CZ7" s="715">
        <v>12.7</v>
      </c>
      <c r="DA7" s="715"/>
      <c r="DB7" s="715"/>
      <c r="DC7" s="715"/>
      <c r="DD7" s="684">
        <v>92135</v>
      </c>
      <c r="DE7" s="679"/>
      <c r="DF7" s="679"/>
      <c r="DG7" s="679"/>
      <c r="DH7" s="679"/>
      <c r="DI7" s="679"/>
      <c r="DJ7" s="679"/>
      <c r="DK7" s="679"/>
      <c r="DL7" s="679"/>
      <c r="DM7" s="679"/>
      <c r="DN7" s="679"/>
      <c r="DO7" s="679"/>
      <c r="DP7" s="680"/>
      <c r="DQ7" s="684">
        <v>4078166</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136786</v>
      </c>
      <c r="S8" s="679"/>
      <c r="T8" s="679"/>
      <c r="U8" s="679"/>
      <c r="V8" s="679"/>
      <c r="W8" s="679"/>
      <c r="X8" s="679"/>
      <c r="Y8" s="680"/>
      <c r="Z8" s="715">
        <v>0.4</v>
      </c>
      <c r="AA8" s="715"/>
      <c r="AB8" s="715"/>
      <c r="AC8" s="715"/>
      <c r="AD8" s="716">
        <v>136786</v>
      </c>
      <c r="AE8" s="716"/>
      <c r="AF8" s="716"/>
      <c r="AG8" s="716"/>
      <c r="AH8" s="716"/>
      <c r="AI8" s="716"/>
      <c r="AJ8" s="716"/>
      <c r="AK8" s="716"/>
      <c r="AL8" s="681">
        <v>0.6</v>
      </c>
      <c r="AM8" s="682"/>
      <c r="AN8" s="682"/>
      <c r="AO8" s="717"/>
      <c r="AP8" s="675" t="s">
        <v>240</v>
      </c>
      <c r="AQ8" s="676"/>
      <c r="AR8" s="676"/>
      <c r="AS8" s="676"/>
      <c r="AT8" s="676"/>
      <c r="AU8" s="676"/>
      <c r="AV8" s="676"/>
      <c r="AW8" s="676"/>
      <c r="AX8" s="676"/>
      <c r="AY8" s="676"/>
      <c r="AZ8" s="676"/>
      <c r="BA8" s="676"/>
      <c r="BB8" s="676"/>
      <c r="BC8" s="676"/>
      <c r="BD8" s="676"/>
      <c r="BE8" s="676"/>
      <c r="BF8" s="677"/>
      <c r="BG8" s="678">
        <v>202479</v>
      </c>
      <c r="BH8" s="679"/>
      <c r="BI8" s="679"/>
      <c r="BJ8" s="679"/>
      <c r="BK8" s="679"/>
      <c r="BL8" s="679"/>
      <c r="BM8" s="679"/>
      <c r="BN8" s="680"/>
      <c r="BO8" s="715">
        <v>1.1000000000000001</v>
      </c>
      <c r="BP8" s="715"/>
      <c r="BQ8" s="715"/>
      <c r="BR8" s="715"/>
      <c r="BS8" s="684" t="s">
        <v>128</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12696279</v>
      </c>
      <c r="CS8" s="679"/>
      <c r="CT8" s="679"/>
      <c r="CU8" s="679"/>
      <c r="CV8" s="679"/>
      <c r="CW8" s="679"/>
      <c r="CX8" s="679"/>
      <c r="CY8" s="680"/>
      <c r="CZ8" s="715">
        <v>34.299999999999997</v>
      </c>
      <c r="DA8" s="715"/>
      <c r="DB8" s="715"/>
      <c r="DC8" s="715"/>
      <c r="DD8" s="684">
        <v>455948</v>
      </c>
      <c r="DE8" s="679"/>
      <c r="DF8" s="679"/>
      <c r="DG8" s="679"/>
      <c r="DH8" s="679"/>
      <c r="DI8" s="679"/>
      <c r="DJ8" s="679"/>
      <c r="DK8" s="679"/>
      <c r="DL8" s="679"/>
      <c r="DM8" s="679"/>
      <c r="DN8" s="679"/>
      <c r="DO8" s="679"/>
      <c r="DP8" s="680"/>
      <c r="DQ8" s="684">
        <v>6042737</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72969</v>
      </c>
      <c r="S9" s="679"/>
      <c r="T9" s="679"/>
      <c r="U9" s="679"/>
      <c r="V9" s="679"/>
      <c r="W9" s="679"/>
      <c r="X9" s="679"/>
      <c r="Y9" s="680"/>
      <c r="Z9" s="715">
        <v>0.2</v>
      </c>
      <c r="AA9" s="715"/>
      <c r="AB9" s="715"/>
      <c r="AC9" s="715"/>
      <c r="AD9" s="716">
        <v>72969</v>
      </c>
      <c r="AE9" s="716"/>
      <c r="AF9" s="716"/>
      <c r="AG9" s="716"/>
      <c r="AH9" s="716"/>
      <c r="AI9" s="716"/>
      <c r="AJ9" s="716"/>
      <c r="AK9" s="716"/>
      <c r="AL9" s="681">
        <v>0.3</v>
      </c>
      <c r="AM9" s="682"/>
      <c r="AN9" s="682"/>
      <c r="AO9" s="717"/>
      <c r="AP9" s="675" t="s">
        <v>243</v>
      </c>
      <c r="AQ9" s="676"/>
      <c r="AR9" s="676"/>
      <c r="AS9" s="676"/>
      <c r="AT9" s="676"/>
      <c r="AU9" s="676"/>
      <c r="AV9" s="676"/>
      <c r="AW9" s="676"/>
      <c r="AX9" s="676"/>
      <c r="AY9" s="676"/>
      <c r="AZ9" s="676"/>
      <c r="BA9" s="676"/>
      <c r="BB9" s="676"/>
      <c r="BC9" s="676"/>
      <c r="BD9" s="676"/>
      <c r="BE9" s="676"/>
      <c r="BF9" s="677"/>
      <c r="BG9" s="678">
        <v>7196325</v>
      </c>
      <c r="BH9" s="679"/>
      <c r="BI9" s="679"/>
      <c r="BJ9" s="679"/>
      <c r="BK9" s="679"/>
      <c r="BL9" s="679"/>
      <c r="BM9" s="679"/>
      <c r="BN9" s="680"/>
      <c r="BO9" s="715">
        <v>39.9</v>
      </c>
      <c r="BP9" s="715"/>
      <c r="BQ9" s="715"/>
      <c r="BR9" s="715"/>
      <c r="BS9" s="684" t="s">
        <v>128</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4116908</v>
      </c>
      <c r="CS9" s="679"/>
      <c r="CT9" s="679"/>
      <c r="CU9" s="679"/>
      <c r="CV9" s="679"/>
      <c r="CW9" s="679"/>
      <c r="CX9" s="679"/>
      <c r="CY9" s="680"/>
      <c r="CZ9" s="715">
        <v>11.1</v>
      </c>
      <c r="DA9" s="715"/>
      <c r="DB9" s="715"/>
      <c r="DC9" s="715"/>
      <c r="DD9" s="684">
        <v>64193</v>
      </c>
      <c r="DE9" s="679"/>
      <c r="DF9" s="679"/>
      <c r="DG9" s="679"/>
      <c r="DH9" s="679"/>
      <c r="DI9" s="679"/>
      <c r="DJ9" s="679"/>
      <c r="DK9" s="679"/>
      <c r="DL9" s="679"/>
      <c r="DM9" s="679"/>
      <c r="DN9" s="679"/>
      <c r="DO9" s="679"/>
      <c r="DP9" s="680"/>
      <c r="DQ9" s="684">
        <v>3662414</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337596</v>
      </c>
      <c r="BH10" s="679"/>
      <c r="BI10" s="679"/>
      <c r="BJ10" s="679"/>
      <c r="BK10" s="679"/>
      <c r="BL10" s="679"/>
      <c r="BM10" s="679"/>
      <c r="BN10" s="680"/>
      <c r="BO10" s="715">
        <v>1.9</v>
      </c>
      <c r="BP10" s="715"/>
      <c r="BQ10" s="715"/>
      <c r="BR10" s="715"/>
      <c r="BS10" s="684">
        <v>56131</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11947</v>
      </c>
      <c r="CS10" s="679"/>
      <c r="CT10" s="679"/>
      <c r="CU10" s="679"/>
      <c r="CV10" s="679"/>
      <c r="CW10" s="679"/>
      <c r="CX10" s="679"/>
      <c r="CY10" s="680"/>
      <c r="CZ10" s="715">
        <v>0</v>
      </c>
      <c r="DA10" s="715"/>
      <c r="DB10" s="715"/>
      <c r="DC10" s="715"/>
      <c r="DD10" s="684" t="s">
        <v>128</v>
      </c>
      <c r="DE10" s="679"/>
      <c r="DF10" s="679"/>
      <c r="DG10" s="679"/>
      <c r="DH10" s="679"/>
      <c r="DI10" s="679"/>
      <c r="DJ10" s="679"/>
      <c r="DK10" s="679"/>
      <c r="DL10" s="679"/>
      <c r="DM10" s="679"/>
      <c r="DN10" s="679"/>
      <c r="DO10" s="679"/>
      <c r="DP10" s="680"/>
      <c r="DQ10" s="684">
        <v>11947</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1818448</v>
      </c>
      <c r="S11" s="679"/>
      <c r="T11" s="679"/>
      <c r="U11" s="679"/>
      <c r="V11" s="679"/>
      <c r="W11" s="679"/>
      <c r="X11" s="679"/>
      <c r="Y11" s="680"/>
      <c r="Z11" s="681">
        <v>4.8</v>
      </c>
      <c r="AA11" s="682"/>
      <c r="AB11" s="682"/>
      <c r="AC11" s="683"/>
      <c r="AD11" s="684">
        <v>1818448</v>
      </c>
      <c r="AE11" s="679"/>
      <c r="AF11" s="679"/>
      <c r="AG11" s="679"/>
      <c r="AH11" s="679"/>
      <c r="AI11" s="679"/>
      <c r="AJ11" s="679"/>
      <c r="AK11" s="680"/>
      <c r="AL11" s="681">
        <v>8.1</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1022963</v>
      </c>
      <c r="BH11" s="679"/>
      <c r="BI11" s="679"/>
      <c r="BJ11" s="679"/>
      <c r="BK11" s="679"/>
      <c r="BL11" s="679"/>
      <c r="BM11" s="679"/>
      <c r="BN11" s="680"/>
      <c r="BO11" s="715">
        <v>5.7</v>
      </c>
      <c r="BP11" s="715"/>
      <c r="BQ11" s="715"/>
      <c r="BR11" s="715"/>
      <c r="BS11" s="684">
        <v>197852</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650906</v>
      </c>
      <c r="CS11" s="679"/>
      <c r="CT11" s="679"/>
      <c r="CU11" s="679"/>
      <c r="CV11" s="679"/>
      <c r="CW11" s="679"/>
      <c r="CX11" s="679"/>
      <c r="CY11" s="680"/>
      <c r="CZ11" s="715">
        <v>1.8</v>
      </c>
      <c r="DA11" s="715"/>
      <c r="DB11" s="715"/>
      <c r="DC11" s="715"/>
      <c r="DD11" s="684">
        <v>137099</v>
      </c>
      <c r="DE11" s="679"/>
      <c r="DF11" s="679"/>
      <c r="DG11" s="679"/>
      <c r="DH11" s="679"/>
      <c r="DI11" s="679"/>
      <c r="DJ11" s="679"/>
      <c r="DK11" s="679"/>
      <c r="DL11" s="679"/>
      <c r="DM11" s="679"/>
      <c r="DN11" s="679"/>
      <c r="DO11" s="679"/>
      <c r="DP11" s="680"/>
      <c r="DQ11" s="684">
        <v>370775</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100599</v>
      </c>
      <c r="S12" s="679"/>
      <c r="T12" s="679"/>
      <c r="U12" s="679"/>
      <c r="V12" s="679"/>
      <c r="W12" s="679"/>
      <c r="X12" s="679"/>
      <c r="Y12" s="680"/>
      <c r="Z12" s="715">
        <v>0.3</v>
      </c>
      <c r="AA12" s="715"/>
      <c r="AB12" s="715"/>
      <c r="AC12" s="715"/>
      <c r="AD12" s="716">
        <v>100599</v>
      </c>
      <c r="AE12" s="716"/>
      <c r="AF12" s="716"/>
      <c r="AG12" s="716"/>
      <c r="AH12" s="716"/>
      <c r="AI12" s="716"/>
      <c r="AJ12" s="716"/>
      <c r="AK12" s="716"/>
      <c r="AL12" s="681">
        <v>0.5</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7473600</v>
      </c>
      <c r="BH12" s="679"/>
      <c r="BI12" s="679"/>
      <c r="BJ12" s="679"/>
      <c r="BK12" s="679"/>
      <c r="BL12" s="679"/>
      <c r="BM12" s="679"/>
      <c r="BN12" s="680"/>
      <c r="BO12" s="715">
        <v>41.4</v>
      </c>
      <c r="BP12" s="715"/>
      <c r="BQ12" s="715"/>
      <c r="BR12" s="715"/>
      <c r="BS12" s="684" t="s">
        <v>128</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433241</v>
      </c>
      <c r="CS12" s="679"/>
      <c r="CT12" s="679"/>
      <c r="CU12" s="679"/>
      <c r="CV12" s="679"/>
      <c r="CW12" s="679"/>
      <c r="CX12" s="679"/>
      <c r="CY12" s="680"/>
      <c r="CZ12" s="715">
        <v>1.2</v>
      </c>
      <c r="DA12" s="715"/>
      <c r="DB12" s="715"/>
      <c r="DC12" s="715"/>
      <c r="DD12" s="684" t="s">
        <v>128</v>
      </c>
      <c r="DE12" s="679"/>
      <c r="DF12" s="679"/>
      <c r="DG12" s="679"/>
      <c r="DH12" s="679"/>
      <c r="DI12" s="679"/>
      <c r="DJ12" s="679"/>
      <c r="DK12" s="679"/>
      <c r="DL12" s="679"/>
      <c r="DM12" s="679"/>
      <c r="DN12" s="679"/>
      <c r="DO12" s="679"/>
      <c r="DP12" s="680"/>
      <c r="DQ12" s="684">
        <v>122257</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7158064</v>
      </c>
      <c r="BH13" s="679"/>
      <c r="BI13" s="679"/>
      <c r="BJ13" s="679"/>
      <c r="BK13" s="679"/>
      <c r="BL13" s="679"/>
      <c r="BM13" s="679"/>
      <c r="BN13" s="680"/>
      <c r="BO13" s="715">
        <v>39.6</v>
      </c>
      <c r="BP13" s="715"/>
      <c r="BQ13" s="715"/>
      <c r="BR13" s="715"/>
      <c r="BS13" s="684" t="s">
        <v>128</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2911435</v>
      </c>
      <c r="CS13" s="679"/>
      <c r="CT13" s="679"/>
      <c r="CU13" s="679"/>
      <c r="CV13" s="679"/>
      <c r="CW13" s="679"/>
      <c r="CX13" s="679"/>
      <c r="CY13" s="680"/>
      <c r="CZ13" s="715">
        <v>7.9</v>
      </c>
      <c r="DA13" s="715"/>
      <c r="DB13" s="715"/>
      <c r="DC13" s="715"/>
      <c r="DD13" s="684">
        <v>630669</v>
      </c>
      <c r="DE13" s="679"/>
      <c r="DF13" s="679"/>
      <c r="DG13" s="679"/>
      <c r="DH13" s="679"/>
      <c r="DI13" s="679"/>
      <c r="DJ13" s="679"/>
      <c r="DK13" s="679"/>
      <c r="DL13" s="679"/>
      <c r="DM13" s="679"/>
      <c r="DN13" s="679"/>
      <c r="DO13" s="679"/>
      <c r="DP13" s="680"/>
      <c r="DQ13" s="684">
        <v>2099769</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66737</v>
      </c>
      <c r="S14" s="679"/>
      <c r="T14" s="679"/>
      <c r="U14" s="679"/>
      <c r="V14" s="679"/>
      <c r="W14" s="679"/>
      <c r="X14" s="679"/>
      <c r="Y14" s="680"/>
      <c r="Z14" s="715">
        <v>0.2</v>
      </c>
      <c r="AA14" s="715"/>
      <c r="AB14" s="715"/>
      <c r="AC14" s="715"/>
      <c r="AD14" s="716">
        <v>66737</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213818</v>
      </c>
      <c r="BH14" s="679"/>
      <c r="BI14" s="679"/>
      <c r="BJ14" s="679"/>
      <c r="BK14" s="679"/>
      <c r="BL14" s="679"/>
      <c r="BM14" s="679"/>
      <c r="BN14" s="680"/>
      <c r="BO14" s="715">
        <v>1.2</v>
      </c>
      <c r="BP14" s="715"/>
      <c r="BQ14" s="715"/>
      <c r="BR14" s="715"/>
      <c r="BS14" s="684" t="s">
        <v>259</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1203064</v>
      </c>
      <c r="CS14" s="679"/>
      <c r="CT14" s="679"/>
      <c r="CU14" s="679"/>
      <c r="CV14" s="679"/>
      <c r="CW14" s="679"/>
      <c r="CX14" s="679"/>
      <c r="CY14" s="680"/>
      <c r="CZ14" s="715">
        <v>3.3</v>
      </c>
      <c r="DA14" s="715"/>
      <c r="DB14" s="715"/>
      <c r="DC14" s="715"/>
      <c r="DD14" s="684">
        <v>58454</v>
      </c>
      <c r="DE14" s="679"/>
      <c r="DF14" s="679"/>
      <c r="DG14" s="679"/>
      <c r="DH14" s="679"/>
      <c r="DI14" s="679"/>
      <c r="DJ14" s="679"/>
      <c r="DK14" s="679"/>
      <c r="DL14" s="679"/>
      <c r="DM14" s="679"/>
      <c r="DN14" s="679"/>
      <c r="DO14" s="679"/>
      <c r="DP14" s="680"/>
      <c r="DQ14" s="684">
        <v>1137741</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470163</v>
      </c>
      <c r="BH15" s="679"/>
      <c r="BI15" s="679"/>
      <c r="BJ15" s="679"/>
      <c r="BK15" s="679"/>
      <c r="BL15" s="679"/>
      <c r="BM15" s="679"/>
      <c r="BN15" s="680"/>
      <c r="BO15" s="715">
        <v>2.6</v>
      </c>
      <c r="BP15" s="715"/>
      <c r="BQ15" s="715"/>
      <c r="BR15" s="715"/>
      <c r="BS15" s="684" t="s">
        <v>128</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5835497</v>
      </c>
      <c r="CS15" s="679"/>
      <c r="CT15" s="679"/>
      <c r="CU15" s="679"/>
      <c r="CV15" s="679"/>
      <c r="CW15" s="679"/>
      <c r="CX15" s="679"/>
      <c r="CY15" s="680"/>
      <c r="CZ15" s="715">
        <v>15.8</v>
      </c>
      <c r="DA15" s="715"/>
      <c r="DB15" s="715"/>
      <c r="DC15" s="715"/>
      <c r="DD15" s="684">
        <v>1691902</v>
      </c>
      <c r="DE15" s="679"/>
      <c r="DF15" s="679"/>
      <c r="DG15" s="679"/>
      <c r="DH15" s="679"/>
      <c r="DI15" s="679"/>
      <c r="DJ15" s="679"/>
      <c r="DK15" s="679"/>
      <c r="DL15" s="679"/>
      <c r="DM15" s="679"/>
      <c r="DN15" s="679"/>
      <c r="DO15" s="679"/>
      <c r="DP15" s="680"/>
      <c r="DQ15" s="684">
        <v>3866364</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18799</v>
      </c>
      <c r="S16" s="679"/>
      <c r="T16" s="679"/>
      <c r="U16" s="679"/>
      <c r="V16" s="679"/>
      <c r="W16" s="679"/>
      <c r="X16" s="679"/>
      <c r="Y16" s="680"/>
      <c r="Z16" s="715">
        <v>0</v>
      </c>
      <c r="AA16" s="715"/>
      <c r="AB16" s="715"/>
      <c r="AC16" s="715"/>
      <c r="AD16" s="716">
        <v>18799</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128</v>
      </c>
      <c r="BP16" s="715"/>
      <c r="BQ16" s="715"/>
      <c r="BR16" s="715"/>
      <c r="BS16" s="684" t="s">
        <v>128</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263480</v>
      </c>
      <c r="CS16" s="679"/>
      <c r="CT16" s="679"/>
      <c r="CU16" s="679"/>
      <c r="CV16" s="679"/>
      <c r="CW16" s="679"/>
      <c r="CX16" s="679"/>
      <c r="CY16" s="680"/>
      <c r="CZ16" s="715">
        <v>0.7</v>
      </c>
      <c r="DA16" s="715"/>
      <c r="DB16" s="715"/>
      <c r="DC16" s="715"/>
      <c r="DD16" s="684" t="s">
        <v>128</v>
      </c>
      <c r="DE16" s="679"/>
      <c r="DF16" s="679"/>
      <c r="DG16" s="679"/>
      <c r="DH16" s="679"/>
      <c r="DI16" s="679"/>
      <c r="DJ16" s="679"/>
      <c r="DK16" s="679"/>
      <c r="DL16" s="679"/>
      <c r="DM16" s="679"/>
      <c r="DN16" s="679"/>
      <c r="DO16" s="679"/>
      <c r="DP16" s="680"/>
      <c r="DQ16" s="684">
        <v>8673</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248909</v>
      </c>
      <c r="S17" s="679"/>
      <c r="T17" s="679"/>
      <c r="U17" s="679"/>
      <c r="V17" s="679"/>
      <c r="W17" s="679"/>
      <c r="X17" s="679"/>
      <c r="Y17" s="680"/>
      <c r="Z17" s="715">
        <v>0.7</v>
      </c>
      <c r="AA17" s="715"/>
      <c r="AB17" s="715"/>
      <c r="AC17" s="715"/>
      <c r="AD17" s="716">
        <v>248909</v>
      </c>
      <c r="AE17" s="716"/>
      <c r="AF17" s="716"/>
      <c r="AG17" s="716"/>
      <c r="AH17" s="716"/>
      <c r="AI17" s="716"/>
      <c r="AJ17" s="716"/>
      <c r="AK17" s="716"/>
      <c r="AL17" s="681">
        <v>1.1000000000000001</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3852444</v>
      </c>
      <c r="CS17" s="679"/>
      <c r="CT17" s="679"/>
      <c r="CU17" s="679"/>
      <c r="CV17" s="679"/>
      <c r="CW17" s="679"/>
      <c r="CX17" s="679"/>
      <c r="CY17" s="680"/>
      <c r="CZ17" s="715">
        <v>10.4</v>
      </c>
      <c r="DA17" s="715"/>
      <c r="DB17" s="715"/>
      <c r="DC17" s="715"/>
      <c r="DD17" s="684" t="s">
        <v>128</v>
      </c>
      <c r="DE17" s="679"/>
      <c r="DF17" s="679"/>
      <c r="DG17" s="679"/>
      <c r="DH17" s="679"/>
      <c r="DI17" s="679"/>
      <c r="DJ17" s="679"/>
      <c r="DK17" s="679"/>
      <c r="DL17" s="679"/>
      <c r="DM17" s="679"/>
      <c r="DN17" s="679"/>
      <c r="DO17" s="679"/>
      <c r="DP17" s="680"/>
      <c r="DQ17" s="684">
        <v>3780062</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107408</v>
      </c>
      <c r="S18" s="679"/>
      <c r="T18" s="679"/>
      <c r="U18" s="679"/>
      <c r="V18" s="679"/>
      <c r="W18" s="679"/>
      <c r="X18" s="679"/>
      <c r="Y18" s="680"/>
      <c r="Z18" s="715">
        <v>0.3</v>
      </c>
      <c r="AA18" s="715"/>
      <c r="AB18" s="715"/>
      <c r="AC18" s="715"/>
      <c r="AD18" s="716">
        <v>107408</v>
      </c>
      <c r="AE18" s="716"/>
      <c r="AF18" s="716"/>
      <c r="AG18" s="716"/>
      <c r="AH18" s="716"/>
      <c r="AI18" s="716"/>
      <c r="AJ18" s="716"/>
      <c r="AK18" s="716"/>
      <c r="AL18" s="681">
        <v>0.5</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11817</v>
      </c>
      <c r="S19" s="679"/>
      <c r="T19" s="679"/>
      <c r="U19" s="679"/>
      <c r="V19" s="679"/>
      <c r="W19" s="679"/>
      <c r="X19" s="679"/>
      <c r="Y19" s="680"/>
      <c r="Z19" s="715">
        <v>0</v>
      </c>
      <c r="AA19" s="715"/>
      <c r="AB19" s="715"/>
      <c r="AC19" s="715"/>
      <c r="AD19" s="716">
        <v>11817</v>
      </c>
      <c r="AE19" s="716"/>
      <c r="AF19" s="716"/>
      <c r="AG19" s="716"/>
      <c r="AH19" s="716"/>
      <c r="AI19" s="716"/>
      <c r="AJ19" s="716"/>
      <c r="AK19" s="716"/>
      <c r="AL19" s="681">
        <v>0.1</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1137906</v>
      </c>
      <c r="BH19" s="679"/>
      <c r="BI19" s="679"/>
      <c r="BJ19" s="679"/>
      <c r="BK19" s="679"/>
      <c r="BL19" s="679"/>
      <c r="BM19" s="679"/>
      <c r="BN19" s="680"/>
      <c r="BO19" s="715">
        <v>6.3</v>
      </c>
      <c r="BP19" s="715"/>
      <c r="BQ19" s="715"/>
      <c r="BR19" s="715"/>
      <c r="BS19" s="684" t="s">
        <v>128</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2817</v>
      </c>
      <c r="S20" s="679"/>
      <c r="T20" s="679"/>
      <c r="U20" s="679"/>
      <c r="V20" s="679"/>
      <c r="W20" s="679"/>
      <c r="X20" s="679"/>
      <c r="Y20" s="680"/>
      <c r="Z20" s="715">
        <v>0</v>
      </c>
      <c r="AA20" s="715"/>
      <c r="AB20" s="715"/>
      <c r="AC20" s="715"/>
      <c r="AD20" s="716">
        <v>2817</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1137906</v>
      </c>
      <c r="BH20" s="679"/>
      <c r="BI20" s="679"/>
      <c r="BJ20" s="679"/>
      <c r="BK20" s="679"/>
      <c r="BL20" s="679"/>
      <c r="BM20" s="679"/>
      <c r="BN20" s="680"/>
      <c r="BO20" s="715">
        <v>6.3</v>
      </c>
      <c r="BP20" s="715"/>
      <c r="BQ20" s="715"/>
      <c r="BR20" s="715"/>
      <c r="BS20" s="684" t="s">
        <v>128</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36990267</v>
      </c>
      <c r="CS20" s="679"/>
      <c r="CT20" s="679"/>
      <c r="CU20" s="679"/>
      <c r="CV20" s="679"/>
      <c r="CW20" s="679"/>
      <c r="CX20" s="679"/>
      <c r="CY20" s="680"/>
      <c r="CZ20" s="715">
        <v>100</v>
      </c>
      <c r="DA20" s="715"/>
      <c r="DB20" s="715"/>
      <c r="DC20" s="715"/>
      <c r="DD20" s="684">
        <v>3130400</v>
      </c>
      <c r="DE20" s="679"/>
      <c r="DF20" s="679"/>
      <c r="DG20" s="679"/>
      <c r="DH20" s="679"/>
      <c r="DI20" s="679"/>
      <c r="DJ20" s="679"/>
      <c r="DK20" s="679"/>
      <c r="DL20" s="679"/>
      <c r="DM20" s="679"/>
      <c r="DN20" s="679"/>
      <c r="DO20" s="679"/>
      <c r="DP20" s="680"/>
      <c r="DQ20" s="684">
        <v>25499901</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126867</v>
      </c>
      <c r="S21" s="679"/>
      <c r="T21" s="679"/>
      <c r="U21" s="679"/>
      <c r="V21" s="679"/>
      <c r="W21" s="679"/>
      <c r="X21" s="679"/>
      <c r="Y21" s="680"/>
      <c r="Z21" s="715">
        <v>0.3</v>
      </c>
      <c r="AA21" s="715"/>
      <c r="AB21" s="715"/>
      <c r="AC21" s="715"/>
      <c r="AD21" s="716">
        <v>126867</v>
      </c>
      <c r="AE21" s="716"/>
      <c r="AF21" s="716"/>
      <c r="AG21" s="716"/>
      <c r="AH21" s="716"/>
      <c r="AI21" s="716"/>
      <c r="AJ21" s="716"/>
      <c r="AK21" s="716"/>
      <c r="AL21" s="681">
        <v>0.6</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t="s">
        <v>128</v>
      </c>
      <c r="BH21" s="679"/>
      <c r="BI21" s="679"/>
      <c r="BJ21" s="679"/>
      <c r="BK21" s="679"/>
      <c r="BL21" s="679"/>
      <c r="BM21" s="679"/>
      <c r="BN21" s="680"/>
      <c r="BO21" s="715" t="s">
        <v>128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2963145</v>
      </c>
      <c r="S22" s="679"/>
      <c r="T22" s="679"/>
      <c r="U22" s="679"/>
      <c r="V22" s="679"/>
      <c r="W22" s="679"/>
      <c r="X22" s="679"/>
      <c r="Y22" s="680"/>
      <c r="Z22" s="715">
        <v>7.9</v>
      </c>
      <c r="AA22" s="715"/>
      <c r="AB22" s="715"/>
      <c r="AC22" s="715"/>
      <c r="AD22" s="716">
        <v>2257527</v>
      </c>
      <c r="AE22" s="716"/>
      <c r="AF22" s="716"/>
      <c r="AG22" s="716"/>
      <c r="AH22" s="716"/>
      <c r="AI22" s="716"/>
      <c r="AJ22" s="716"/>
      <c r="AK22" s="716"/>
      <c r="AL22" s="681">
        <v>10.1</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2257527</v>
      </c>
      <c r="S23" s="679"/>
      <c r="T23" s="679"/>
      <c r="U23" s="679"/>
      <c r="V23" s="679"/>
      <c r="W23" s="679"/>
      <c r="X23" s="679"/>
      <c r="Y23" s="680"/>
      <c r="Z23" s="715">
        <v>6</v>
      </c>
      <c r="AA23" s="715"/>
      <c r="AB23" s="715"/>
      <c r="AC23" s="715"/>
      <c r="AD23" s="716">
        <v>2257527</v>
      </c>
      <c r="AE23" s="716"/>
      <c r="AF23" s="716"/>
      <c r="AG23" s="716"/>
      <c r="AH23" s="716"/>
      <c r="AI23" s="716"/>
      <c r="AJ23" s="716"/>
      <c r="AK23" s="716"/>
      <c r="AL23" s="681">
        <v>10.1</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v>1137906</v>
      </c>
      <c r="BH23" s="679"/>
      <c r="BI23" s="679"/>
      <c r="BJ23" s="679"/>
      <c r="BK23" s="679"/>
      <c r="BL23" s="679"/>
      <c r="BM23" s="679"/>
      <c r="BN23" s="680"/>
      <c r="BO23" s="715">
        <v>6.3</v>
      </c>
      <c r="BP23" s="715"/>
      <c r="BQ23" s="715"/>
      <c r="BR23" s="715"/>
      <c r="BS23" s="684" t="s">
        <v>128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705618</v>
      </c>
      <c r="S24" s="679"/>
      <c r="T24" s="679"/>
      <c r="U24" s="679"/>
      <c r="V24" s="679"/>
      <c r="W24" s="679"/>
      <c r="X24" s="679"/>
      <c r="Y24" s="680"/>
      <c r="Z24" s="715">
        <v>1.9</v>
      </c>
      <c r="AA24" s="715"/>
      <c r="AB24" s="715"/>
      <c r="AC24" s="715"/>
      <c r="AD24" s="716" t="s">
        <v>128</v>
      </c>
      <c r="AE24" s="716"/>
      <c r="AF24" s="716"/>
      <c r="AG24" s="716"/>
      <c r="AH24" s="716"/>
      <c r="AI24" s="716"/>
      <c r="AJ24" s="716"/>
      <c r="AK24" s="716"/>
      <c r="AL24" s="681" t="s">
        <v>259</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19026468</v>
      </c>
      <c r="CS24" s="734"/>
      <c r="CT24" s="734"/>
      <c r="CU24" s="734"/>
      <c r="CV24" s="734"/>
      <c r="CW24" s="734"/>
      <c r="CX24" s="734"/>
      <c r="CY24" s="777"/>
      <c r="CZ24" s="778">
        <v>51.4</v>
      </c>
      <c r="DA24" s="749"/>
      <c r="DB24" s="749"/>
      <c r="DC24" s="781"/>
      <c r="DD24" s="776">
        <v>12750492</v>
      </c>
      <c r="DE24" s="734"/>
      <c r="DF24" s="734"/>
      <c r="DG24" s="734"/>
      <c r="DH24" s="734"/>
      <c r="DI24" s="734"/>
      <c r="DJ24" s="734"/>
      <c r="DK24" s="777"/>
      <c r="DL24" s="776">
        <v>12654626</v>
      </c>
      <c r="DM24" s="734"/>
      <c r="DN24" s="734"/>
      <c r="DO24" s="734"/>
      <c r="DP24" s="734"/>
      <c r="DQ24" s="734"/>
      <c r="DR24" s="734"/>
      <c r="DS24" s="734"/>
      <c r="DT24" s="734"/>
      <c r="DU24" s="734"/>
      <c r="DV24" s="777"/>
      <c r="DW24" s="778">
        <v>53.3</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259</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6964548</v>
      </c>
      <c r="CS25" s="697"/>
      <c r="CT25" s="697"/>
      <c r="CU25" s="697"/>
      <c r="CV25" s="697"/>
      <c r="CW25" s="697"/>
      <c r="CX25" s="697"/>
      <c r="CY25" s="698"/>
      <c r="CZ25" s="681">
        <v>18.8</v>
      </c>
      <c r="DA25" s="699"/>
      <c r="DB25" s="699"/>
      <c r="DC25" s="700"/>
      <c r="DD25" s="684">
        <v>6467930</v>
      </c>
      <c r="DE25" s="697"/>
      <c r="DF25" s="697"/>
      <c r="DG25" s="697"/>
      <c r="DH25" s="697"/>
      <c r="DI25" s="697"/>
      <c r="DJ25" s="697"/>
      <c r="DK25" s="698"/>
      <c r="DL25" s="684">
        <v>6372480</v>
      </c>
      <c r="DM25" s="697"/>
      <c r="DN25" s="697"/>
      <c r="DO25" s="697"/>
      <c r="DP25" s="697"/>
      <c r="DQ25" s="697"/>
      <c r="DR25" s="697"/>
      <c r="DS25" s="697"/>
      <c r="DT25" s="697"/>
      <c r="DU25" s="697"/>
      <c r="DV25" s="698"/>
      <c r="DW25" s="681">
        <v>26.9</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23827108</v>
      </c>
      <c r="S26" s="679"/>
      <c r="T26" s="679"/>
      <c r="U26" s="679"/>
      <c r="V26" s="679"/>
      <c r="W26" s="679"/>
      <c r="X26" s="679"/>
      <c r="Y26" s="680"/>
      <c r="Z26" s="715">
        <v>63.3</v>
      </c>
      <c r="AA26" s="715"/>
      <c r="AB26" s="715"/>
      <c r="AC26" s="715"/>
      <c r="AD26" s="716">
        <v>21983584</v>
      </c>
      <c r="AE26" s="716"/>
      <c r="AF26" s="716"/>
      <c r="AG26" s="716"/>
      <c r="AH26" s="716"/>
      <c r="AI26" s="716"/>
      <c r="AJ26" s="716"/>
      <c r="AK26" s="716"/>
      <c r="AL26" s="681">
        <v>98.5</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4690637</v>
      </c>
      <c r="CS26" s="679"/>
      <c r="CT26" s="679"/>
      <c r="CU26" s="679"/>
      <c r="CV26" s="679"/>
      <c r="CW26" s="679"/>
      <c r="CX26" s="679"/>
      <c r="CY26" s="680"/>
      <c r="CZ26" s="681">
        <v>12.7</v>
      </c>
      <c r="DA26" s="699"/>
      <c r="DB26" s="699"/>
      <c r="DC26" s="700"/>
      <c r="DD26" s="684">
        <v>4397684</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15479</v>
      </c>
      <c r="S27" s="679"/>
      <c r="T27" s="679"/>
      <c r="U27" s="679"/>
      <c r="V27" s="679"/>
      <c r="W27" s="679"/>
      <c r="X27" s="679"/>
      <c r="Y27" s="680"/>
      <c r="Z27" s="715">
        <v>0</v>
      </c>
      <c r="AA27" s="715"/>
      <c r="AB27" s="715"/>
      <c r="AC27" s="715"/>
      <c r="AD27" s="716">
        <v>15479</v>
      </c>
      <c r="AE27" s="716"/>
      <c r="AF27" s="716"/>
      <c r="AG27" s="716"/>
      <c r="AH27" s="716"/>
      <c r="AI27" s="716"/>
      <c r="AJ27" s="716"/>
      <c r="AK27" s="716"/>
      <c r="AL27" s="681">
        <v>0.1</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18054850</v>
      </c>
      <c r="BH27" s="679"/>
      <c r="BI27" s="679"/>
      <c r="BJ27" s="679"/>
      <c r="BK27" s="679"/>
      <c r="BL27" s="679"/>
      <c r="BM27" s="679"/>
      <c r="BN27" s="680"/>
      <c r="BO27" s="715">
        <v>100</v>
      </c>
      <c r="BP27" s="715"/>
      <c r="BQ27" s="715"/>
      <c r="BR27" s="715"/>
      <c r="BS27" s="684">
        <v>253983</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8209482</v>
      </c>
      <c r="CS27" s="697"/>
      <c r="CT27" s="697"/>
      <c r="CU27" s="697"/>
      <c r="CV27" s="697"/>
      <c r="CW27" s="697"/>
      <c r="CX27" s="697"/>
      <c r="CY27" s="698"/>
      <c r="CZ27" s="681">
        <v>22.2</v>
      </c>
      <c r="DA27" s="699"/>
      <c r="DB27" s="699"/>
      <c r="DC27" s="700"/>
      <c r="DD27" s="684">
        <v>2502506</v>
      </c>
      <c r="DE27" s="697"/>
      <c r="DF27" s="697"/>
      <c r="DG27" s="697"/>
      <c r="DH27" s="697"/>
      <c r="DI27" s="697"/>
      <c r="DJ27" s="697"/>
      <c r="DK27" s="698"/>
      <c r="DL27" s="684">
        <v>2502090</v>
      </c>
      <c r="DM27" s="697"/>
      <c r="DN27" s="697"/>
      <c r="DO27" s="697"/>
      <c r="DP27" s="697"/>
      <c r="DQ27" s="697"/>
      <c r="DR27" s="697"/>
      <c r="DS27" s="697"/>
      <c r="DT27" s="697"/>
      <c r="DU27" s="697"/>
      <c r="DV27" s="698"/>
      <c r="DW27" s="681">
        <v>10.5</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210118</v>
      </c>
      <c r="S28" s="679"/>
      <c r="T28" s="679"/>
      <c r="U28" s="679"/>
      <c r="V28" s="679"/>
      <c r="W28" s="679"/>
      <c r="X28" s="679"/>
      <c r="Y28" s="680"/>
      <c r="Z28" s="715">
        <v>0.6</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3852438</v>
      </c>
      <c r="CS28" s="679"/>
      <c r="CT28" s="679"/>
      <c r="CU28" s="679"/>
      <c r="CV28" s="679"/>
      <c r="CW28" s="679"/>
      <c r="CX28" s="679"/>
      <c r="CY28" s="680"/>
      <c r="CZ28" s="681">
        <v>10.4</v>
      </c>
      <c r="DA28" s="699"/>
      <c r="DB28" s="699"/>
      <c r="DC28" s="700"/>
      <c r="DD28" s="684">
        <v>3780056</v>
      </c>
      <c r="DE28" s="679"/>
      <c r="DF28" s="679"/>
      <c r="DG28" s="679"/>
      <c r="DH28" s="679"/>
      <c r="DI28" s="679"/>
      <c r="DJ28" s="679"/>
      <c r="DK28" s="680"/>
      <c r="DL28" s="684">
        <v>3780056</v>
      </c>
      <c r="DM28" s="679"/>
      <c r="DN28" s="679"/>
      <c r="DO28" s="679"/>
      <c r="DP28" s="679"/>
      <c r="DQ28" s="679"/>
      <c r="DR28" s="679"/>
      <c r="DS28" s="679"/>
      <c r="DT28" s="679"/>
      <c r="DU28" s="679"/>
      <c r="DV28" s="680"/>
      <c r="DW28" s="681">
        <v>15.9</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749965</v>
      </c>
      <c r="S29" s="679"/>
      <c r="T29" s="679"/>
      <c r="U29" s="679"/>
      <c r="V29" s="679"/>
      <c r="W29" s="679"/>
      <c r="X29" s="679"/>
      <c r="Y29" s="680"/>
      <c r="Z29" s="715">
        <v>2</v>
      </c>
      <c r="AA29" s="715"/>
      <c r="AB29" s="715"/>
      <c r="AC29" s="715"/>
      <c r="AD29" s="716">
        <v>240637</v>
      </c>
      <c r="AE29" s="716"/>
      <c r="AF29" s="716"/>
      <c r="AG29" s="716"/>
      <c r="AH29" s="716"/>
      <c r="AI29" s="716"/>
      <c r="AJ29" s="716"/>
      <c r="AK29" s="716"/>
      <c r="AL29" s="681">
        <v>1.1000000000000001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306</v>
      </c>
      <c r="CE29" s="767"/>
      <c r="CF29" s="711" t="s">
        <v>70</v>
      </c>
      <c r="CG29" s="712"/>
      <c r="CH29" s="712"/>
      <c r="CI29" s="712"/>
      <c r="CJ29" s="712"/>
      <c r="CK29" s="712"/>
      <c r="CL29" s="712"/>
      <c r="CM29" s="712"/>
      <c r="CN29" s="712"/>
      <c r="CO29" s="712"/>
      <c r="CP29" s="712"/>
      <c r="CQ29" s="713"/>
      <c r="CR29" s="678">
        <v>3852294</v>
      </c>
      <c r="CS29" s="697"/>
      <c r="CT29" s="697"/>
      <c r="CU29" s="697"/>
      <c r="CV29" s="697"/>
      <c r="CW29" s="697"/>
      <c r="CX29" s="697"/>
      <c r="CY29" s="698"/>
      <c r="CZ29" s="681">
        <v>10.4</v>
      </c>
      <c r="DA29" s="699"/>
      <c r="DB29" s="699"/>
      <c r="DC29" s="700"/>
      <c r="DD29" s="684">
        <v>3779912</v>
      </c>
      <c r="DE29" s="697"/>
      <c r="DF29" s="697"/>
      <c r="DG29" s="697"/>
      <c r="DH29" s="697"/>
      <c r="DI29" s="697"/>
      <c r="DJ29" s="697"/>
      <c r="DK29" s="698"/>
      <c r="DL29" s="684">
        <v>3779912</v>
      </c>
      <c r="DM29" s="697"/>
      <c r="DN29" s="697"/>
      <c r="DO29" s="697"/>
      <c r="DP29" s="697"/>
      <c r="DQ29" s="697"/>
      <c r="DR29" s="697"/>
      <c r="DS29" s="697"/>
      <c r="DT29" s="697"/>
      <c r="DU29" s="697"/>
      <c r="DV29" s="698"/>
      <c r="DW29" s="681">
        <v>15.9</v>
      </c>
      <c r="DX29" s="699"/>
      <c r="DY29" s="699"/>
      <c r="DZ29" s="699"/>
      <c r="EA29" s="699"/>
      <c r="EB29" s="699"/>
      <c r="EC29" s="714"/>
    </row>
    <row r="30" spans="2:133" ht="11.25" customHeight="1" x14ac:dyDescent="0.15">
      <c r="B30" s="675" t="s">
        <v>307</v>
      </c>
      <c r="C30" s="676"/>
      <c r="D30" s="676"/>
      <c r="E30" s="676"/>
      <c r="F30" s="676"/>
      <c r="G30" s="676"/>
      <c r="H30" s="676"/>
      <c r="I30" s="676"/>
      <c r="J30" s="676"/>
      <c r="K30" s="676"/>
      <c r="L30" s="676"/>
      <c r="M30" s="676"/>
      <c r="N30" s="676"/>
      <c r="O30" s="676"/>
      <c r="P30" s="676"/>
      <c r="Q30" s="677"/>
      <c r="R30" s="678">
        <v>192336</v>
      </c>
      <c r="S30" s="679"/>
      <c r="T30" s="679"/>
      <c r="U30" s="679"/>
      <c r="V30" s="679"/>
      <c r="W30" s="679"/>
      <c r="X30" s="679"/>
      <c r="Y30" s="680"/>
      <c r="Z30" s="715">
        <v>0.5</v>
      </c>
      <c r="AA30" s="715"/>
      <c r="AB30" s="715"/>
      <c r="AC30" s="715"/>
      <c r="AD30" s="716" t="s">
        <v>128</v>
      </c>
      <c r="AE30" s="716"/>
      <c r="AF30" s="716"/>
      <c r="AG30" s="716"/>
      <c r="AH30" s="716"/>
      <c r="AI30" s="716"/>
      <c r="AJ30" s="716"/>
      <c r="AK30" s="716"/>
      <c r="AL30" s="681" t="s">
        <v>128</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64"/>
      <c r="BI30" s="764"/>
      <c r="BJ30" s="764"/>
      <c r="BK30" s="764"/>
      <c r="BL30" s="764"/>
      <c r="BM30" s="764"/>
      <c r="BN30" s="764"/>
      <c r="BO30" s="764"/>
      <c r="BP30" s="764"/>
      <c r="BQ30" s="765"/>
      <c r="BR30" s="739" t="s">
        <v>309</v>
      </c>
      <c r="BS30" s="764"/>
      <c r="BT30" s="764"/>
      <c r="BU30" s="764"/>
      <c r="BV30" s="764"/>
      <c r="BW30" s="764"/>
      <c r="BX30" s="764"/>
      <c r="BY30" s="764"/>
      <c r="BZ30" s="764"/>
      <c r="CA30" s="764"/>
      <c r="CB30" s="765"/>
      <c r="CD30" s="768"/>
      <c r="CE30" s="769"/>
      <c r="CF30" s="711" t="s">
        <v>310</v>
      </c>
      <c r="CG30" s="712"/>
      <c r="CH30" s="712"/>
      <c r="CI30" s="712"/>
      <c r="CJ30" s="712"/>
      <c r="CK30" s="712"/>
      <c r="CL30" s="712"/>
      <c r="CM30" s="712"/>
      <c r="CN30" s="712"/>
      <c r="CO30" s="712"/>
      <c r="CP30" s="712"/>
      <c r="CQ30" s="713"/>
      <c r="CR30" s="678">
        <v>3627956</v>
      </c>
      <c r="CS30" s="679"/>
      <c r="CT30" s="679"/>
      <c r="CU30" s="679"/>
      <c r="CV30" s="679"/>
      <c r="CW30" s="679"/>
      <c r="CX30" s="679"/>
      <c r="CY30" s="680"/>
      <c r="CZ30" s="681">
        <v>9.8000000000000007</v>
      </c>
      <c r="DA30" s="699"/>
      <c r="DB30" s="699"/>
      <c r="DC30" s="700"/>
      <c r="DD30" s="684">
        <v>3627956</v>
      </c>
      <c r="DE30" s="679"/>
      <c r="DF30" s="679"/>
      <c r="DG30" s="679"/>
      <c r="DH30" s="679"/>
      <c r="DI30" s="679"/>
      <c r="DJ30" s="679"/>
      <c r="DK30" s="680"/>
      <c r="DL30" s="684">
        <v>3627956</v>
      </c>
      <c r="DM30" s="679"/>
      <c r="DN30" s="679"/>
      <c r="DO30" s="679"/>
      <c r="DP30" s="679"/>
      <c r="DQ30" s="679"/>
      <c r="DR30" s="679"/>
      <c r="DS30" s="679"/>
      <c r="DT30" s="679"/>
      <c r="DU30" s="679"/>
      <c r="DV30" s="680"/>
      <c r="DW30" s="681">
        <v>15.3</v>
      </c>
      <c r="DX30" s="699"/>
      <c r="DY30" s="699"/>
      <c r="DZ30" s="699"/>
      <c r="EA30" s="699"/>
      <c r="EB30" s="699"/>
      <c r="EC30" s="714"/>
    </row>
    <row r="31" spans="2:133" ht="11.25" customHeight="1" x14ac:dyDescent="0.15">
      <c r="B31" s="675" t="s">
        <v>311</v>
      </c>
      <c r="C31" s="676"/>
      <c r="D31" s="676"/>
      <c r="E31" s="676"/>
      <c r="F31" s="676"/>
      <c r="G31" s="676"/>
      <c r="H31" s="676"/>
      <c r="I31" s="676"/>
      <c r="J31" s="676"/>
      <c r="K31" s="676"/>
      <c r="L31" s="676"/>
      <c r="M31" s="676"/>
      <c r="N31" s="676"/>
      <c r="O31" s="676"/>
      <c r="P31" s="676"/>
      <c r="Q31" s="677"/>
      <c r="R31" s="678">
        <v>4858332</v>
      </c>
      <c r="S31" s="679"/>
      <c r="T31" s="679"/>
      <c r="U31" s="679"/>
      <c r="V31" s="679"/>
      <c r="W31" s="679"/>
      <c r="X31" s="679"/>
      <c r="Y31" s="680"/>
      <c r="Z31" s="715">
        <v>12.9</v>
      </c>
      <c r="AA31" s="715"/>
      <c r="AB31" s="715"/>
      <c r="AC31" s="715"/>
      <c r="AD31" s="716" t="s">
        <v>128</v>
      </c>
      <c r="AE31" s="716"/>
      <c r="AF31" s="716"/>
      <c r="AG31" s="716"/>
      <c r="AH31" s="716"/>
      <c r="AI31" s="716"/>
      <c r="AJ31" s="716"/>
      <c r="AK31" s="716"/>
      <c r="AL31" s="681" t="s">
        <v>128</v>
      </c>
      <c r="AM31" s="682"/>
      <c r="AN31" s="682"/>
      <c r="AO31" s="717"/>
      <c r="AP31" s="752" t="s">
        <v>312</v>
      </c>
      <c r="AQ31" s="753"/>
      <c r="AR31" s="753"/>
      <c r="AS31" s="753"/>
      <c r="AT31" s="758" t="s">
        <v>313</v>
      </c>
      <c r="AU31" s="231"/>
      <c r="AV31" s="231"/>
      <c r="AW31" s="231"/>
      <c r="AX31" s="744" t="s">
        <v>188</v>
      </c>
      <c r="AY31" s="745"/>
      <c r="AZ31" s="745"/>
      <c r="BA31" s="745"/>
      <c r="BB31" s="745"/>
      <c r="BC31" s="745"/>
      <c r="BD31" s="745"/>
      <c r="BE31" s="745"/>
      <c r="BF31" s="746"/>
      <c r="BG31" s="747">
        <v>99.4</v>
      </c>
      <c r="BH31" s="748"/>
      <c r="BI31" s="748"/>
      <c r="BJ31" s="748"/>
      <c r="BK31" s="748"/>
      <c r="BL31" s="748"/>
      <c r="BM31" s="749">
        <v>97.3</v>
      </c>
      <c r="BN31" s="748"/>
      <c r="BO31" s="748"/>
      <c r="BP31" s="748"/>
      <c r="BQ31" s="750"/>
      <c r="BR31" s="747">
        <v>99.5</v>
      </c>
      <c r="BS31" s="748"/>
      <c r="BT31" s="748"/>
      <c r="BU31" s="748"/>
      <c r="BV31" s="748"/>
      <c r="BW31" s="748"/>
      <c r="BX31" s="749">
        <v>96.9</v>
      </c>
      <c r="BY31" s="748"/>
      <c r="BZ31" s="748"/>
      <c r="CA31" s="748"/>
      <c r="CB31" s="750"/>
      <c r="CD31" s="768"/>
      <c r="CE31" s="769"/>
      <c r="CF31" s="711" t="s">
        <v>314</v>
      </c>
      <c r="CG31" s="712"/>
      <c r="CH31" s="712"/>
      <c r="CI31" s="712"/>
      <c r="CJ31" s="712"/>
      <c r="CK31" s="712"/>
      <c r="CL31" s="712"/>
      <c r="CM31" s="712"/>
      <c r="CN31" s="712"/>
      <c r="CO31" s="712"/>
      <c r="CP31" s="712"/>
      <c r="CQ31" s="713"/>
      <c r="CR31" s="678">
        <v>224338</v>
      </c>
      <c r="CS31" s="697"/>
      <c r="CT31" s="697"/>
      <c r="CU31" s="697"/>
      <c r="CV31" s="697"/>
      <c r="CW31" s="697"/>
      <c r="CX31" s="697"/>
      <c r="CY31" s="698"/>
      <c r="CZ31" s="681">
        <v>0.6</v>
      </c>
      <c r="DA31" s="699"/>
      <c r="DB31" s="699"/>
      <c r="DC31" s="700"/>
      <c r="DD31" s="684">
        <v>151956</v>
      </c>
      <c r="DE31" s="697"/>
      <c r="DF31" s="697"/>
      <c r="DG31" s="697"/>
      <c r="DH31" s="697"/>
      <c r="DI31" s="697"/>
      <c r="DJ31" s="697"/>
      <c r="DK31" s="698"/>
      <c r="DL31" s="684">
        <v>151956</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1" t="s">
        <v>315</v>
      </c>
      <c r="C32" s="762"/>
      <c r="D32" s="762"/>
      <c r="E32" s="762"/>
      <c r="F32" s="762"/>
      <c r="G32" s="762"/>
      <c r="H32" s="762"/>
      <c r="I32" s="762"/>
      <c r="J32" s="762"/>
      <c r="K32" s="762"/>
      <c r="L32" s="762"/>
      <c r="M32" s="762"/>
      <c r="N32" s="762"/>
      <c r="O32" s="762"/>
      <c r="P32" s="762"/>
      <c r="Q32" s="763"/>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4"/>
      <c r="AQ32" s="755"/>
      <c r="AR32" s="755"/>
      <c r="AS32" s="755"/>
      <c r="AT32" s="759"/>
      <c r="AU32" s="230" t="s">
        <v>316</v>
      </c>
      <c r="AV32" s="230"/>
      <c r="AW32" s="230"/>
      <c r="AX32" s="675" t="s">
        <v>317</v>
      </c>
      <c r="AY32" s="676"/>
      <c r="AZ32" s="676"/>
      <c r="BA32" s="676"/>
      <c r="BB32" s="676"/>
      <c r="BC32" s="676"/>
      <c r="BD32" s="676"/>
      <c r="BE32" s="676"/>
      <c r="BF32" s="677"/>
      <c r="BG32" s="751">
        <v>99.5</v>
      </c>
      <c r="BH32" s="697"/>
      <c r="BI32" s="697"/>
      <c r="BJ32" s="697"/>
      <c r="BK32" s="697"/>
      <c r="BL32" s="697"/>
      <c r="BM32" s="682">
        <v>98.2</v>
      </c>
      <c r="BN32" s="743"/>
      <c r="BO32" s="743"/>
      <c r="BP32" s="743"/>
      <c r="BQ32" s="721"/>
      <c r="BR32" s="751">
        <v>99.6</v>
      </c>
      <c r="BS32" s="697"/>
      <c r="BT32" s="697"/>
      <c r="BU32" s="697"/>
      <c r="BV32" s="697"/>
      <c r="BW32" s="697"/>
      <c r="BX32" s="682">
        <v>97.9</v>
      </c>
      <c r="BY32" s="743"/>
      <c r="BZ32" s="743"/>
      <c r="CA32" s="743"/>
      <c r="CB32" s="721"/>
      <c r="CD32" s="770"/>
      <c r="CE32" s="771"/>
      <c r="CF32" s="711" t="s">
        <v>318</v>
      </c>
      <c r="CG32" s="712"/>
      <c r="CH32" s="712"/>
      <c r="CI32" s="712"/>
      <c r="CJ32" s="712"/>
      <c r="CK32" s="712"/>
      <c r="CL32" s="712"/>
      <c r="CM32" s="712"/>
      <c r="CN32" s="712"/>
      <c r="CO32" s="712"/>
      <c r="CP32" s="712"/>
      <c r="CQ32" s="713"/>
      <c r="CR32" s="678">
        <v>144</v>
      </c>
      <c r="CS32" s="679"/>
      <c r="CT32" s="679"/>
      <c r="CU32" s="679"/>
      <c r="CV32" s="679"/>
      <c r="CW32" s="679"/>
      <c r="CX32" s="679"/>
      <c r="CY32" s="680"/>
      <c r="CZ32" s="681">
        <v>0</v>
      </c>
      <c r="DA32" s="699"/>
      <c r="DB32" s="699"/>
      <c r="DC32" s="700"/>
      <c r="DD32" s="684">
        <v>144</v>
      </c>
      <c r="DE32" s="679"/>
      <c r="DF32" s="679"/>
      <c r="DG32" s="679"/>
      <c r="DH32" s="679"/>
      <c r="DI32" s="679"/>
      <c r="DJ32" s="679"/>
      <c r="DK32" s="680"/>
      <c r="DL32" s="684">
        <v>144</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319</v>
      </c>
      <c r="C33" s="676"/>
      <c r="D33" s="676"/>
      <c r="E33" s="676"/>
      <c r="F33" s="676"/>
      <c r="G33" s="676"/>
      <c r="H33" s="676"/>
      <c r="I33" s="676"/>
      <c r="J33" s="676"/>
      <c r="K33" s="676"/>
      <c r="L33" s="676"/>
      <c r="M33" s="676"/>
      <c r="N33" s="676"/>
      <c r="O33" s="676"/>
      <c r="P33" s="676"/>
      <c r="Q33" s="677"/>
      <c r="R33" s="678">
        <v>2832120</v>
      </c>
      <c r="S33" s="679"/>
      <c r="T33" s="679"/>
      <c r="U33" s="679"/>
      <c r="V33" s="679"/>
      <c r="W33" s="679"/>
      <c r="X33" s="679"/>
      <c r="Y33" s="680"/>
      <c r="Z33" s="715">
        <v>7.5</v>
      </c>
      <c r="AA33" s="715"/>
      <c r="AB33" s="715"/>
      <c r="AC33" s="715"/>
      <c r="AD33" s="716" t="s">
        <v>128</v>
      </c>
      <c r="AE33" s="716"/>
      <c r="AF33" s="716"/>
      <c r="AG33" s="716"/>
      <c r="AH33" s="716"/>
      <c r="AI33" s="716"/>
      <c r="AJ33" s="716"/>
      <c r="AK33" s="716"/>
      <c r="AL33" s="681" t="s">
        <v>259</v>
      </c>
      <c r="AM33" s="682"/>
      <c r="AN33" s="682"/>
      <c r="AO33" s="717"/>
      <c r="AP33" s="756"/>
      <c r="AQ33" s="757"/>
      <c r="AR33" s="757"/>
      <c r="AS33" s="757"/>
      <c r="AT33" s="760"/>
      <c r="AU33" s="232"/>
      <c r="AV33" s="232"/>
      <c r="AW33" s="232"/>
      <c r="AX33" s="659" t="s">
        <v>320</v>
      </c>
      <c r="AY33" s="660"/>
      <c r="AZ33" s="660"/>
      <c r="BA33" s="660"/>
      <c r="BB33" s="660"/>
      <c r="BC33" s="660"/>
      <c r="BD33" s="660"/>
      <c r="BE33" s="660"/>
      <c r="BF33" s="661"/>
      <c r="BG33" s="742">
        <v>99.4</v>
      </c>
      <c r="BH33" s="663"/>
      <c r="BI33" s="663"/>
      <c r="BJ33" s="663"/>
      <c r="BK33" s="663"/>
      <c r="BL33" s="663"/>
      <c r="BM33" s="706">
        <v>96.3</v>
      </c>
      <c r="BN33" s="663"/>
      <c r="BO33" s="663"/>
      <c r="BP33" s="663"/>
      <c r="BQ33" s="727"/>
      <c r="BR33" s="742">
        <v>99.3</v>
      </c>
      <c r="BS33" s="663"/>
      <c r="BT33" s="663"/>
      <c r="BU33" s="663"/>
      <c r="BV33" s="663"/>
      <c r="BW33" s="663"/>
      <c r="BX33" s="706">
        <v>95.5</v>
      </c>
      <c r="BY33" s="663"/>
      <c r="BZ33" s="663"/>
      <c r="CA33" s="663"/>
      <c r="CB33" s="727"/>
      <c r="CD33" s="711" t="s">
        <v>321</v>
      </c>
      <c r="CE33" s="712"/>
      <c r="CF33" s="712"/>
      <c r="CG33" s="712"/>
      <c r="CH33" s="712"/>
      <c r="CI33" s="712"/>
      <c r="CJ33" s="712"/>
      <c r="CK33" s="712"/>
      <c r="CL33" s="712"/>
      <c r="CM33" s="712"/>
      <c r="CN33" s="712"/>
      <c r="CO33" s="712"/>
      <c r="CP33" s="712"/>
      <c r="CQ33" s="713"/>
      <c r="CR33" s="678">
        <v>14569919</v>
      </c>
      <c r="CS33" s="697"/>
      <c r="CT33" s="697"/>
      <c r="CU33" s="697"/>
      <c r="CV33" s="697"/>
      <c r="CW33" s="697"/>
      <c r="CX33" s="697"/>
      <c r="CY33" s="698"/>
      <c r="CZ33" s="681">
        <v>39.4</v>
      </c>
      <c r="DA33" s="699"/>
      <c r="DB33" s="699"/>
      <c r="DC33" s="700"/>
      <c r="DD33" s="684">
        <v>11673077</v>
      </c>
      <c r="DE33" s="697"/>
      <c r="DF33" s="697"/>
      <c r="DG33" s="697"/>
      <c r="DH33" s="697"/>
      <c r="DI33" s="697"/>
      <c r="DJ33" s="697"/>
      <c r="DK33" s="698"/>
      <c r="DL33" s="684">
        <v>9658951</v>
      </c>
      <c r="DM33" s="697"/>
      <c r="DN33" s="697"/>
      <c r="DO33" s="697"/>
      <c r="DP33" s="697"/>
      <c r="DQ33" s="697"/>
      <c r="DR33" s="697"/>
      <c r="DS33" s="697"/>
      <c r="DT33" s="697"/>
      <c r="DU33" s="697"/>
      <c r="DV33" s="698"/>
      <c r="DW33" s="681">
        <v>40.700000000000003</v>
      </c>
      <c r="DX33" s="699"/>
      <c r="DY33" s="699"/>
      <c r="DZ33" s="699"/>
      <c r="EA33" s="699"/>
      <c r="EB33" s="699"/>
      <c r="EC33" s="714"/>
    </row>
    <row r="34" spans="2:133" ht="11.25" customHeight="1" x14ac:dyDescent="0.15">
      <c r="B34" s="675" t="s">
        <v>322</v>
      </c>
      <c r="C34" s="676"/>
      <c r="D34" s="676"/>
      <c r="E34" s="676"/>
      <c r="F34" s="676"/>
      <c r="G34" s="676"/>
      <c r="H34" s="676"/>
      <c r="I34" s="676"/>
      <c r="J34" s="676"/>
      <c r="K34" s="676"/>
      <c r="L34" s="676"/>
      <c r="M34" s="676"/>
      <c r="N34" s="676"/>
      <c r="O34" s="676"/>
      <c r="P34" s="676"/>
      <c r="Q34" s="677"/>
      <c r="R34" s="678">
        <v>95993</v>
      </c>
      <c r="S34" s="679"/>
      <c r="T34" s="679"/>
      <c r="U34" s="679"/>
      <c r="V34" s="679"/>
      <c r="W34" s="679"/>
      <c r="X34" s="679"/>
      <c r="Y34" s="680"/>
      <c r="Z34" s="715">
        <v>0.3</v>
      </c>
      <c r="AA34" s="715"/>
      <c r="AB34" s="715"/>
      <c r="AC34" s="715"/>
      <c r="AD34" s="716">
        <v>61137</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6128096</v>
      </c>
      <c r="CS34" s="679"/>
      <c r="CT34" s="679"/>
      <c r="CU34" s="679"/>
      <c r="CV34" s="679"/>
      <c r="CW34" s="679"/>
      <c r="CX34" s="679"/>
      <c r="CY34" s="680"/>
      <c r="CZ34" s="681">
        <v>16.600000000000001</v>
      </c>
      <c r="DA34" s="699"/>
      <c r="DB34" s="699"/>
      <c r="DC34" s="700"/>
      <c r="DD34" s="684">
        <v>4538568</v>
      </c>
      <c r="DE34" s="679"/>
      <c r="DF34" s="679"/>
      <c r="DG34" s="679"/>
      <c r="DH34" s="679"/>
      <c r="DI34" s="679"/>
      <c r="DJ34" s="679"/>
      <c r="DK34" s="680"/>
      <c r="DL34" s="684">
        <v>3876088</v>
      </c>
      <c r="DM34" s="679"/>
      <c r="DN34" s="679"/>
      <c r="DO34" s="679"/>
      <c r="DP34" s="679"/>
      <c r="DQ34" s="679"/>
      <c r="DR34" s="679"/>
      <c r="DS34" s="679"/>
      <c r="DT34" s="679"/>
      <c r="DU34" s="679"/>
      <c r="DV34" s="680"/>
      <c r="DW34" s="681">
        <v>16.3</v>
      </c>
      <c r="DX34" s="699"/>
      <c r="DY34" s="699"/>
      <c r="DZ34" s="699"/>
      <c r="EA34" s="699"/>
      <c r="EB34" s="699"/>
      <c r="EC34" s="714"/>
    </row>
    <row r="35" spans="2:133" ht="11.25" customHeight="1" x14ac:dyDescent="0.15">
      <c r="B35" s="675" t="s">
        <v>324</v>
      </c>
      <c r="C35" s="676"/>
      <c r="D35" s="676"/>
      <c r="E35" s="676"/>
      <c r="F35" s="676"/>
      <c r="G35" s="676"/>
      <c r="H35" s="676"/>
      <c r="I35" s="676"/>
      <c r="J35" s="676"/>
      <c r="K35" s="676"/>
      <c r="L35" s="676"/>
      <c r="M35" s="676"/>
      <c r="N35" s="676"/>
      <c r="O35" s="676"/>
      <c r="P35" s="676"/>
      <c r="Q35" s="677"/>
      <c r="R35" s="678">
        <v>83376</v>
      </c>
      <c r="S35" s="679"/>
      <c r="T35" s="679"/>
      <c r="U35" s="679"/>
      <c r="V35" s="679"/>
      <c r="W35" s="679"/>
      <c r="X35" s="679"/>
      <c r="Y35" s="680"/>
      <c r="Z35" s="715">
        <v>0.2</v>
      </c>
      <c r="AA35" s="715"/>
      <c r="AB35" s="715"/>
      <c r="AC35" s="715"/>
      <c r="AD35" s="716" t="s">
        <v>128</v>
      </c>
      <c r="AE35" s="716"/>
      <c r="AF35" s="716"/>
      <c r="AG35" s="716"/>
      <c r="AH35" s="716"/>
      <c r="AI35" s="716"/>
      <c r="AJ35" s="716"/>
      <c r="AK35" s="716"/>
      <c r="AL35" s="681" t="s">
        <v>128</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272007</v>
      </c>
      <c r="CS35" s="697"/>
      <c r="CT35" s="697"/>
      <c r="CU35" s="697"/>
      <c r="CV35" s="697"/>
      <c r="CW35" s="697"/>
      <c r="CX35" s="697"/>
      <c r="CY35" s="698"/>
      <c r="CZ35" s="681">
        <v>0.7</v>
      </c>
      <c r="DA35" s="699"/>
      <c r="DB35" s="699"/>
      <c r="DC35" s="700"/>
      <c r="DD35" s="684">
        <v>256827</v>
      </c>
      <c r="DE35" s="697"/>
      <c r="DF35" s="697"/>
      <c r="DG35" s="697"/>
      <c r="DH35" s="697"/>
      <c r="DI35" s="697"/>
      <c r="DJ35" s="697"/>
      <c r="DK35" s="698"/>
      <c r="DL35" s="684">
        <v>256827</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328</v>
      </c>
      <c r="C36" s="676"/>
      <c r="D36" s="676"/>
      <c r="E36" s="676"/>
      <c r="F36" s="676"/>
      <c r="G36" s="676"/>
      <c r="H36" s="676"/>
      <c r="I36" s="676"/>
      <c r="J36" s="676"/>
      <c r="K36" s="676"/>
      <c r="L36" s="676"/>
      <c r="M36" s="676"/>
      <c r="N36" s="676"/>
      <c r="O36" s="676"/>
      <c r="P36" s="676"/>
      <c r="Q36" s="677"/>
      <c r="R36" s="678">
        <v>264819</v>
      </c>
      <c r="S36" s="679"/>
      <c r="T36" s="679"/>
      <c r="U36" s="679"/>
      <c r="V36" s="679"/>
      <c r="W36" s="679"/>
      <c r="X36" s="679"/>
      <c r="Y36" s="680"/>
      <c r="Z36" s="715">
        <v>0.7</v>
      </c>
      <c r="AA36" s="715"/>
      <c r="AB36" s="715"/>
      <c r="AC36" s="715"/>
      <c r="AD36" s="716" t="s">
        <v>128</v>
      </c>
      <c r="AE36" s="716"/>
      <c r="AF36" s="716"/>
      <c r="AG36" s="716"/>
      <c r="AH36" s="716"/>
      <c r="AI36" s="716"/>
      <c r="AJ36" s="716"/>
      <c r="AK36" s="716"/>
      <c r="AL36" s="681" t="s">
        <v>128</v>
      </c>
      <c r="AM36" s="682"/>
      <c r="AN36" s="682"/>
      <c r="AO36" s="717"/>
      <c r="AP36" s="235"/>
      <c r="AQ36" s="730" t="s">
        <v>329</v>
      </c>
      <c r="AR36" s="731"/>
      <c r="AS36" s="731"/>
      <c r="AT36" s="731"/>
      <c r="AU36" s="731"/>
      <c r="AV36" s="731"/>
      <c r="AW36" s="731"/>
      <c r="AX36" s="731"/>
      <c r="AY36" s="732"/>
      <c r="AZ36" s="733">
        <v>5632884</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165882</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3912895</v>
      </c>
      <c r="CS36" s="679"/>
      <c r="CT36" s="679"/>
      <c r="CU36" s="679"/>
      <c r="CV36" s="679"/>
      <c r="CW36" s="679"/>
      <c r="CX36" s="679"/>
      <c r="CY36" s="680"/>
      <c r="CZ36" s="681">
        <v>10.6</v>
      </c>
      <c r="DA36" s="699"/>
      <c r="DB36" s="699"/>
      <c r="DC36" s="700"/>
      <c r="DD36" s="684">
        <v>3503303</v>
      </c>
      <c r="DE36" s="679"/>
      <c r="DF36" s="679"/>
      <c r="DG36" s="679"/>
      <c r="DH36" s="679"/>
      <c r="DI36" s="679"/>
      <c r="DJ36" s="679"/>
      <c r="DK36" s="680"/>
      <c r="DL36" s="684">
        <v>3078941</v>
      </c>
      <c r="DM36" s="679"/>
      <c r="DN36" s="679"/>
      <c r="DO36" s="679"/>
      <c r="DP36" s="679"/>
      <c r="DQ36" s="679"/>
      <c r="DR36" s="679"/>
      <c r="DS36" s="679"/>
      <c r="DT36" s="679"/>
      <c r="DU36" s="679"/>
      <c r="DV36" s="680"/>
      <c r="DW36" s="681">
        <v>13</v>
      </c>
      <c r="DX36" s="699"/>
      <c r="DY36" s="699"/>
      <c r="DZ36" s="699"/>
      <c r="EA36" s="699"/>
      <c r="EB36" s="699"/>
      <c r="EC36" s="714"/>
    </row>
    <row r="37" spans="2:133" ht="11.25" customHeight="1" x14ac:dyDescent="0.15">
      <c r="B37" s="675" t="s">
        <v>332</v>
      </c>
      <c r="C37" s="676"/>
      <c r="D37" s="676"/>
      <c r="E37" s="676"/>
      <c r="F37" s="676"/>
      <c r="G37" s="676"/>
      <c r="H37" s="676"/>
      <c r="I37" s="676"/>
      <c r="J37" s="676"/>
      <c r="K37" s="676"/>
      <c r="L37" s="676"/>
      <c r="M37" s="676"/>
      <c r="N37" s="676"/>
      <c r="O37" s="676"/>
      <c r="P37" s="676"/>
      <c r="Q37" s="677"/>
      <c r="R37" s="678">
        <v>576862</v>
      </c>
      <c r="S37" s="679"/>
      <c r="T37" s="679"/>
      <c r="U37" s="679"/>
      <c r="V37" s="679"/>
      <c r="W37" s="679"/>
      <c r="X37" s="679"/>
      <c r="Y37" s="680"/>
      <c r="Z37" s="715">
        <v>1.5</v>
      </c>
      <c r="AA37" s="715"/>
      <c r="AB37" s="715"/>
      <c r="AC37" s="715"/>
      <c r="AD37" s="716" t="s">
        <v>128</v>
      </c>
      <c r="AE37" s="716"/>
      <c r="AF37" s="716"/>
      <c r="AG37" s="716"/>
      <c r="AH37" s="716"/>
      <c r="AI37" s="716"/>
      <c r="AJ37" s="716"/>
      <c r="AK37" s="716"/>
      <c r="AL37" s="681" t="s">
        <v>128</v>
      </c>
      <c r="AM37" s="682"/>
      <c r="AN37" s="682"/>
      <c r="AO37" s="717"/>
      <c r="AQ37" s="718" t="s">
        <v>333</v>
      </c>
      <c r="AR37" s="719"/>
      <c r="AS37" s="719"/>
      <c r="AT37" s="719"/>
      <c r="AU37" s="719"/>
      <c r="AV37" s="719"/>
      <c r="AW37" s="719"/>
      <c r="AX37" s="719"/>
      <c r="AY37" s="720"/>
      <c r="AZ37" s="678">
        <v>1698825</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135217</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11248</v>
      </c>
      <c r="CS37" s="697"/>
      <c r="CT37" s="697"/>
      <c r="CU37" s="697"/>
      <c r="CV37" s="697"/>
      <c r="CW37" s="697"/>
      <c r="CX37" s="697"/>
      <c r="CY37" s="698"/>
      <c r="CZ37" s="681">
        <v>0</v>
      </c>
      <c r="DA37" s="699"/>
      <c r="DB37" s="699"/>
      <c r="DC37" s="700"/>
      <c r="DD37" s="684">
        <v>11248</v>
      </c>
      <c r="DE37" s="697"/>
      <c r="DF37" s="697"/>
      <c r="DG37" s="697"/>
      <c r="DH37" s="697"/>
      <c r="DI37" s="697"/>
      <c r="DJ37" s="697"/>
      <c r="DK37" s="698"/>
      <c r="DL37" s="684">
        <v>8908</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336</v>
      </c>
      <c r="C38" s="676"/>
      <c r="D38" s="676"/>
      <c r="E38" s="676"/>
      <c r="F38" s="676"/>
      <c r="G38" s="676"/>
      <c r="H38" s="676"/>
      <c r="I38" s="676"/>
      <c r="J38" s="676"/>
      <c r="K38" s="676"/>
      <c r="L38" s="676"/>
      <c r="M38" s="676"/>
      <c r="N38" s="676"/>
      <c r="O38" s="676"/>
      <c r="P38" s="676"/>
      <c r="Q38" s="677"/>
      <c r="R38" s="678">
        <v>1000146</v>
      </c>
      <c r="S38" s="679"/>
      <c r="T38" s="679"/>
      <c r="U38" s="679"/>
      <c r="V38" s="679"/>
      <c r="W38" s="679"/>
      <c r="X38" s="679"/>
      <c r="Y38" s="680"/>
      <c r="Z38" s="715">
        <v>2.7</v>
      </c>
      <c r="AA38" s="715"/>
      <c r="AB38" s="715"/>
      <c r="AC38" s="715"/>
      <c r="AD38" s="716">
        <v>28634</v>
      </c>
      <c r="AE38" s="716"/>
      <c r="AF38" s="716"/>
      <c r="AG38" s="716"/>
      <c r="AH38" s="716"/>
      <c r="AI38" s="716"/>
      <c r="AJ38" s="716"/>
      <c r="AK38" s="716"/>
      <c r="AL38" s="681">
        <v>0.1</v>
      </c>
      <c r="AM38" s="682"/>
      <c r="AN38" s="682"/>
      <c r="AO38" s="717"/>
      <c r="AQ38" s="718" t="s">
        <v>337</v>
      </c>
      <c r="AR38" s="719"/>
      <c r="AS38" s="719"/>
      <c r="AT38" s="719"/>
      <c r="AU38" s="719"/>
      <c r="AV38" s="719"/>
      <c r="AW38" s="719"/>
      <c r="AX38" s="719"/>
      <c r="AY38" s="720"/>
      <c r="AZ38" s="678">
        <v>852610</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12515</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3064581</v>
      </c>
      <c r="CS38" s="679"/>
      <c r="CT38" s="679"/>
      <c r="CU38" s="679"/>
      <c r="CV38" s="679"/>
      <c r="CW38" s="679"/>
      <c r="CX38" s="679"/>
      <c r="CY38" s="680"/>
      <c r="CZ38" s="681">
        <v>8.3000000000000007</v>
      </c>
      <c r="DA38" s="699"/>
      <c r="DB38" s="699"/>
      <c r="DC38" s="700"/>
      <c r="DD38" s="684">
        <v>2531862</v>
      </c>
      <c r="DE38" s="679"/>
      <c r="DF38" s="679"/>
      <c r="DG38" s="679"/>
      <c r="DH38" s="679"/>
      <c r="DI38" s="679"/>
      <c r="DJ38" s="679"/>
      <c r="DK38" s="680"/>
      <c r="DL38" s="684">
        <v>2447095</v>
      </c>
      <c r="DM38" s="679"/>
      <c r="DN38" s="679"/>
      <c r="DO38" s="679"/>
      <c r="DP38" s="679"/>
      <c r="DQ38" s="679"/>
      <c r="DR38" s="679"/>
      <c r="DS38" s="679"/>
      <c r="DT38" s="679"/>
      <c r="DU38" s="679"/>
      <c r="DV38" s="680"/>
      <c r="DW38" s="681">
        <v>10.3</v>
      </c>
      <c r="DX38" s="699"/>
      <c r="DY38" s="699"/>
      <c r="DZ38" s="699"/>
      <c r="EA38" s="699"/>
      <c r="EB38" s="699"/>
      <c r="EC38" s="714"/>
    </row>
    <row r="39" spans="2:133" ht="11.25" customHeight="1" x14ac:dyDescent="0.15">
      <c r="B39" s="675" t="s">
        <v>340</v>
      </c>
      <c r="C39" s="676"/>
      <c r="D39" s="676"/>
      <c r="E39" s="676"/>
      <c r="F39" s="676"/>
      <c r="G39" s="676"/>
      <c r="H39" s="676"/>
      <c r="I39" s="676"/>
      <c r="J39" s="676"/>
      <c r="K39" s="676"/>
      <c r="L39" s="676"/>
      <c r="M39" s="676"/>
      <c r="N39" s="676"/>
      <c r="O39" s="676"/>
      <c r="P39" s="676"/>
      <c r="Q39" s="677"/>
      <c r="R39" s="678">
        <v>2937438</v>
      </c>
      <c r="S39" s="679"/>
      <c r="T39" s="679"/>
      <c r="U39" s="679"/>
      <c r="V39" s="679"/>
      <c r="W39" s="679"/>
      <c r="X39" s="679"/>
      <c r="Y39" s="680"/>
      <c r="Z39" s="715">
        <v>7.8</v>
      </c>
      <c r="AA39" s="715"/>
      <c r="AB39" s="715"/>
      <c r="AC39" s="715"/>
      <c r="AD39" s="716" t="s">
        <v>128</v>
      </c>
      <c r="AE39" s="716"/>
      <c r="AF39" s="716"/>
      <c r="AG39" s="716"/>
      <c r="AH39" s="716"/>
      <c r="AI39" s="716"/>
      <c r="AJ39" s="716"/>
      <c r="AK39" s="716"/>
      <c r="AL39" s="681" t="s">
        <v>128</v>
      </c>
      <c r="AM39" s="682"/>
      <c r="AN39" s="682"/>
      <c r="AO39" s="717"/>
      <c r="AQ39" s="718" t="s">
        <v>341</v>
      </c>
      <c r="AR39" s="719"/>
      <c r="AS39" s="719"/>
      <c r="AT39" s="719"/>
      <c r="AU39" s="719"/>
      <c r="AV39" s="719"/>
      <c r="AW39" s="719"/>
      <c r="AX39" s="719"/>
      <c r="AY39" s="720"/>
      <c r="AZ39" s="678">
        <v>16868</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19814</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968891</v>
      </c>
      <c r="CS39" s="697"/>
      <c r="CT39" s="697"/>
      <c r="CU39" s="697"/>
      <c r="CV39" s="697"/>
      <c r="CW39" s="697"/>
      <c r="CX39" s="697"/>
      <c r="CY39" s="698"/>
      <c r="CZ39" s="681">
        <v>2.6</v>
      </c>
      <c r="DA39" s="699"/>
      <c r="DB39" s="699"/>
      <c r="DC39" s="700"/>
      <c r="DD39" s="684">
        <v>842517</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344</v>
      </c>
      <c r="C40" s="676"/>
      <c r="D40" s="676"/>
      <c r="E40" s="676"/>
      <c r="F40" s="676"/>
      <c r="G40" s="676"/>
      <c r="H40" s="676"/>
      <c r="I40" s="676"/>
      <c r="J40" s="676"/>
      <c r="K40" s="676"/>
      <c r="L40" s="676"/>
      <c r="M40" s="676"/>
      <c r="N40" s="676"/>
      <c r="O40" s="676"/>
      <c r="P40" s="676"/>
      <c r="Q40" s="677"/>
      <c r="R40" s="678">
        <v>51000</v>
      </c>
      <c r="S40" s="679"/>
      <c r="T40" s="679"/>
      <c r="U40" s="679"/>
      <c r="V40" s="679"/>
      <c r="W40" s="679"/>
      <c r="X40" s="679"/>
      <c r="Y40" s="680"/>
      <c r="Z40" s="715">
        <v>0.1</v>
      </c>
      <c r="AA40" s="715"/>
      <c r="AB40" s="715"/>
      <c r="AC40" s="715"/>
      <c r="AD40" s="716" t="s">
        <v>128</v>
      </c>
      <c r="AE40" s="716"/>
      <c r="AF40" s="716"/>
      <c r="AG40" s="716"/>
      <c r="AH40" s="716"/>
      <c r="AI40" s="716"/>
      <c r="AJ40" s="716"/>
      <c r="AK40" s="716"/>
      <c r="AL40" s="681" t="s">
        <v>128</v>
      </c>
      <c r="AM40" s="682"/>
      <c r="AN40" s="682"/>
      <c r="AO40" s="717"/>
      <c r="AQ40" s="718" t="s">
        <v>345</v>
      </c>
      <c r="AR40" s="719"/>
      <c r="AS40" s="719"/>
      <c r="AT40" s="719"/>
      <c r="AU40" s="719"/>
      <c r="AV40" s="719"/>
      <c r="AW40" s="719"/>
      <c r="AX40" s="719"/>
      <c r="AY40" s="720"/>
      <c r="AZ40" s="678">
        <v>14557</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104</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223449</v>
      </c>
      <c r="CS40" s="679"/>
      <c r="CT40" s="679"/>
      <c r="CU40" s="679"/>
      <c r="CV40" s="679"/>
      <c r="CW40" s="679"/>
      <c r="CX40" s="679"/>
      <c r="CY40" s="680"/>
      <c r="CZ40" s="681">
        <v>0.6</v>
      </c>
      <c r="DA40" s="699"/>
      <c r="DB40" s="699"/>
      <c r="DC40" s="700"/>
      <c r="DD40" s="684" t="s">
        <v>128</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349</v>
      </c>
      <c r="C41" s="676"/>
      <c r="D41" s="676"/>
      <c r="E41" s="676"/>
      <c r="F41" s="676"/>
      <c r="G41" s="676"/>
      <c r="H41" s="676"/>
      <c r="I41" s="676"/>
      <c r="J41" s="676"/>
      <c r="K41" s="676"/>
      <c r="L41" s="676"/>
      <c r="M41" s="676"/>
      <c r="N41" s="676"/>
      <c r="O41" s="676"/>
      <c r="P41" s="676"/>
      <c r="Q41" s="677"/>
      <c r="R41" s="678">
        <v>1346538</v>
      </c>
      <c r="S41" s="679"/>
      <c r="T41" s="679"/>
      <c r="U41" s="679"/>
      <c r="V41" s="679"/>
      <c r="W41" s="679"/>
      <c r="X41" s="679"/>
      <c r="Y41" s="680"/>
      <c r="Z41" s="715">
        <v>3.6</v>
      </c>
      <c r="AA41" s="715"/>
      <c r="AB41" s="715"/>
      <c r="AC41" s="715"/>
      <c r="AD41" s="716" t="s">
        <v>128</v>
      </c>
      <c r="AE41" s="716"/>
      <c r="AF41" s="716"/>
      <c r="AG41" s="716"/>
      <c r="AH41" s="716"/>
      <c r="AI41" s="716"/>
      <c r="AJ41" s="716"/>
      <c r="AK41" s="716"/>
      <c r="AL41" s="681" t="s">
        <v>128</v>
      </c>
      <c r="AM41" s="682"/>
      <c r="AN41" s="682"/>
      <c r="AO41" s="717"/>
      <c r="AQ41" s="718" t="s">
        <v>350</v>
      </c>
      <c r="AR41" s="719"/>
      <c r="AS41" s="719"/>
      <c r="AT41" s="719"/>
      <c r="AU41" s="719"/>
      <c r="AV41" s="719"/>
      <c r="AW41" s="719"/>
      <c r="AX41" s="719"/>
      <c r="AY41" s="720"/>
      <c r="AZ41" s="678">
        <v>656325</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128</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353</v>
      </c>
      <c r="C42" s="660"/>
      <c r="D42" s="660"/>
      <c r="E42" s="660"/>
      <c r="F42" s="660"/>
      <c r="G42" s="660"/>
      <c r="H42" s="660"/>
      <c r="I42" s="660"/>
      <c r="J42" s="660"/>
      <c r="K42" s="660"/>
      <c r="L42" s="660"/>
      <c r="M42" s="660"/>
      <c r="N42" s="660"/>
      <c r="O42" s="660"/>
      <c r="P42" s="660"/>
      <c r="Q42" s="661"/>
      <c r="R42" s="662">
        <v>37644092</v>
      </c>
      <c r="S42" s="701"/>
      <c r="T42" s="701"/>
      <c r="U42" s="701"/>
      <c r="V42" s="701"/>
      <c r="W42" s="701"/>
      <c r="X42" s="701"/>
      <c r="Y42" s="703"/>
      <c r="Z42" s="704">
        <v>100</v>
      </c>
      <c r="AA42" s="704"/>
      <c r="AB42" s="704"/>
      <c r="AC42" s="704"/>
      <c r="AD42" s="705">
        <v>22329471</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2393699</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342</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3393880</v>
      </c>
      <c r="CS42" s="679"/>
      <c r="CT42" s="679"/>
      <c r="CU42" s="679"/>
      <c r="CV42" s="679"/>
      <c r="CW42" s="679"/>
      <c r="CX42" s="679"/>
      <c r="CY42" s="680"/>
      <c r="CZ42" s="681">
        <v>9.1999999999999993</v>
      </c>
      <c r="DA42" s="682"/>
      <c r="DB42" s="682"/>
      <c r="DC42" s="683"/>
      <c r="DD42" s="684">
        <v>1076332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32000</v>
      </c>
      <c r="CS43" s="697"/>
      <c r="CT43" s="697"/>
      <c r="CU43" s="697"/>
      <c r="CV43" s="697"/>
      <c r="CW43" s="697"/>
      <c r="CX43" s="697"/>
      <c r="CY43" s="698"/>
      <c r="CZ43" s="681">
        <v>0.1</v>
      </c>
      <c r="DA43" s="699"/>
      <c r="DB43" s="699"/>
      <c r="DC43" s="700"/>
      <c r="DD43" s="684">
        <v>32000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358</v>
      </c>
      <c r="CG44" s="676"/>
      <c r="CH44" s="676"/>
      <c r="CI44" s="676"/>
      <c r="CJ44" s="676"/>
      <c r="CK44" s="676"/>
      <c r="CL44" s="676"/>
      <c r="CM44" s="676"/>
      <c r="CN44" s="676"/>
      <c r="CO44" s="676"/>
      <c r="CP44" s="676"/>
      <c r="CQ44" s="677"/>
      <c r="CR44" s="678">
        <v>3130400</v>
      </c>
      <c r="CS44" s="679"/>
      <c r="CT44" s="679"/>
      <c r="CU44" s="679"/>
      <c r="CV44" s="679"/>
      <c r="CW44" s="679"/>
      <c r="CX44" s="679"/>
      <c r="CY44" s="680"/>
      <c r="CZ44" s="681">
        <v>8.5</v>
      </c>
      <c r="DA44" s="682"/>
      <c r="DB44" s="682"/>
      <c r="DC44" s="683"/>
      <c r="DD44" s="684">
        <v>1067659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359</v>
      </c>
      <c r="CG45" s="676"/>
      <c r="CH45" s="676"/>
      <c r="CI45" s="676"/>
      <c r="CJ45" s="676"/>
      <c r="CK45" s="676"/>
      <c r="CL45" s="676"/>
      <c r="CM45" s="676"/>
      <c r="CN45" s="676"/>
      <c r="CO45" s="676"/>
      <c r="CP45" s="676"/>
      <c r="CQ45" s="677"/>
      <c r="CR45" s="678">
        <v>1027649</v>
      </c>
      <c r="CS45" s="697"/>
      <c r="CT45" s="697"/>
      <c r="CU45" s="697"/>
      <c r="CV45" s="697"/>
      <c r="CW45" s="697"/>
      <c r="CX45" s="697"/>
      <c r="CY45" s="698"/>
      <c r="CZ45" s="681">
        <v>2.8</v>
      </c>
      <c r="DA45" s="699"/>
      <c r="DB45" s="699"/>
      <c r="DC45" s="700"/>
      <c r="DD45" s="684">
        <v>34060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2100500</v>
      </c>
      <c r="CS46" s="679"/>
      <c r="CT46" s="679"/>
      <c r="CU46" s="679"/>
      <c r="CV46" s="679"/>
      <c r="CW46" s="679"/>
      <c r="CX46" s="679"/>
      <c r="CY46" s="680"/>
      <c r="CZ46" s="681">
        <v>5.7</v>
      </c>
      <c r="DA46" s="682"/>
      <c r="DB46" s="682"/>
      <c r="DC46" s="683"/>
      <c r="DD46" s="684">
        <v>1032848</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263480</v>
      </c>
      <c r="CS47" s="697"/>
      <c r="CT47" s="697"/>
      <c r="CU47" s="697"/>
      <c r="CV47" s="697"/>
      <c r="CW47" s="697"/>
      <c r="CX47" s="697"/>
      <c r="CY47" s="698"/>
      <c r="CZ47" s="681">
        <v>0.7</v>
      </c>
      <c r="DA47" s="699"/>
      <c r="DB47" s="699"/>
      <c r="DC47" s="700"/>
      <c r="DD47" s="684">
        <v>8673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364</v>
      </c>
      <c r="CD48" s="695"/>
      <c r="CE48" s="696"/>
      <c r="CF48" s="675" t="s">
        <v>365</v>
      </c>
      <c r="CG48" s="676"/>
      <c r="CH48" s="676"/>
      <c r="CI48" s="676"/>
      <c r="CJ48" s="676"/>
      <c r="CK48" s="676"/>
      <c r="CL48" s="676"/>
      <c r="CM48" s="676"/>
      <c r="CN48" s="676"/>
      <c r="CO48" s="676"/>
      <c r="CP48" s="676"/>
      <c r="CQ48" s="677"/>
      <c r="CR48" s="678" t="s">
        <v>128</v>
      </c>
      <c r="CS48" s="679"/>
      <c r="CT48" s="679"/>
      <c r="CU48" s="679"/>
      <c r="CV48" s="679"/>
      <c r="CW48" s="679"/>
      <c r="CX48" s="679"/>
      <c r="CY48" s="680"/>
      <c r="CZ48" s="681" t="s">
        <v>259</v>
      </c>
      <c r="DA48" s="682"/>
      <c r="DB48" s="682"/>
      <c r="DC48" s="683"/>
      <c r="DD48" s="684" t="s">
        <v>259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36990267</v>
      </c>
      <c r="CS49" s="663"/>
      <c r="CT49" s="663"/>
      <c r="CU49" s="663"/>
      <c r="CV49" s="663"/>
      <c r="CW49" s="663"/>
      <c r="CX49" s="663"/>
      <c r="CY49" s="664"/>
      <c r="CZ49" s="665">
        <v>100</v>
      </c>
      <c r="DA49" s="666"/>
      <c r="DB49" s="666"/>
      <c r="DC49" s="667"/>
      <c r="DD49" s="668">
        <v>25499901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OXImlBTNW0UVv7J4DxKfjiz9t6EFOtxOmH1J4dhnPB3ab7gTkc2ZGfhbgUZ8mF21G3/39LYNft6rUYLA+Q5Qw==" saltValue="OcY4idMVLfpa6XZcfx0ij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V9" sqref="V9:Z9"/>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368</v>
      </c>
      <c r="DK2" s="1203"/>
      <c r="DL2" s="1203"/>
      <c r="DM2" s="1203"/>
      <c r="DN2" s="1203"/>
      <c r="DO2" s="1204"/>
      <c r="DP2" s="250"/>
      <c r="DQ2" s="1202" t="s">
        <v>369</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5"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0" t="s">
        <v>386</v>
      </c>
      <c r="DH5" s="1191"/>
      <c r="DI5" s="1191"/>
      <c r="DJ5" s="1191"/>
      <c r="DK5" s="1192"/>
      <c r="DL5" s="1190" t="s">
        <v>387</v>
      </c>
      <c r="DM5" s="1191"/>
      <c r="DN5" s="1191"/>
      <c r="DO5" s="1191"/>
      <c r="DP5" s="1192"/>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6"/>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3"/>
      <c r="DH6" s="1194"/>
      <c r="DI6" s="1194"/>
      <c r="DJ6" s="1194"/>
      <c r="DK6" s="1195"/>
      <c r="DL6" s="1193"/>
      <c r="DM6" s="1194"/>
      <c r="DN6" s="1194"/>
      <c r="DO6" s="1194"/>
      <c r="DP6" s="1195"/>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6">
        <v>37827</v>
      </c>
      <c r="R7" s="1197"/>
      <c r="S7" s="1197"/>
      <c r="T7" s="1197"/>
      <c r="U7" s="1197"/>
      <c r="V7" s="1197">
        <v>37173</v>
      </c>
      <c r="W7" s="1197"/>
      <c r="X7" s="1197"/>
      <c r="Y7" s="1197"/>
      <c r="Z7" s="1197"/>
      <c r="AA7" s="1197">
        <v>654</v>
      </c>
      <c r="AB7" s="1197"/>
      <c r="AC7" s="1197"/>
      <c r="AD7" s="1197"/>
      <c r="AE7" s="1198"/>
      <c r="AF7" s="1199">
        <v>582</v>
      </c>
      <c r="AG7" s="1200"/>
      <c r="AH7" s="1200"/>
      <c r="AI7" s="1200"/>
      <c r="AJ7" s="1201"/>
      <c r="AK7" s="1183">
        <v>259</v>
      </c>
      <c r="AL7" s="1184"/>
      <c r="AM7" s="1184"/>
      <c r="AN7" s="1184"/>
      <c r="AO7" s="1184"/>
      <c r="AP7" s="1184">
        <v>34552</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t="s">
        <v>589</v>
      </c>
      <c r="BT7" s="1188"/>
      <c r="BU7" s="1188"/>
      <c r="BV7" s="1188"/>
      <c r="BW7" s="1188"/>
      <c r="BX7" s="1188"/>
      <c r="BY7" s="1188"/>
      <c r="BZ7" s="1188"/>
      <c r="CA7" s="1188"/>
      <c r="CB7" s="1188"/>
      <c r="CC7" s="1188"/>
      <c r="CD7" s="1188"/>
      <c r="CE7" s="1188"/>
      <c r="CF7" s="1188"/>
      <c r="CG7" s="1189"/>
      <c r="CH7" s="1180">
        <v>66</v>
      </c>
      <c r="CI7" s="1181"/>
      <c r="CJ7" s="1181"/>
      <c r="CK7" s="1181"/>
      <c r="CL7" s="1182"/>
      <c r="CM7" s="1180">
        <v>5094</v>
      </c>
      <c r="CN7" s="1181"/>
      <c r="CO7" s="1181"/>
      <c r="CP7" s="1181"/>
      <c r="CQ7" s="1182"/>
      <c r="CR7" s="1180">
        <v>3015</v>
      </c>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27</v>
      </c>
      <c r="R8" s="1137"/>
      <c r="S8" s="1137"/>
      <c r="T8" s="1137"/>
      <c r="U8" s="1137"/>
      <c r="V8" s="1137">
        <v>27</v>
      </c>
      <c r="W8" s="1137"/>
      <c r="X8" s="1137"/>
      <c r="Y8" s="1137"/>
      <c r="Z8" s="1137"/>
      <c r="AA8" s="1137" t="s">
        <v>584</v>
      </c>
      <c r="AB8" s="1137"/>
      <c r="AC8" s="1137"/>
      <c r="AD8" s="1137"/>
      <c r="AE8" s="1138"/>
      <c r="AF8" s="1112" t="s">
        <v>391</v>
      </c>
      <c r="AG8" s="1113"/>
      <c r="AH8" s="1113"/>
      <c r="AI8" s="1113"/>
      <c r="AJ8" s="1114"/>
      <c r="AK8" s="1178">
        <v>2</v>
      </c>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7" t="s">
        <v>590</v>
      </c>
      <c r="BT8" s="1108"/>
      <c r="BU8" s="1108"/>
      <c r="BV8" s="1108"/>
      <c r="BW8" s="1108"/>
      <c r="BX8" s="1108"/>
      <c r="BY8" s="1108"/>
      <c r="BZ8" s="1108"/>
      <c r="CA8" s="1108"/>
      <c r="CB8" s="1108"/>
      <c r="CC8" s="1108"/>
      <c r="CD8" s="1108"/>
      <c r="CE8" s="1108"/>
      <c r="CF8" s="1108"/>
      <c r="CG8" s="1109"/>
      <c r="CH8" s="1082">
        <v>5122</v>
      </c>
      <c r="CI8" s="1083"/>
      <c r="CJ8" s="1083"/>
      <c r="CK8" s="1083"/>
      <c r="CL8" s="1084"/>
      <c r="CM8" s="1082">
        <v>115371</v>
      </c>
      <c r="CN8" s="1083"/>
      <c r="CO8" s="1083"/>
      <c r="CP8" s="1083"/>
      <c r="CQ8" s="1084"/>
      <c r="CR8" s="1082">
        <v>40</v>
      </c>
      <c r="CS8" s="1083"/>
      <c r="CT8" s="1083"/>
      <c r="CU8" s="1083"/>
      <c r="CV8" s="1084"/>
      <c r="CW8" s="1082"/>
      <c r="CX8" s="1083"/>
      <c r="CY8" s="1083"/>
      <c r="CZ8" s="1083"/>
      <c r="DA8" s="1084"/>
      <c r="DB8" s="1082"/>
      <c r="DC8" s="1083"/>
      <c r="DD8" s="1083"/>
      <c r="DE8" s="1083"/>
      <c r="DF8" s="1084"/>
      <c r="DG8" s="1082"/>
      <c r="DH8" s="1083"/>
      <c r="DI8" s="1083"/>
      <c r="DJ8" s="1083"/>
      <c r="DK8" s="1084"/>
      <c r="DL8" s="1082">
        <v>85</v>
      </c>
      <c r="DM8" s="1083"/>
      <c r="DN8" s="1083"/>
      <c r="DO8" s="1083"/>
      <c r="DP8" s="1084"/>
      <c r="DQ8" s="1082">
        <v>1</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2"/>
      <c r="AG22" s="1113"/>
      <c r="AH22" s="1113"/>
      <c r="AI22" s="1113"/>
      <c r="AJ22" s="1114"/>
      <c r="AK22" s="1169"/>
      <c r="AL22" s="1170"/>
      <c r="AM22" s="1170"/>
      <c r="AN22" s="1170"/>
      <c r="AO22" s="1170"/>
      <c r="AP22" s="1170"/>
      <c r="AQ22" s="1170"/>
      <c r="AR22" s="1170"/>
      <c r="AS22" s="1170"/>
      <c r="AT22" s="1170"/>
      <c r="AU22" s="1171"/>
      <c r="AV22" s="1171"/>
      <c r="AW22" s="1171"/>
      <c r="AX22" s="1171"/>
      <c r="AY22" s="1172"/>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f>Q7+Q8</f>
        <v>37854</v>
      </c>
      <c r="R23" s="1162"/>
      <c r="S23" s="1162"/>
      <c r="T23" s="1162"/>
      <c r="U23" s="1162"/>
      <c r="V23" s="1161">
        <f t="shared" ref="V23" si="0">V7+V8</f>
        <v>37200</v>
      </c>
      <c r="W23" s="1162"/>
      <c r="X23" s="1162"/>
      <c r="Y23" s="1162"/>
      <c r="Z23" s="1162"/>
      <c r="AA23" s="1161">
        <f>AA7</f>
        <v>654</v>
      </c>
      <c r="AB23" s="1162"/>
      <c r="AC23" s="1162"/>
      <c r="AD23" s="1162"/>
      <c r="AE23" s="1162"/>
      <c r="AF23" s="1163">
        <v>582</v>
      </c>
      <c r="AG23" s="1162"/>
      <c r="AH23" s="1162"/>
      <c r="AI23" s="1162"/>
      <c r="AJ23" s="1164"/>
      <c r="AK23" s="1165"/>
      <c r="AL23" s="1166"/>
      <c r="AM23" s="1166"/>
      <c r="AN23" s="1166"/>
      <c r="AO23" s="1166"/>
      <c r="AP23" s="1162">
        <v>34552</v>
      </c>
      <c r="AQ23" s="1162"/>
      <c r="AR23" s="1162"/>
      <c r="AS23" s="1162"/>
      <c r="AT23" s="1162"/>
      <c r="AU23" s="1167"/>
      <c r="AV23" s="1167"/>
      <c r="AW23" s="1167"/>
      <c r="AX23" s="1167"/>
      <c r="AY23" s="1168"/>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10019</v>
      </c>
      <c r="R28" s="1147"/>
      <c r="S28" s="1147"/>
      <c r="T28" s="1147"/>
      <c r="U28" s="1147"/>
      <c r="V28" s="1147">
        <v>9853</v>
      </c>
      <c r="W28" s="1147"/>
      <c r="X28" s="1147"/>
      <c r="Y28" s="1147"/>
      <c r="Z28" s="1147"/>
      <c r="AA28" s="1147">
        <v>166</v>
      </c>
      <c r="AB28" s="1147"/>
      <c r="AC28" s="1147"/>
      <c r="AD28" s="1147"/>
      <c r="AE28" s="1148"/>
      <c r="AF28" s="1149">
        <v>166</v>
      </c>
      <c r="AG28" s="1147"/>
      <c r="AH28" s="1147"/>
      <c r="AI28" s="1147"/>
      <c r="AJ28" s="1150"/>
      <c r="AK28" s="1151">
        <v>656</v>
      </c>
      <c r="AL28" s="1139"/>
      <c r="AM28" s="1139"/>
      <c r="AN28" s="1139"/>
      <c r="AO28" s="1139"/>
      <c r="AP28" s="1139"/>
      <c r="AQ28" s="1139"/>
      <c r="AR28" s="1139"/>
      <c r="AS28" s="1139"/>
      <c r="AT28" s="1139"/>
      <c r="AU28" s="1139"/>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7393</v>
      </c>
      <c r="R29" s="1137"/>
      <c r="S29" s="1137"/>
      <c r="T29" s="1137"/>
      <c r="U29" s="1137"/>
      <c r="V29" s="1137">
        <v>7206</v>
      </c>
      <c r="W29" s="1137"/>
      <c r="X29" s="1137"/>
      <c r="Y29" s="1137"/>
      <c r="Z29" s="1137"/>
      <c r="AA29" s="1138">
        <v>187</v>
      </c>
      <c r="AB29" s="1113"/>
      <c r="AC29" s="1113"/>
      <c r="AD29" s="1113"/>
      <c r="AE29" s="1114"/>
      <c r="AF29" s="1112">
        <v>187</v>
      </c>
      <c r="AG29" s="1113"/>
      <c r="AH29" s="1113"/>
      <c r="AI29" s="1113"/>
      <c r="AJ29" s="1114"/>
      <c r="AK29" s="1073">
        <v>1120</v>
      </c>
      <c r="AL29" s="1064"/>
      <c r="AM29" s="1064"/>
      <c r="AN29" s="1064"/>
      <c r="AO29" s="1064"/>
      <c r="AP29" s="1064"/>
      <c r="AQ29" s="1064"/>
      <c r="AR29" s="1064"/>
      <c r="AS29" s="1064"/>
      <c r="AT29" s="1064"/>
      <c r="AU29" s="1064"/>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2297</v>
      </c>
      <c r="R30" s="1137"/>
      <c r="S30" s="1137"/>
      <c r="T30" s="1137"/>
      <c r="U30" s="1137"/>
      <c r="V30" s="1137">
        <v>2264</v>
      </c>
      <c r="W30" s="1137"/>
      <c r="X30" s="1137"/>
      <c r="Y30" s="1137"/>
      <c r="Z30" s="1137"/>
      <c r="AA30" s="1138">
        <v>33</v>
      </c>
      <c r="AB30" s="1113"/>
      <c r="AC30" s="1113"/>
      <c r="AD30" s="1113"/>
      <c r="AE30" s="1114"/>
      <c r="AF30" s="1112">
        <v>33</v>
      </c>
      <c r="AG30" s="1113"/>
      <c r="AH30" s="1113"/>
      <c r="AI30" s="1113"/>
      <c r="AJ30" s="1114"/>
      <c r="AK30" s="1073">
        <v>1228</v>
      </c>
      <c r="AL30" s="1064"/>
      <c r="AM30" s="1064"/>
      <c r="AN30" s="1064"/>
      <c r="AO30" s="1064"/>
      <c r="AP30" s="1064"/>
      <c r="AQ30" s="1064"/>
      <c r="AR30" s="1064"/>
      <c r="AS30" s="1064"/>
      <c r="AT30" s="1064"/>
      <c r="AU30" s="1064"/>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175</v>
      </c>
      <c r="R31" s="1137"/>
      <c r="S31" s="1137"/>
      <c r="T31" s="1137"/>
      <c r="U31" s="1137"/>
      <c r="V31" s="1137">
        <v>99</v>
      </c>
      <c r="W31" s="1137"/>
      <c r="X31" s="1137"/>
      <c r="Y31" s="1137"/>
      <c r="Z31" s="1137"/>
      <c r="AA31" s="1138">
        <v>76</v>
      </c>
      <c r="AB31" s="1113"/>
      <c r="AC31" s="1113"/>
      <c r="AD31" s="1113"/>
      <c r="AE31" s="1114"/>
      <c r="AF31" s="1112">
        <v>76</v>
      </c>
      <c r="AG31" s="1113"/>
      <c r="AH31" s="1113"/>
      <c r="AI31" s="1113"/>
      <c r="AJ31" s="1114"/>
      <c r="AK31" s="1073">
        <v>26</v>
      </c>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89</v>
      </c>
      <c r="R32" s="1137"/>
      <c r="S32" s="1137"/>
      <c r="T32" s="1137"/>
      <c r="U32" s="1137"/>
      <c r="V32" s="1137">
        <v>65</v>
      </c>
      <c r="W32" s="1137"/>
      <c r="X32" s="1137"/>
      <c r="Y32" s="1137"/>
      <c r="Z32" s="1137"/>
      <c r="AA32" s="1138">
        <v>25</v>
      </c>
      <c r="AB32" s="1113"/>
      <c r="AC32" s="1113"/>
      <c r="AD32" s="1113"/>
      <c r="AE32" s="1114"/>
      <c r="AF32" s="1112">
        <v>25</v>
      </c>
      <c r="AG32" s="1113"/>
      <c r="AH32" s="1113"/>
      <c r="AI32" s="1113"/>
      <c r="AJ32" s="1114"/>
      <c r="AK32" s="1073">
        <v>15</v>
      </c>
      <c r="AL32" s="1064"/>
      <c r="AM32" s="1064"/>
      <c r="AN32" s="1064"/>
      <c r="AO32" s="1064"/>
      <c r="AP32" s="1064">
        <v>27</v>
      </c>
      <c r="AQ32" s="1064"/>
      <c r="AR32" s="1064"/>
      <c r="AS32" s="1064"/>
      <c r="AT32" s="1064"/>
      <c r="AU32" s="1064">
        <v>9</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2858</v>
      </c>
      <c r="R33" s="1137"/>
      <c r="S33" s="1137"/>
      <c r="T33" s="1137"/>
      <c r="U33" s="1137"/>
      <c r="V33" s="1137">
        <v>2371</v>
      </c>
      <c r="W33" s="1137"/>
      <c r="X33" s="1137"/>
      <c r="Y33" s="1137"/>
      <c r="Z33" s="1137"/>
      <c r="AA33" s="1137">
        <v>488</v>
      </c>
      <c r="AB33" s="1137"/>
      <c r="AC33" s="1137"/>
      <c r="AD33" s="1137"/>
      <c r="AE33" s="1138"/>
      <c r="AF33" s="1112">
        <v>4622</v>
      </c>
      <c r="AG33" s="1113"/>
      <c r="AH33" s="1113"/>
      <c r="AI33" s="1113"/>
      <c r="AJ33" s="1114"/>
      <c r="AK33" s="1073">
        <v>17</v>
      </c>
      <c r="AL33" s="1064"/>
      <c r="AM33" s="1064"/>
      <c r="AN33" s="1064"/>
      <c r="AO33" s="1064"/>
      <c r="AP33" s="1064">
        <v>496</v>
      </c>
      <c r="AQ33" s="1064"/>
      <c r="AR33" s="1064"/>
      <c r="AS33" s="1064"/>
      <c r="AT33" s="1064"/>
      <c r="AU33" s="1064">
        <v>149</v>
      </c>
      <c r="AV33" s="1064"/>
      <c r="AW33" s="1064"/>
      <c r="AX33" s="1064"/>
      <c r="AY33" s="1064"/>
      <c r="AZ33" s="1135"/>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8808</v>
      </c>
      <c r="R34" s="1137"/>
      <c r="S34" s="1137"/>
      <c r="T34" s="1137"/>
      <c r="U34" s="1137"/>
      <c r="V34" s="1137">
        <v>8782</v>
      </c>
      <c r="W34" s="1137"/>
      <c r="X34" s="1137"/>
      <c r="Y34" s="1137"/>
      <c r="Z34" s="1137"/>
      <c r="AA34" s="1137">
        <v>26</v>
      </c>
      <c r="AB34" s="1137"/>
      <c r="AC34" s="1137"/>
      <c r="AD34" s="1137"/>
      <c r="AE34" s="1138"/>
      <c r="AF34" s="1112">
        <v>465</v>
      </c>
      <c r="AG34" s="1113"/>
      <c r="AH34" s="1113"/>
      <c r="AI34" s="1113"/>
      <c r="AJ34" s="1114"/>
      <c r="AK34" s="1073">
        <v>1699</v>
      </c>
      <c r="AL34" s="1064"/>
      <c r="AM34" s="1064"/>
      <c r="AN34" s="1064"/>
      <c r="AO34" s="1064"/>
      <c r="AP34" s="1064">
        <v>5330</v>
      </c>
      <c r="AQ34" s="1064"/>
      <c r="AR34" s="1064"/>
      <c r="AS34" s="1064"/>
      <c r="AT34" s="1064"/>
      <c r="AU34" s="1064">
        <v>3443</v>
      </c>
      <c r="AV34" s="1064"/>
      <c r="AW34" s="1064"/>
      <c r="AX34" s="1064"/>
      <c r="AY34" s="1064"/>
      <c r="AZ34" s="1135"/>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2754</v>
      </c>
      <c r="R35" s="1137"/>
      <c r="S35" s="1137"/>
      <c r="T35" s="1137"/>
      <c r="U35" s="1137"/>
      <c r="V35" s="1137">
        <v>2767</v>
      </c>
      <c r="W35" s="1137"/>
      <c r="X35" s="1137"/>
      <c r="Y35" s="1137"/>
      <c r="Z35" s="1137"/>
      <c r="AA35" s="1137">
        <v>-13</v>
      </c>
      <c r="AB35" s="1137"/>
      <c r="AC35" s="1137"/>
      <c r="AD35" s="1137"/>
      <c r="AE35" s="1138"/>
      <c r="AF35" s="1112">
        <v>438</v>
      </c>
      <c r="AG35" s="1113"/>
      <c r="AH35" s="1113"/>
      <c r="AI35" s="1113"/>
      <c r="AJ35" s="1114"/>
      <c r="AK35" s="1073">
        <v>853</v>
      </c>
      <c r="AL35" s="1064"/>
      <c r="AM35" s="1064"/>
      <c r="AN35" s="1064"/>
      <c r="AO35" s="1064"/>
      <c r="AP35" s="1064">
        <v>10417</v>
      </c>
      <c r="AQ35" s="1064"/>
      <c r="AR35" s="1064"/>
      <c r="AS35" s="1064"/>
      <c r="AT35" s="1064"/>
      <c r="AU35" s="1064">
        <v>5261</v>
      </c>
      <c r="AV35" s="1064"/>
      <c r="AW35" s="1064"/>
      <c r="AX35" s="1064"/>
      <c r="AY35" s="1064"/>
      <c r="AZ35" s="1135"/>
      <c r="BA35" s="1135"/>
      <c r="BB35" s="1135"/>
      <c r="BC35" s="1135"/>
      <c r="BD35" s="1135"/>
      <c r="BE35" s="1125" t="s">
        <v>415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6011</v>
      </c>
      <c r="AG63" s="1052"/>
      <c r="AH63" s="1052"/>
      <c r="AI63" s="1052"/>
      <c r="AJ63" s="1123"/>
      <c r="AK63" s="1124"/>
      <c r="AL63" s="1056"/>
      <c r="AM63" s="1056"/>
      <c r="AN63" s="1056"/>
      <c r="AO63" s="1056"/>
      <c r="AP63" s="1052"/>
      <c r="AQ63" s="1052"/>
      <c r="AR63" s="1052"/>
      <c r="AS63" s="1052"/>
      <c r="AT63" s="1052"/>
      <c r="AU63" s="1052"/>
      <c r="AV63" s="1052"/>
      <c r="AW63" s="1052"/>
      <c r="AX63" s="1052"/>
      <c r="AY63" s="1052"/>
      <c r="AZ63" s="1118"/>
      <c r="BA63" s="1118"/>
      <c r="BB63" s="1118"/>
      <c r="BC63" s="1118"/>
      <c r="BD63" s="1118"/>
      <c r="BE63" s="1053"/>
      <c r="BF63" s="1053"/>
      <c r="BG63" s="1053"/>
      <c r="BH63" s="1053"/>
      <c r="BI63" s="1054"/>
      <c r="BJ63" s="1119" t="s">
        <v>418</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420</v>
      </c>
      <c r="B66" s="1089"/>
      <c r="C66" s="1089"/>
      <c r="D66" s="1089"/>
      <c r="E66" s="1089"/>
      <c r="F66" s="1089"/>
      <c r="G66" s="1089"/>
      <c r="H66" s="1089"/>
      <c r="I66" s="1089"/>
      <c r="J66" s="1089"/>
      <c r="K66" s="1089"/>
      <c r="L66" s="1089"/>
      <c r="M66" s="1089"/>
      <c r="N66" s="1089"/>
      <c r="O66" s="1089"/>
      <c r="P66" s="1090"/>
      <c r="Q66" s="1094" t="s">
        <v>421</v>
      </c>
      <c r="R66" s="1095"/>
      <c r="S66" s="1095"/>
      <c r="T66" s="1095"/>
      <c r="U66" s="1096"/>
      <c r="V66" s="1094" t="s">
        <v>422</v>
      </c>
      <c r="W66" s="1095"/>
      <c r="X66" s="1095"/>
      <c r="Y66" s="1095"/>
      <c r="Z66" s="1096"/>
      <c r="AA66" s="1094" t="s">
        <v>423</v>
      </c>
      <c r="AB66" s="1095"/>
      <c r="AC66" s="1095"/>
      <c r="AD66" s="1095"/>
      <c r="AE66" s="1096"/>
      <c r="AF66" s="1100" t="s">
        <v>424</v>
      </c>
      <c r="AG66" s="1101"/>
      <c r="AH66" s="1101"/>
      <c r="AI66" s="1101"/>
      <c r="AJ66" s="1102"/>
      <c r="AK66" s="1094" t="s">
        <v>425</v>
      </c>
      <c r="AL66" s="1089"/>
      <c r="AM66" s="1089"/>
      <c r="AN66" s="1089"/>
      <c r="AO66" s="1090"/>
      <c r="AP66" s="1094" t="s">
        <v>426</v>
      </c>
      <c r="AQ66" s="1095"/>
      <c r="AR66" s="1095"/>
      <c r="AS66" s="1095"/>
      <c r="AT66" s="1096"/>
      <c r="AU66" s="1094" t="s">
        <v>427</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585</v>
      </c>
      <c r="C68" s="1079"/>
      <c r="D68" s="1079"/>
      <c r="E68" s="1079"/>
      <c r="F68" s="1079"/>
      <c r="G68" s="1079"/>
      <c r="H68" s="1079"/>
      <c r="I68" s="1079"/>
      <c r="J68" s="1079"/>
      <c r="K68" s="1079"/>
      <c r="L68" s="1079"/>
      <c r="M68" s="1079"/>
      <c r="N68" s="1079"/>
      <c r="O68" s="1079"/>
      <c r="P68" s="1080"/>
      <c r="Q68" s="1081">
        <v>12441</v>
      </c>
      <c r="R68" s="1075"/>
      <c r="S68" s="1075"/>
      <c r="T68" s="1075"/>
      <c r="U68" s="1075"/>
      <c r="V68" s="1075">
        <v>11563</v>
      </c>
      <c r="W68" s="1075"/>
      <c r="X68" s="1075"/>
      <c r="Y68" s="1075"/>
      <c r="Z68" s="1075"/>
      <c r="AA68" s="1075">
        <v>878</v>
      </c>
      <c r="AB68" s="1075"/>
      <c r="AC68" s="1075"/>
      <c r="AD68" s="1075"/>
      <c r="AE68" s="1075"/>
      <c r="AF68" s="1075">
        <v>878</v>
      </c>
      <c r="AG68" s="1075"/>
      <c r="AH68" s="1075"/>
      <c r="AI68" s="1075"/>
      <c r="AJ68" s="1075"/>
      <c r="AK68" s="1075">
        <v>579</v>
      </c>
      <c r="AL68" s="1075"/>
      <c r="AM68" s="1075"/>
      <c r="AN68" s="1075"/>
      <c r="AO68" s="1075"/>
      <c r="AP68" s="1075" t="s">
        <v>584</v>
      </c>
      <c r="AQ68" s="1075"/>
      <c r="AR68" s="1075"/>
      <c r="AS68" s="1075"/>
      <c r="AT68" s="1075"/>
      <c r="AU68" s="1075" t="s">
        <v>584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229</v>
      </c>
      <c r="R69" s="1064"/>
      <c r="S69" s="1064"/>
      <c r="T69" s="1064"/>
      <c r="U69" s="1064"/>
      <c r="V69" s="1064">
        <v>205</v>
      </c>
      <c r="W69" s="1064"/>
      <c r="X69" s="1064"/>
      <c r="Y69" s="1064"/>
      <c r="Z69" s="1064"/>
      <c r="AA69" s="1064">
        <v>24</v>
      </c>
      <c r="AB69" s="1064"/>
      <c r="AC69" s="1064"/>
      <c r="AD69" s="1064"/>
      <c r="AE69" s="1064"/>
      <c r="AF69" s="1064">
        <v>24</v>
      </c>
      <c r="AG69" s="1064"/>
      <c r="AH69" s="1064"/>
      <c r="AI69" s="1064"/>
      <c r="AJ69" s="1064"/>
      <c r="AK69" s="1064" t="s">
        <v>584</v>
      </c>
      <c r="AL69" s="1064"/>
      <c r="AM69" s="1064"/>
      <c r="AN69" s="1064"/>
      <c r="AO69" s="1064"/>
      <c r="AP69" s="1064">
        <v>101</v>
      </c>
      <c r="AQ69" s="1064"/>
      <c r="AR69" s="1064"/>
      <c r="AS69" s="1064"/>
      <c r="AT69" s="1064"/>
      <c r="AU69" s="1064">
        <v>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452</v>
      </c>
      <c r="R70" s="1064"/>
      <c r="S70" s="1064"/>
      <c r="T70" s="1064"/>
      <c r="U70" s="1064"/>
      <c r="V70" s="1064">
        <v>167</v>
      </c>
      <c r="W70" s="1064"/>
      <c r="X70" s="1064"/>
      <c r="Y70" s="1064"/>
      <c r="Z70" s="1064"/>
      <c r="AA70" s="1064">
        <v>285</v>
      </c>
      <c r="AB70" s="1064"/>
      <c r="AC70" s="1064"/>
      <c r="AD70" s="1064"/>
      <c r="AE70" s="1064"/>
      <c r="AF70" s="1064">
        <v>285</v>
      </c>
      <c r="AG70" s="1064"/>
      <c r="AH70" s="1064"/>
      <c r="AI70" s="1064"/>
      <c r="AJ70" s="1064"/>
      <c r="AK70" s="1064" t="s">
        <v>584</v>
      </c>
      <c r="AL70" s="1064"/>
      <c r="AM70" s="1064"/>
      <c r="AN70" s="1064"/>
      <c r="AO70" s="1064"/>
      <c r="AP70" s="1064" t="s">
        <v>584</v>
      </c>
      <c r="AQ70" s="1064"/>
      <c r="AR70" s="1064"/>
      <c r="AS70" s="1064"/>
      <c r="AT70" s="1064"/>
      <c r="AU70" s="1064" t="s">
        <v>584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795351</v>
      </c>
      <c r="R71" s="1064"/>
      <c r="S71" s="1064"/>
      <c r="T71" s="1064"/>
      <c r="U71" s="1064"/>
      <c r="V71" s="1064">
        <v>776100</v>
      </c>
      <c r="W71" s="1064"/>
      <c r="X71" s="1064"/>
      <c r="Y71" s="1064"/>
      <c r="Z71" s="1064"/>
      <c r="AA71" s="1064">
        <v>19251</v>
      </c>
      <c r="AB71" s="1064"/>
      <c r="AC71" s="1064"/>
      <c r="AD71" s="1064"/>
      <c r="AE71" s="1064"/>
      <c r="AF71" s="1064">
        <v>19251</v>
      </c>
      <c r="AG71" s="1064"/>
      <c r="AH71" s="1064"/>
      <c r="AI71" s="1064"/>
      <c r="AJ71" s="1064"/>
      <c r="AK71" s="1064">
        <v>5510</v>
      </c>
      <c r="AL71" s="1064"/>
      <c r="AM71" s="1064"/>
      <c r="AN71" s="1064"/>
      <c r="AO71" s="1064"/>
      <c r="AP71" s="1064" t="s">
        <v>584</v>
      </c>
      <c r="AQ71" s="1064"/>
      <c r="AR71" s="1064"/>
      <c r="AS71" s="1064"/>
      <c r="AT71" s="1064"/>
      <c r="AU71" s="1064" t="s">
        <v>584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3055</v>
      </c>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v>85</v>
      </c>
      <c r="DM102" s="1044"/>
      <c r="DN102" s="1044"/>
      <c r="DO102" s="1044"/>
      <c r="DP102" s="1045"/>
      <c r="DQ102" s="1043">
        <v>1</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437</v>
      </c>
      <c r="AB109" s="987"/>
      <c r="AC109" s="987"/>
      <c r="AD109" s="987"/>
      <c r="AE109" s="988"/>
      <c r="AF109" s="989" t="s">
        <v>309</v>
      </c>
      <c r="AG109" s="987"/>
      <c r="AH109" s="987"/>
      <c r="AI109" s="987"/>
      <c r="AJ109" s="988"/>
      <c r="AK109" s="989" t="s">
        <v>308</v>
      </c>
      <c r="AL109" s="987"/>
      <c r="AM109" s="987"/>
      <c r="AN109" s="987"/>
      <c r="AO109" s="988"/>
      <c r="AP109" s="989" t="s">
        <v>438</v>
      </c>
      <c r="AQ109" s="987"/>
      <c r="AR109" s="987"/>
      <c r="AS109" s="987"/>
      <c r="AT109" s="1018"/>
      <c r="AU109" s="986" t="s">
        <v>436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437</v>
      </c>
      <c r="BR109" s="987"/>
      <c r="BS109" s="987"/>
      <c r="BT109" s="987"/>
      <c r="BU109" s="988"/>
      <c r="BV109" s="989" t="s">
        <v>309</v>
      </c>
      <c r="BW109" s="987"/>
      <c r="BX109" s="987"/>
      <c r="BY109" s="987"/>
      <c r="BZ109" s="988"/>
      <c r="CA109" s="989" t="s">
        <v>308</v>
      </c>
      <c r="CB109" s="987"/>
      <c r="CC109" s="987"/>
      <c r="CD109" s="987"/>
      <c r="CE109" s="988"/>
      <c r="CF109" s="1025" t="s">
        <v>438</v>
      </c>
      <c r="CG109" s="1025"/>
      <c r="CH109" s="1025"/>
      <c r="CI109" s="1025"/>
      <c r="CJ109" s="1025"/>
      <c r="CK109" s="989" t="s">
        <v>439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437</v>
      </c>
      <c r="DH109" s="987"/>
      <c r="DI109" s="987"/>
      <c r="DJ109" s="987"/>
      <c r="DK109" s="988"/>
      <c r="DL109" s="989" t="s">
        <v>309</v>
      </c>
      <c r="DM109" s="987"/>
      <c r="DN109" s="987"/>
      <c r="DO109" s="987"/>
      <c r="DP109" s="988"/>
      <c r="DQ109" s="989" t="s">
        <v>308</v>
      </c>
      <c r="DR109" s="987"/>
      <c r="DS109" s="987"/>
      <c r="DT109" s="987"/>
      <c r="DU109" s="988"/>
      <c r="DV109" s="989" t="s">
        <v>438</v>
      </c>
      <c r="DW109" s="987"/>
      <c r="DX109" s="987"/>
      <c r="DY109" s="987"/>
      <c r="DZ109" s="1018"/>
    </row>
    <row r="110" spans="1:131" s="247" customFormat="1" ht="26.25" customHeight="1" x14ac:dyDescent="0.15">
      <c r="A110" s="889" t="s">
        <v>440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3980443</v>
      </c>
      <c r="AB110" s="980"/>
      <c r="AC110" s="980"/>
      <c r="AD110" s="980"/>
      <c r="AE110" s="981"/>
      <c r="AF110" s="982">
        <v>3869458</v>
      </c>
      <c r="AG110" s="980"/>
      <c r="AH110" s="980"/>
      <c r="AI110" s="980"/>
      <c r="AJ110" s="981"/>
      <c r="AK110" s="982">
        <v>3852295</v>
      </c>
      <c r="AL110" s="980"/>
      <c r="AM110" s="980"/>
      <c r="AN110" s="980"/>
      <c r="AO110" s="981"/>
      <c r="AP110" s="983">
        <v>20</v>
      </c>
      <c r="AQ110" s="984"/>
      <c r="AR110" s="984"/>
      <c r="AS110" s="984"/>
      <c r="AT110" s="985"/>
      <c r="AU110" s="1019" t="s">
        <v>73</v>
      </c>
      <c r="AV110" s="1020"/>
      <c r="AW110" s="1020"/>
      <c r="AX110" s="1020"/>
      <c r="AY110" s="1020"/>
      <c r="AZ110" s="945" t="s">
        <v>441</v>
      </c>
      <c r="BA110" s="890"/>
      <c r="BB110" s="890"/>
      <c r="BC110" s="890"/>
      <c r="BD110" s="890"/>
      <c r="BE110" s="890"/>
      <c r="BF110" s="890"/>
      <c r="BG110" s="890"/>
      <c r="BH110" s="890"/>
      <c r="BI110" s="890"/>
      <c r="BJ110" s="890"/>
      <c r="BK110" s="890"/>
      <c r="BL110" s="890"/>
      <c r="BM110" s="890"/>
      <c r="BN110" s="890"/>
      <c r="BO110" s="890"/>
      <c r="BP110" s="891"/>
      <c r="BQ110" s="946">
        <v>36294565</v>
      </c>
      <c r="BR110" s="927"/>
      <c r="BS110" s="927"/>
      <c r="BT110" s="927"/>
      <c r="BU110" s="927"/>
      <c r="BV110" s="927">
        <v>35242409</v>
      </c>
      <c r="BW110" s="927"/>
      <c r="BX110" s="927"/>
      <c r="BY110" s="927"/>
      <c r="BZ110" s="927"/>
      <c r="CA110" s="927">
        <v>34551891</v>
      </c>
      <c r="CB110" s="927"/>
      <c r="CC110" s="927"/>
      <c r="CD110" s="927"/>
      <c r="CE110" s="927"/>
      <c r="CF110" s="951">
        <v>179.4</v>
      </c>
      <c r="CG110" s="952"/>
      <c r="CH110" s="952"/>
      <c r="CI110" s="952"/>
      <c r="CJ110" s="952"/>
      <c r="CK110" s="1015" t="s">
        <v>442</v>
      </c>
      <c r="CL110" s="901"/>
      <c r="CM110" s="976" t="s">
        <v>443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391</v>
      </c>
      <c r="DM110" s="927"/>
      <c r="DN110" s="927"/>
      <c r="DO110" s="927"/>
      <c r="DP110" s="927"/>
      <c r="DQ110" s="927" t="s">
        <v>128</v>
      </c>
      <c r="DR110" s="927"/>
      <c r="DS110" s="927"/>
      <c r="DT110" s="927"/>
      <c r="DU110" s="927"/>
      <c r="DV110" s="928" t="s">
        <v>128</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391</v>
      </c>
      <c r="AB111" s="1008"/>
      <c r="AC111" s="1008"/>
      <c r="AD111" s="1008"/>
      <c r="AE111" s="1009"/>
      <c r="AF111" s="1010" t="s">
        <v>391</v>
      </c>
      <c r="AG111" s="1008"/>
      <c r="AH111" s="1008"/>
      <c r="AI111" s="1008"/>
      <c r="AJ111" s="1009"/>
      <c r="AK111" s="1010" t="s">
        <v>395</v>
      </c>
      <c r="AL111" s="1008"/>
      <c r="AM111" s="1008"/>
      <c r="AN111" s="1008"/>
      <c r="AO111" s="1009"/>
      <c r="AP111" s="1011" t="s">
        <v>128</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v>2857132</v>
      </c>
      <c r="BR111" s="899"/>
      <c r="BS111" s="899"/>
      <c r="BT111" s="899"/>
      <c r="BU111" s="899"/>
      <c r="BV111" s="899">
        <v>2190904</v>
      </c>
      <c r="BW111" s="899"/>
      <c r="BX111" s="899"/>
      <c r="BY111" s="899"/>
      <c r="BZ111" s="899"/>
      <c r="CA111" s="899">
        <v>1509659</v>
      </c>
      <c r="CB111" s="899"/>
      <c r="CC111" s="899"/>
      <c r="CD111" s="899"/>
      <c r="CE111" s="899"/>
      <c r="CF111" s="960">
        <v>7.8</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v>2857132</v>
      </c>
      <c r="DH111" s="899"/>
      <c r="DI111" s="899"/>
      <c r="DJ111" s="899"/>
      <c r="DK111" s="899"/>
      <c r="DL111" s="899">
        <v>2190904</v>
      </c>
      <c r="DM111" s="899"/>
      <c r="DN111" s="899"/>
      <c r="DO111" s="899"/>
      <c r="DP111" s="899"/>
      <c r="DQ111" s="899">
        <v>1509659</v>
      </c>
      <c r="DR111" s="899"/>
      <c r="DS111" s="899"/>
      <c r="DT111" s="899"/>
      <c r="DU111" s="899"/>
      <c r="DV111" s="876">
        <v>7.8</v>
      </c>
      <c r="DW111" s="876"/>
      <c r="DX111" s="876"/>
      <c r="DY111" s="876"/>
      <c r="DZ111" s="877"/>
    </row>
    <row r="112" spans="1:131" s="247" customFormat="1" ht="26.25" customHeight="1" x14ac:dyDescent="0.15">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391</v>
      </c>
      <c r="AG112" s="862"/>
      <c r="AH112" s="862"/>
      <c r="AI112" s="862"/>
      <c r="AJ112" s="863"/>
      <c r="AK112" s="864" t="s">
        <v>391</v>
      </c>
      <c r="AL112" s="862"/>
      <c r="AM112" s="862"/>
      <c r="AN112" s="862"/>
      <c r="AO112" s="863"/>
      <c r="AP112" s="909" t="s">
        <v>391</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11740161</v>
      </c>
      <c r="BR112" s="899"/>
      <c r="BS112" s="899"/>
      <c r="BT112" s="899"/>
      <c r="BU112" s="899"/>
      <c r="BV112" s="899">
        <v>10373673</v>
      </c>
      <c r="BW112" s="899"/>
      <c r="BX112" s="899"/>
      <c r="BY112" s="899"/>
      <c r="BZ112" s="899"/>
      <c r="CA112" s="899">
        <v>8861953</v>
      </c>
      <c r="CB112" s="899"/>
      <c r="CC112" s="899"/>
      <c r="CD112" s="899"/>
      <c r="CE112" s="899"/>
      <c r="CF112" s="960">
        <v>46</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128</v>
      </c>
      <c r="DH112" s="899"/>
      <c r="DI112" s="899"/>
      <c r="DJ112" s="899"/>
      <c r="DK112" s="899"/>
      <c r="DL112" s="899" t="s">
        <v>391</v>
      </c>
      <c r="DM112" s="899"/>
      <c r="DN112" s="899"/>
      <c r="DO112" s="899"/>
      <c r="DP112" s="899"/>
      <c r="DQ112" s="899" t="s">
        <v>391</v>
      </c>
      <c r="DR112" s="899"/>
      <c r="DS112" s="899"/>
      <c r="DT112" s="899"/>
      <c r="DU112" s="899"/>
      <c r="DV112" s="876" t="s">
        <v>391</v>
      </c>
      <c r="DW112" s="876"/>
      <c r="DX112" s="876"/>
      <c r="DY112" s="876"/>
      <c r="DZ112" s="877"/>
    </row>
    <row r="113" spans="1:130" s="247" customFormat="1" ht="26.25" customHeight="1" x14ac:dyDescent="0.15">
      <c r="A113" s="1003"/>
      <c r="B113" s="1004"/>
      <c r="C113" s="832" t="s">
        <v>451</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1760179</v>
      </c>
      <c r="AB113" s="1008"/>
      <c r="AC113" s="1008"/>
      <c r="AD113" s="1008"/>
      <c r="AE113" s="1009"/>
      <c r="AF113" s="1010">
        <v>1693465</v>
      </c>
      <c r="AG113" s="1008"/>
      <c r="AH113" s="1008"/>
      <c r="AI113" s="1008"/>
      <c r="AJ113" s="1009"/>
      <c r="AK113" s="1010">
        <v>1566119</v>
      </c>
      <c r="AL113" s="1008"/>
      <c r="AM113" s="1008"/>
      <c r="AN113" s="1008"/>
      <c r="AO113" s="1009"/>
      <c r="AP113" s="1011">
        <v>8.1</v>
      </c>
      <c r="AQ113" s="1012"/>
      <c r="AR113" s="1012"/>
      <c r="AS113" s="1012"/>
      <c r="AT113" s="1013"/>
      <c r="AU113" s="1021"/>
      <c r="AV113" s="1022"/>
      <c r="AW113" s="1022"/>
      <c r="AX113" s="1022"/>
      <c r="AY113" s="1022"/>
      <c r="AZ113" s="897" t="s">
        <v>452</v>
      </c>
      <c r="BA113" s="832"/>
      <c r="BB113" s="832"/>
      <c r="BC113" s="832"/>
      <c r="BD113" s="832"/>
      <c r="BE113" s="832"/>
      <c r="BF113" s="832"/>
      <c r="BG113" s="832"/>
      <c r="BH113" s="832"/>
      <c r="BI113" s="832"/>
      <c r="BJ113" s="832"/>
      <c r="BK113" s="832"/>
      <c r="BL113" s="832"/>
      <c r="BM113" s="832"/>
      <c r="BN113" s="832"/>
      <c r="BO113" s="832"/>
      <c r="BP113" s="833"/>
      <c r="BQ113" s="898">
        <v>12109</v>
      </c>
      <c r="BR113" s="899"/>
      <c r="BS113" s="899"/>
      <c r="BT113" s="899"/>
      <c r="BU113" s="899"/>
      <c r="BV113" s="899">
        <v>9814</v>
      </c>
      <c r="BW113" s="899"/>
      <c r="BX113" s="899"/>
      <c r="BY113" s="899"/>
      <c r="BZ113" s="899"/>
      <c r="CA113" s="899">
        <v>7325</v>
      </c>
      <c r="CB113" s="899"/>
      <c r="CC113" s="899"/>
      <c r="CD113" s="899"/>
      <c r="CE113" s="899"/>
      <c r="CF113" s="960">
        <v>0</v>
      </c>
      <c r="CG113" s="961"/>
      <c r="CH113" s="961"/>
      <c r="CI113" s="961"/>
      <c r="CJ113" s="961"/>
      <c r="CK113" s="1016"/>
      <c r="CL113" s="903"/>
      <c r="CM113" s="906" t="s">
        <v>453</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391</v>
      </c>
      <c r="DH113" s="862"/>
      <c r="DI113" s="862"/>
      <c r="DJ113" s="862"/>
      <c r="DK113" s="863"/>
      <c r="DL113" s="864" t="s">
        <v>128</v>
      </c>
      <c r="DM113" s="862"/>
      <c r="DN113" s="862"/>
      <c r="DO113" s="862"/>
      <c r="DP113" s="863"/>
      <c r="DQ113" s="864" t="s">
        <v>128</v>
      </c>
      <c r="DR113" s="862"/>
      <c r="DS113" s="862"/>
      <c r="DT113" s="862"/>
      <c r="DU113" s="863"/>
      <c r="DV113" s="909" t="s">
        <v>391</v>
      </c>
      <c r="DW113" s="910"/>
      <c r="DX113" s="910"/>
      <c r="DY113" s="910"/>
      <c r="DZ113" s="911"/>
    </row>
    <row r="114" spans="1:130" s="247" customFormat="1" ht="26.25" customHeight="1" x14ac:dyDescent="0.15">
      <c r="A114" s="1003"/>
      <c r="B114" s="1004"/>
      <c r="C114" s="832" t="s">
        <v>454</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1948</v>
      </c>
      <c r="AB114" s="862"/>
      <c r="AC114" s="862"/>
      <c r="AD114" s="862"/>
      <c r="AE114" s="863"/>
      <c r="AF114" s="864">
        <v>2380</v>
      </c>
      <c r="AG114" s="862"/>
      <c r="AH114" s="862"/>
      <c r="AI114" s="862"/>
      <c r="AJ114" s="863"/>
      <c r="AK114" s="864">
        <v>2340</v>
      </c>
      <c r="AL114" s="862"/>
      <c r="AM114" s="862"/>
      <c r="AN114" s="862"/>
      <c r="AO114" s="863"/>
      <c r="AP114" s="909">
        <v>0</v>
      </c>
      <c r="AQ114" s="910"/>
      <c r="AR114" s="910"/>
      <c r="AS114" s="910"/>
      <c r="AT114" s="911"/>
      <c r="AU114" s="1021"/>
      <c r="AV114" s="1022"/>
      <c r="AW114" s="1022"/>
      <c r="AX114" s="1022"/>
      <c r="AY114" s="1022"/>
      <c r="AZ114" s="897" t="s">
        <v>455</v>
      </c>
      <c r="BA114" s="832"/>
      <c r="BB114" s="832"/>
      <c r="BC114" s="832"/>
      <c r="BD114" s="832"/>
      <c r="BE114" s="832"/>
      <c r="BF114" s="832"/>
      <c r="BG114" s="832"/>
      <c r="BH114" s="832"/>
      <c r="BI114" s="832"/>
      <c r="BJ114" s="832"/>
      <c r="BK114" s="832"/>
      <c r="BL114" s="832"/>
      <c r="BM114" s="832"/>
      <c r="BN114" s="832"/>
      <c r="BO114" s="832"/>
      <c r="BP114" s="833"/>
      <c r="BQ114" s="898" t="s">
        <v>391</v>
      </c>
      <c r="BR114" s="899"/>
      <c r="BS114" s="899"/>
      <c r="BT114" s="899"/>
      <c r="BU114" s="899"/>
      <c r="BV114" s="899" t="s">
        <v>391</v>
      </c>
      <c r="BW114" s="899"/>
      <c r="BX114" s="899"/>
      <c r="BY114" s="899"/>
      <c r="BZ114" s="899"/>
      <c r="CA114" s="899" t="s">
        <v>391</v>
      </c>
      <c r="CB114" s="899"/>
      <c r="CC114" s="899"/>
      <c r="CD114" s="899"/>
      <c r="CE114" s="899"/>
      <c r="CF114" s="960" t="s">
        <v>391</v>
      </c>
      <c r="CG114" s="961"/>
      <c r="CH114" s="961"/>
      <c r="CI114" s="961"/>
      <c r="CJ114" s="961"/>
      <c r="CK114" s="1016"/>
      <c r="CL114" s="903"/>
      <c r="CM114" s="906" t="s">
        <v>456</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391</v>
      </c>
      <c r="DH114" s="862"/>
      <c r="DI114" s="862"/>
      <c r="DJ114" s="862"/>
      <c r="DK114" s="863"/>
      <c r="DL114" s="864" t="s">
        <v>391</v>
      </c>
      <c r="DM114" s="862"/>
      <c r="DN114" s="862"/>
      <c r="DO114" s="862"/>
      <c r="DP114" s="863"/>
      <c r="DQ114" s="864" t="s">
        <v>391</v>
      </c>
      <c r="DR114" s="862"/>
      <c r="DS114" s="862"/>
      <c r="DT114" s="862"/>
      <c r="DU114" s="863"/>
      <c r="DV114" s="909" t="s">
        <v>391</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859095</v>
      </c>
      <c r="AB115" s="1008"/>
      <c r="AC115" s="1008"/>
      <c r="AD115" s="1008"/>
      <c r="AE115" s="1009"/>
      <c r="AF115" s="1010">
        <v>786509</v>
      </c>
      <c r="AG115" s="1008"/>
      <c r="AH115" s="1008"/>
      <c r="AI115" s="1008"/>
      <c r="AJ115" s="1009"/>
      <c r="AK115" s="1010">
        <v>770995</v>
      </c>
      <c r="AL115" s="1008"/>
      <c r="AM115" s="1008"/>
      <c r="AN115" s="1008"/>
      <c r="AO115" s="1009"/>
      <c r="AP115" s="1011">
        <v>4</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v>2856</v>
      </c>
      <c r="BR115" s="899"/>
      <c r="BS115" s="899"/>
      <c r="BT115" s="899"/>
      <c r="BU115" s="899"/>
      <c r="BV115" s="899">
        <v>1419</v>
      </c>
      <c r="BW115" s="899"/>
      <c r="BX115" s="899"/>
      <c r="BY115" s="899"/>
      <c r="BZ115" s="899"/>
      <c r="CA115" s="899">
        <v>1304</v>
      </c>
      <c r="CB115" s="899"/>
      <c r="CC115" s="899"/>
      <c r="CD115" s="899"/>
      <c r="CE115" s="899"/>
      <c r="CF115" s="960">
        <v>0</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460</v>
      </c>
      <c r="DH115" s="862"/>
      <c r="DI115" s="862"/>
      <c r="DJ115" s="862"/>
      <c r="DK115" s="863"/>
      <c r="DL115" s="864" t="s">
        <v>391</v>
      </c>
      <c r="DM115" s="862"/>
      <c r="DN115" s="862"/>
      <c r="DO115" s="862"/>
      <c r="DP115" s="863"/>
      <c r="DQ115" s="864" t="s">
        <v>391</v>
      </c>
      <c r="DR115" s="862"/>
      <c r="DS115" s="862"/>
      <c r="DT115" s="862"/>
      <c r="DU115" s="863"/>
      <c r="DV115" s="909" t="s">
        <v>391</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391</v>
      </c>
      <c r="AB116" s="862"/>
      <c r="AC116" s="862"/>
      <c r="AD116" s="862"/>
      <c r="AE116" s="863"/>
      <c r="AF116" s="864" t="s">
        <v>460</v>
      </c>
      <c r="AG116" s="862"/>
      <c r="AH116" s="862"/>
      <c r="AI116" s="862"/>
      <c r="AJ116" s="863"/>
      <c r="AK116" s="864" t="s">
        <v>128</v>
      </c>
      <c r="AL116" s="862"/>
      <c r="AM116" s="862"/>
      <c r="AN116" s="862"/>
      <c r="AO116" s="863"/>
      <c r="AP116" s="909" t="s">
        <v>391</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391</v>
      </c>
      <c r="BR116" s="899"/>
      <c r="BS116" s="899"/>
      <c r="BT116" s="899"/>
      <c r="BU116" s="899"/>
      <c r="BV116" s="899" t="s">
        <v>128</v>
      </c>
      <c r="BW116" s="899"/>
      <c r="BX116" s="899"/>
      <c r="BY116" s="899"/>
      <c r="BZ116" s="899"/>
      <c r="CA116" s="899" t="s">
        <v>391</v>
      </c>
      <c r="CB116" s="899"/>
      <c r="CC116" s="899"/>
      <c r="CD116" s="899"/>
      <c r="CE116" s="899"/>
      <c r="CF116" s="960" t="s">
        <v>391</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395</v>
      </c>
      <c r="DM116" s="862"/>
      <c r="DN116" s="862"/>
      <c r="DO116" s="862"/>
      <c r="DP116" s="863"/>
      <c r="DQ116" s="864" t="s">
        <v>128</v>
      </c>
      <c r="DR116" s="862"/>
      <c r="DS116" s="862"/>
      <c r="DT116" s="862"/>
      <c r="DU116" s="863"/>
      <c r="DV116" s="909" t="s">
        <v>128</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6601665</v>
      </c>
      <c r="AB117" s="994"/>
      <c r="AC117" s="994"/>
      <c r="AD117" s="994"/>
      <c r="AE117" s="995"/>
      <c r="AF117" s="996">
        <v>6351812</v>
      </c>
      <c r="AG117" s="994"/>
      <c r="AH117" s="994"/>
      <c r="AI117" s="994"/>
      <c r="AJ117" s="995"/>
      <c r="AK117" s="996">
        <v>6191749</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128</v>
      </c>
      <c r="BR117" s="899"/>
      <c r="BS117" s="899"/>
      <c r="BT117" s="899"/>
      <c r="BU117" s="899"/>
      <c r="BV117" s="899" t="s">
        <v>391</v>
      </c>
      <c r="BW117" s="899"/>
      <c r="BX117" s="899"/>
      <c r="BY117" s="899"/>
      <c r="BZ117" s="899"/>
      <c r="CA117" s="899" t="s">
        <v>391</v>
      </c>
      <c r="CB117" s="899"/>
      <c r="CC117" s="899"/>
      <c r="CD117" s="899"/>
      <c r="CE117" s="899"/>
      <c r="CF117" s="960" t="s">
        <v>391</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391</v>
      </c>
      <c r="DH117" s="862"/>
      <c r="DI117" s="862"/>
      <c r="DJ117" s="862"/>
      <c r="DK117" s="863"/>
      <c r="DL117" s="864" t="s">
        <v>391</v>
      </c>
      <c r="DM117" s="862"/>
      <c r="DN117" s="862"/>
      <c r="DO117" s="862"/>
      <c r="DP117" s="863"/>
      <c r="DQ117" s="864" t="s">
        <v>128</v>
      </c>
      <c r="DR117" s="862"/>
      <c r="DS117" s="862"/>
      <c r="DT117" s="862"/>
      <c r="DU117" s="863"/>
      <c r="DV117" s="909" t="s">
        <v>128</v>
      </c>
      <c r="DW117" s="910"/>
      <c r="DX117" s="910"/>
      <c r="DY117" s="910"/>
      <c r="DZ117" s="911"/>
    </row>
    <row r="118" spans="1:130" s="247" customFormat="1" ht="26.25" customHeight="1" x14ac:dyDescent="0.15">
      <c r="A118" s="986" t="s">
        <v>439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437</v>
      </c>
      <c r="AB118" s="987"/>
      <c r="AC118" s="987"/>
      <c r="AD118" s="987"/>
      <c r="AE118" s="988"/>
      <c r="AF118" s="989" t="s">
        <v>309</v>
      </c>
      <c r="AG118" s="987"/>
      <c r="AH118" s="987"/>
      <c r="AI118" s="987"/>
      <c r="AJ118" s="988"/>
      <c r="AK118" s="989" t="s">
        <v>308</v>
      </c>
      <c r="AL118" s="987"/>
      <c r="AM118" s="987"/>
      <c r="AN118" s="987"/>
      <c r="AO118" s="988"/>
      <c r="AP118" s="990" t="s">
        <v>438</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395</v>
      </c>
      <c r="BR118" s="930"/>
      <c r="BS118" s="930"/>
      <c r="BT118" s="930"/>
      <c r="BU118" s="930"/>
      <c r="BV118" s="930" t="s">
        <v>128</v>
      </c>
      <c r="BW118" s="930"/>
      <c r="BX118" s="930"/>
      <c r="BY118" s="930"/>
      <c r="BZ118" s="930"/>
      <c r="CA118" s="930" t="s">
        <v>128</v>
      </c>
      <c r="CB118" s="930"/>
      <c r="CC118" s="930"/>
      <c r="CD118" s="930"/>
      <c r="CE118" s="930"/>
      <c r="CF118" s="960" t="s">
        <v>395</v>
      </c>
      <c r="CG118" s="961"/>
      <c r="CH118" s="961"/>
      <c r="CI118" s="961"/>
      <c r="CJ118" s="961"/>
      <c r="CK118" s="1016"/>
      <c r="CL118" s="903"/>
      <c r="CM118" s="906" t="s">
        <v>468</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391</v>
      </c>
      <c r="DR118" s="862"/>
      <c r="DS118" s="862"/>
      <c r="DT118" s="862"/>
      <c r="DU118" s="863"/>
      <c r="DV118" s="909" t="s">
        <v>391</v>
      </c>
      <c r="DW118" s="910"/>
      <c r="DX118" s="910"/>
      <c r="DY118" s="910"/>
      <c r="DZ118" s="911"/>
    </row>
    <row r="119" spans="1:130" s="247" customFormat="1" ht="26.25" customHeight="1" x14ac:dyDescent="0.15">
      <c r="A119" s="900" t="s">
        <v>442</v>
      </c>
      <c r="B119" s="901"/>
      <c r="C119" s="976" t="s">
        <v>443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391</v>
      </c>
      <c r="AB119" s="980"/>
      <c r="AC119" s="980"/>
      <c r="AD119" s="980"/>
      <c r="AE119" s="981"/>
      <c r="AF119" s="982" t="s">
        <v>395</v>
      </c>
      <c r="AG119" s="980"/>
      <c r="AH119" s="980"/>
      <c r="AI119" s="980"/>
      <c r="AJ119" s="981"/>
      <c r="AK119" s="982" t="s">
        <v>391</v>
      </c>
      <c r="AL119" s="980"/>
      <c r="AM119" s="980"/>
      <c r="AN119" s="980"/>
      <c r="AO119" s="981"/>
      <c r="AP119" s="983" t="s">
        <v>128</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469</v>
      </c>
      <c r="BP119" s="963"/>
      <c r="BQ119" s="967">
        <v>50906823</v>
      </c>
      <c r="BR119" s="930"/>
      <c r="BS119" s="930"/>
      <c r="BT119" s="930"/>
      <c r="BU119" s="930"/>
      <c r="BV119" s="930">
        <v>47818219</v>
      </c>
      <c r="BW119" s="930"/>
      <c r="BX119" s="930"/>
      <c r="BY119" s="930"/>
      <c r="BZ119" s="930"/>
      <c r="CA119" s="930">
        <v>44932132</v>
      </c>
      <c r="CB119" s="930"/>
      <c r="CC119" s="930"/>
      <c r="CD119" s="930"/>
      <c r="CE119" s="930"/>
      <c r="CF119" s="828"/>
      <c r="CG119" s="829"/>
      <c r="CH119" s="829"/>
      <c r="CI119" s="829"/>
      <c r="CJ119" s="919"/>
      <c r="CK119" s="1017"/>
      <c r="CL119" s="905"/>
      <c r="CM119" s="923" t="s">
        <v>470</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391</v>
      </c>
      <c r="DM119" s="845"/>
      <c r="DN119" s="845"/>
      <c r="DO119" s="845"/>
      <c r="DP119" s="846"/>
      <c r="DQ119" s="847" t="s">
        <v>128</v>
      </c>
      <c r="DR119" s="845"/>
      <c r="DS119" s="845"/>
      <c r="DT119" s="845"/>
      <c r="DU119" s="846"/>
      <c r="DV119" s="933" t="s">
        <v>395</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v>858764</v>
      </c>
      <c r="AB120" s="862"/>
      <c r="AC120" s="862"/>
      <c r="AD120" s="862"/>
      <c r="AE120" s="863"/>
      <c r="AF120" s="864">
        <v>786509</v>
      </c>
      <c r="AG120" s="862"/>
      <c r="AH120" s="862"/>
      <c r="AI120" s="862"/>
      <c r="AJ120" s="863"/>
      <c r="AK120" s="864">
        <v>770263</v>
      </c>
      <c r="AL120" s="862"/>
      <c r="AM120" s="862"/>
      <c r="AN120" s="862"/>
      <c r="AO120" s="863"/>
      <c r="AP120" s="909">
        <v>4</v>
      </c>
      <c r="AQ120" s="910"/>
      <c r="AR120" s="910"/>
      <c r="AS120" s="910"/>
      <c r="AT120" s="911"/>
      <c r="AU120" s="968" t="s">
        <v>471</v>
      </c>
      <c r="AV120" s="969"/>
      <c r="AW120" s="969"/>
      <c r="AX120" s="969"/>
      <c r="AY120" s="970"/>
      <c r="AZ120" s="945" t="s">
        <v>472</v>
      </c>
      <c r="BA120" s="890"/>
      <c r="BB120" s="890"/>
      <c r="BC120" s="890"/>
      <c r="BD120" s="890"/>
      <c r="BE120" s="890"/>
      <c r="BF120" s="890"/>
      <c r="BG120" s="890"/>
      <c r="BH120" s="890"/>
      <c r="BI120" s="890"/>
      <c r="BJ120" s="890"/>
      <c r="BK120" s="890"/>
      <c r="BL120" s="890"/>
      <c r="BM120" s="890"/>
      <c r="BN120" s="890"/>
      <c r="BO120" s="890"/>
      <c r="BP120" s="891"/>
      <c r="BQ120" s="946">
        <v>7703074</v>
      </c>
      <c r="BR120" s="927"/>
      <c r="BS120" s="927"/>
      <c r="BT120" s="927"/>
      <c r="BU120" s="927"/>
      <c r="BV120" s="927">
        <v>7929193</v>
      </c>
      <c r="BW120" s="927"/>
      <c r="BX120" s="927"/>
      <c r="BY120" s="927"/>
      <c r="BZ120" s="927"/>
      <c r="CA120" s="927">
        <v>8793260</v>
      </c>
      <c r="CB120" s="927"/>
      <c r="CC120" s="927"/>
      <c r="CD120" s="927"/>
      <c r="CE120" s="927"/>
      <c r="CF120" s="951">
        <v>45.6</v>
      </c>
      <c r="CG120" s="952"/>
      <c r="CH120" s="952"/>
      <c r="CI120" s="952"/>
      <c r="CJ120" s="952"/>
      <c r="CK120" s="953" t="s">
        <v>473</v>
      </c>
      <c r="CL120" s="937"/>
      <c r="CM120" s="937"/>
      <c r="CN120" s="937"/>
      <c r="CO120" s="938"/>
      <c r="CP120" s="957" t="s">
        <v>474</v>
      </c>
      <c r="CQ120" s="958"/>
      <c r="CR120" s="958"/>
      <c r="CS120" s="958"/>
      <c r="CT120" s="958"/>
      <c r="CU120" s="958"/>
      <c r="CV120" s="958"/>
      <c r="CW120" s="958"/>
      <c r="CX120" s="958"/>
      <c r="CY120" s="958"/>
      <c r="CZ120" s="958"/>
      <c r="DA120" s="958"/>
      <c r="DB120" s="958"/>
      <c r="DC120" s="958"/>
      <c r="DD120" s="958"/>
      <c r="DE120" s="958"/>
      <c r="DF120" s="959"/>
      <c r="DG120" s="946">
        <v>6684084</v>
      </c>
      <c r="DH120" s="927"/>
      <c r="DI120" s="927"/>
      <c r="DJ120" s="927"/>
      <c r="DK120" s="927"/>
      <c r="DL120" s="927">
        <v>6053658</v>
      </c>
      <c r="DM120" s="927"/>
      <c r="DN120" s="927"/>
      <c r="DO120" s="927"/>
      <c r="DP120" s="927"/>
      <c r="DQ120" s="927">
        <v>5260507</v>
      </c>
      <c r="DR120" s="927"/>
      <c r="DS120" s="927"/>
      <c r="DT120" s="927"/>
      <c r="DU120" s="927"/>
      <c r="DV120" s="928">
        <v>27.3</v>
      </c>
      <c r="DW120" s="928"/>
      <c r="DX120" s="928"/>
      <c r="DY120" s="928"/>
      <c r="DZ120" s="929"/>
    </row>
    <row r="121" spans="1:130" s="247" customFormat="1" ht="26.25" customHeight="1" x14ac:dyDescent="0.15">
      <c r="A121" s="902"/>
      <c r="B121" s="903"/>
      <c r="C121" s="948" t="s">
        <v>475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128</v>
      </c>
      <c r="AL121" s="862"/>
      <c r="AM121" s="862"/>
      <c r="AN121" s="862"/>
      <c r="AO121" s="863"/>
      <c r="AP121" s="909" t="s">
        <v>391</v>
      </c>
      <c r="AQ121" s="910"/>
      <c r="AR121" s="910"/>
      <c r="AS121" s="910"/>
      <c r="AT121" s="911"/>
      <c r="AU121" s="971"/>
      <c r="AV121" s="972"/>
      <c r="AW121" s="972"/>
      <c r="AX121" s="972"/>
      <c r="AY121" s="973"/>
      <c r="AZ121" s="897" t="s">
        <v>476</v>
      </c>
      <c r="BA121" s="832"/>
      <c r="BB121" s="832"/>
      <c r="BC121" s="832"/>
      <c r="BD121" s="832"/>
      <c r="BE121" s="832"/>
      <c r="BF121" s="832"/>
      <c r="BG121" s="832"/>
      <c r="BH121" s="832"/>
      <c r="BI121" s="832"/>
      <c r="BJ121" s="832"/>
      <c r="BK121" s="832"/>
      <c r="BL121" s="832"/>
      <c r="BM121" s="832"/>
      <c r="BN121" s="832"/>
      <c r="BO121" s="832"/>
      <c r="BP121" s="833"/>
      <c r="BQ121" s="898">
        <v>7160593</v>
      </c>
      <c r="BR121" s="899"/>
      <c r="BS121" s="899"/>
      <c r="BT121" s="899"/>
      <c r="BU121" s="899"/>
      <c r="BV121" s="899">
        <v>6686278</v>
      </c>
      <c r="BW121" s="899"/>
      <c r="BX121" s="899"/>
      <c r="BY121" s="899"/>
      <c r="BZ121" s="899"/>
      <c r="CA121" s="899">
        <v>6914821</v>
      </c>
      <c r="CB121" s="899"/>
      <c r="CC121" s="899"/>
      <c r="CD121" s="899"/>
      <c r="CE121" s="899"/>
      <c r="CF121" s="960">
        <v>35.9</v>
      </c>
      <c r="CG121" s="961"/>
      <c r="CH121" s="961"/>
      <c r="CI121" s="961"/>
      <c r="CJ121" s="961"/>
      <c r="CK121" s="954"/>
      <c r="CL121" s="940"/>
      <c r="CM121" s="940"/>
      <c r="CN121" s="940"/>
      <c r="CO121" s="941"/>
      <c r="CP121" s="920" t="s">
        <v>477</v>
      </c>
      <c r="CQ121" s="921"/>
      <c r="CR121" s="921"/>
      <c r="CS121" s="921"/>
      <c r="CT121" s="921"/>
      <c r="CU121" s="921"/>
      <c r="CV121" s="921"/>
      <c r="CW121" s="921"/>
      <c r="CX121" s="921"/>
      <c r="CY121" s="921"/>
      <c r="CZ121" s="921"/>
      <c r="DA121" s="921"/>
      <c r="DB121" s="921"/>
      <c r="DC121" s="921"/>
      <c r="DD121" s="921"/>
      <c r="DE121" s="921"/>
      <c r="DF121" s="922"/>
      <c r="DG121" s="898">
        <v>4702770</v>
      </c>
      <c r="DH121" s="899"/>
      <c r="DI121" s="899"/>
      <c r="DJ121" s="899"/>
      <c r="DK121" s="899"/>
      <c r="DL121" s="899">
        <v>4045330</v>
      </c>
      <c r="DM121" s="899"/>
      <c r="DN121" s="899"/>
      <c r="DO121" s="899"/>
      <c r="DP121" s="899"/>
      <c r="DQ121" s="899">
        <v>3443203</v>
      </c>
      <c r="DR121" s="899"/>
      <c r="DS121" s="899"/>
      <c r="DT121" s="899"/>
      <c r="DU121" s="899"/>
      <c r="DV121" s="876">
        <v>17.899999999999999</v>
      </c>
      <c r="DW121" s="876"/>
      <c r="DX121" s="876"/>
      <c r="DY121" s="876"/>
      <c r="DZ121" s="877"/>
    </row>
    <row r="122" spans="1:130" s="247" customFormat="1" ht="26.25" customHeight="1" x14ac:dyDescent="0.15">
      <c r="A122" s="902"/>
      <c r="B122" s="903"/>
      <c r="C122" s="906" t="s">
        <v>456</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128</v>
      </c>
      <c r="AB122" s="862"/>
      <c r="AC122" s="862"/>
      <c r="AD122" s="862"/>
      <c r="AE122" s="863"/>
      <c r="AF122" s="864" t="s">
        <v>391</v>
      </c>
      <c r="AG122" s="862"/>
      <c r="AH122" s="862"/>
      <c r="AI122" s="862"/>
      <c r="AJ122" s="863"/>
      <c r="AK122" s="864" t="s">
        <v>391</v>
      </c>
      <c r="AL122" s="862"/>
      <c r="AM122" s="862"/>
      <c r="AN122" s="862"/>
      <c r="AO122" s="863"/>
      <c r="AP122" s="909" t="s">
        <v>391</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35520065</v>
      </c>
      <c r="BR122" s="930"/>
      <c r="BS122" s="930"/>
      <c r="BT122" s="930"/>
      <c r="BU122" s="930"/>
      <c r="BV122" s="930">
        <v>33910919</v>
      </c>
      <c r="BW122" s="930"/>
      <c r="BX122" s="930"/>
      <c r="BY122" s="930"/>
      <c r="BZ122" s="930"/>
      <c r="CA122" s="930">
        <v>32628378</v>
      </c>
      <c r="CB122" s="930"/>
      <c r="CC122" s="930"/>
      <c r="CD122" s="930"/>
      <c r="CE122" s="930"/>
      <c r="CF122" s="931">
        <v>169.4</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v>286147</v>
      </c>
      <c r="DH122" s="899"/>
      <c r="DI122" s="899"/>
      <c r="DJ122" s="899"/>
      <c r="DK122" s="899"/>
      <c r="DL122" s="899">
        <v>242243</v>
      </c>
      <c r="DM122" s="899"/>
      <c r="DN122" s="899"/>
      <c r="DO122" s="899"/>
      <c r="DP122" s="899"/>
      <c r="DQ122" s="899">
        <v>148919</v>
      </c>
      <c r="DR122" s="899"/>
      <c r="DS122" s="899"/>
      <c r="DT122" s="899"/>
      <c r="DU122" s="899"/>
      <c r="DV122" s="876">
        <v>0.8</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128</v>
      </c>
      <c r="AB123" s="862"/>
      <c r="AC123" s="862"/>
      <c r="AD123" s="862"/>
      <c r="AE123" s="863"/>
      <c r="AF123" s="864" t="s">
        <v>128</v>
      </c>
      <c r="AG123" s="862"/>
      <c r="AH123" s="862"/>
      <c r="AI123" s="862"/>
      <c r="AJ123" s="863"/>
      <c r="AK123" s="864" t="s">
        <v>395</v>
      </c>
      <c r="AL123" s="862"/>
      <c r="AM123" s="862"/>
      <c r="AN123" s="862"/>
      <c r="AO123" s="863"/>
      <c r="AP123" s="909" t="s">
        <v>128</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480</v>
      </c>
      <c r="BP123" s="963"/>
      <c r="BQ123" s="917">
        <v>50383732</v>
      </c>
      <c r="BR123" s="918"/>
      <c r="BS123" s="918"/>
      <c r="BT123" s="918"/>
      <c r="BU123" s="918"/>
      <c r="BV123" s="918">
        <v>48526390</v>
      </c>
      <c r="BW123" s="918"/>
      <c r="BX123" s="918"/>
      <c r="BY123" s="918"/>
      <c r="BZ123" s="918"/>
      <c r="CA123" s="918">
        <v>48336459</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v>67160</v>
      </c>
      <c r="DH123" s="862"/>
      <c r="DI123" s="862"/>
      <c r="DJ123" s="862"/>
      <c r="DK123" s="863"/>
      <c r="DL123" s="864">
        <v>32442</v>
      </c>
      <c r="DM123" s="862"/>
      <c r="DN123" s="862"/>
      <c r="DO123" s="862"/>
      <c r="DP123" s="863"/>
      <c r="DQ123" s="864">
        <v>9324</v>
      </c>
      <c r="DR123" s="862"/>
      <c r="DS123" s="862"/>
      <c r="DT123" s="862"/>
      <c r="DU123" s="863"/>
      <c r="DV123" s="909">
        <v>0</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v>331</v>
      </c>
      <c r="AB124" s="862"/>
      <c r="AC124" s="862"/>
      <c r="AD124" s="862"/>
      <c r="AE124" s="863"/>
      <c r="AF124" s="864" t="s">
        <v>128</v>
      </c>
      <c r="AG124" s="862"/>
      <c r="AH124" s="862"/>
      <c r="AI124" s="862"/>
      <c r="AJ124" s="863"/>
      <c r="AK124" s="864">
        <v>732</v>
      </c>
      <c r="AL124" s="862"/>
      <c r="AM124" s="862"/>
      <c r="AN124" s="862"/>
      <c r="AO124" s="863"/>
      <c r="AP124" s="909">
        <v>0</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2.7</v>
      </c>
      <c r="BR124" s="916"/>
      <c r="BS124" s="916"/>
      <c r="BT124" s="916"/>
      <c r="BU124" s="916"/>
      <c r="BV124" s="916" t="s">
        <v>128</v>
      </c>
      <c r="BW124" s="916"/>
      <c r="BX124" s="916"/>
      <c r="BY124" s="916"/>
      <c r="BZ124" s="916"/>
      <c r="CA124" s="916" t="s">
        <v>128</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391</v>
      </c>
      <c r="DH124" s="845"/>
      <c r="DI124" s="845"/>
      <c r="DJ124" s="845"/>
      <c r="DK124" s="846"/>
      <c r="DL124" s="847" t="s">
        <v>128</v>
      </c>
      <c r="DM124" s="845"/>
      <c r="DN124" s="845"/>
      <c r="DO124" s="845"/>
      <c r="DP124" s="846"/>
      <c r="DQ124" s="847" t="s">
        <v>128</v>
      </c>
      <c r="DR124" s="845"/>
      <c r="DS124" s="845"/>
      <c r="DT124" s="845"/>
      <c r="DU124" s="846"/>
      <c r="DV124" s="933" t="s">
        <v>128</v>
      </c>
      <c r="DW124" s="934"/>
      <c r="DX124" s="934"/>
      <c r="DY124" s="934"/>
      <c r="DZ124" s="935"/>
    </row>
    <row r="125" spans="1:130" s="247" customFormat="1" ht="26.25" customHeight="1" x14ac:dyDescent="0.15">
      <c r="A125" s="902"/>
      <c r="B125" s="903"/>
      <c r="C125" s="906" t="s">
        <v>468</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128</v>
      </c>
      <c r="AB125" s="862"/>
      <c r="AC125" s="862"/>
      <c r="AD125" s="862"/>
      <c r="AE125" s="863"/>
      <c r="AF125" s="864" t="s">
        <v>128</v>
      </c>
      <c r="AG125" s="862"/>
      <c r="AH125" s="862"/>
      <c r="AI125" s="862"/>
      <c r="AJ125" s="863"/>
      <c r="AK125" s="864" t="s">
        <v>391</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128</v>
      </c>
      <c r="DH125" s="927"/>
      <c r="DI125" s="927"/>
      <c r="DJ125" s="927"/>
      <c r="DK125" s="927"/>
      <c r="DL125" s="927" t="s">
        <v>128</v>
      </c>
      <c r="DM125" s="927"/>
      <c r="DN125" s="927"/>
      <c r="DO125" s="927"/>
      <c r="DP125" s="927"/>
      <c r="DQ125" s="927" t="s">
        <v>391</v>
      </c>
      <c r="DR125" s="927"/>
      <c r="DS125" s="927"/>
      <c r="DT125" s="927"/>
      <c r="DU125" s="927"/>
      <c r="DV125" s="928" t="s">
        <v>128</v>
      </c>
      <c r="DW125" s="928"/>
      <c r="DX125" s="928"/>
      <c r="DY125" s="928"/>
      <c r="DZ125" s="929"/>
    </row>
    <row r="126" spans="1:130" s="247" customFormat="1" ht="26.25" customHeight="1" thickBot="1" x14ac:dyDescent="0.2">
      <c r="A126" s="902"/>
      <c r="B126" s="903"/>
      <c r="C126" s="906" t="s">
        <v>470</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128</v>
      </c>
      <c r="AB126" s="862"/>
      <c r="AC126" s="862"/>
      <c r="AD126" s="862"/>
      <c r="AE126" s="863"/>
      <c r="AF126" s="864" t="s">
        <v>128</v>
      </c>
      <c r="AG126" s="862"/>
      <c r="AH126" s="862"/>
      <c r="AI126" s="862"/>
      <c r="AJ126" s="863"/>
      <c r="AK126" s="864" t="s">
        <v>128</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t="s">
        <v>128</v>
      </c>
      <c r="DH126" s="899"/>
      <c r="DI126" s="899"/>
      <c r="DJ126" s="899"/>
      <c r="DK126" s="899"/>
      <c r="DL126" s="899" t="s">
        <v>128</v>
      </c>
      <c r="DM126" s="899"/>
      <c r="DN126" s="899"/>
      <c r="DO126" s="899"/>
      <c r="DP126" s="899"/>
      <c r="DQ126" s="899" t="s">
        <v>128</v>
      </c>
      <c r="DR126" s="899"/>
      <c r="DS126" s="899"/>
      <c r="DT126" s="899"/>
      <c r="DU126" s="899"/>
      <c r="DV126" s="876" t="s">
        <v>128</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128</v>
      </c>
      <c r="AB127" s="862"/>
      <c r="AC127" s="862"/>
      <c r="AD127" s="862"/>
      <c r="AE127" s="863"/>
      <c r="AF127" s="864" t="s">
        <v>128</v>
      </c>
      <c r="AG127" s="862"/>
      <c r="AH127" s="862"/>
      <c r="AI127" s="862"/>
      <c r="AJ127" s="863"/>
      <c r="AK127" s="864" t="s">
        <v>128</v>
      </c>
      <c r="AL127" s="862"/>
      <c r="AM127" s="862"/>
      <c r="AN127" s="862"/>
      <c r="AO127" s="863"/>
      <c r="AP127" s="909" t="s">
        <v>128</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128</v>
      </c>
      <c r="DM127" s="899"/>
      <c r="DN127" s="899"/>
      <c r="DO127" s="899"/>
      <c r="DP127" s="899"/>
      <c r="DQ127" s="899" t="s">
        <v>128</v>
      </c>
      <c r="DR127" s="899"/>
      <c r="DS127" s="899"/>
      <c r="DT127" s="899"/>
      <c r="DU127" s="899"/>
      <c r="DV127" s="876" t="s">
        <v>128</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1102046</v>
      </c>
      <c r="AB128" s="883"/>
      <c r="AC128" s="883"/>
      <c r="AD128" s="883"/>
      <c r="AE128" s="884"/>
      <c r="AF128" s="885">
        <v>1085444</v>
      </c>
      <c r="AG128" s="883"/>
      <c r="AH128" s="883"/>
      <c r="AI128" s="883"/>
      <c r="AJ128" s="884"/>
      <c r="AK128" s="885">
        <v>1139652</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391</v>
      </c>
      <c r="BG128" s="869"/>
      <c r="BH128" s="869"/>
      <c r="BI128" s="869"/>
      <c r="BJ128" s="869"/>
      <c r="BK128" s="869"/>
      <c r="BL128" s="892"/>
      <c r="BM128" s="868">
        <v>12.21</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v>2856</v>
      </c>
      <c r="DH128" s="873"/>
      <c r="DI128" s="873"/>
      <c r="DJ128" s="873"/>
      <c r="DK128" s="873"/>
      <c r="DL128" s="873">
        <v>1419</v>
      </c>
      <c r="DM128" s="873"/>
      <c r="DN128" s="873"/>
      <c r="DO128" s="873"/>
      <c r="DP128" s="873"/>
      <c r="DQ128" s="873">
        <v>1304</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497</v>
      </c>
      <c r="X129" s="859"/>
      <c r="Y129" s="859"/>
      <c r="Z129" s="860"/>
      <c r="AA129" s="861">
        <v>22863511</v>
      </c>
      <c r="AB129" s="862"/>
      <c r="AC129" s="862"/>
      <c r="AD129" s="862"/>
      <c r="AE129" s="863"/>
      <c r="AF129" s="864">
        <v>23019951</v>
      </c>
      <c r="AG129" s="862"/>
      <c r="AH129" s="862"/>
      <c r="AI129" s="862"/>
      <c r="AJ129" s="863"/>
      <c r="AK129" s="864">
        <v>23196122</v>
      </c>
      <c r="AL129" s="862"/>
      <c r="AM129" s="862"/>
      <c r="AN129" s="862"/>
      <c r="AO129" s="863"/>
      <c r="AP129" s="865"/>
      <c r="AQ129" s="866"/>
      <c r="AR129" s="866"/>
      <c r="AS129" s="866"/>
      <c r="AT129" s="867"/>
      <c r="AU129" s="285"/>
      <c r="AV129" s="285"/>
      <c r="AW129" s="285"/>
      <c r="AX129" s="831" t="s">
        <v>498</v>
      </c>
      <c r="AY129" s="832"/>
      <c r="AZ129" s="832"/>
      <c r="BA129" s="832"/>
      <c r="BB129" s="832"/>
      <c r="BC129" s="832"/>
      <c r="BD129" s="832"/>
      <c r="BE129" s="833"/>
      <c r="BF129" s="851" t="s">
        <v>391</v>
      </c>
      <c r="BG129" s="852"/>
      <c r="BH129" s="852"/>
      <c r="BI129" s="852"/>
      <c r="BJ129" s="852"/>
      <c r="BK129" s="852"/>
      <c r="BL129" s="853"/>
      <c r="BM129" s="851">
        <v>17.21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500</v>
      </c>
      <c r="X130" s="859"/>
      <c r="Y130" s="859"/>
      <c r="Z130" s="860"/>
      <c r="AA130" s="861">
        <v>4154062</v>
      </c>
      <c r="AB130" s="862"/>
      <c r="AC130" s="862"/>
      <c r="AD130" s="862"/>
      <c r="AE130" s="863"/>
      <c r="AF130" s="864">
        <v>4053924</v>
      </c>
      <c r="AG130" s="862"/>
      <c r="AH130" s="862"/>
      <c r="AI130" s="862"/>
      <c r="AJ130" s="863"/>
      <c r="AK130" s="864">
        <v>3931254</v>
      </c>
      <c r="AL130" s="862"/>
      <c r="AM130" s="862"/>
      <c r="AN130" s="862"/>
      <c r="AO130" s="863"/>
      <c r="AP130" s="865"/>
      <c r="AQ130" s="866"/>
      <c r="AR130" s="866"/>
      <c r="AS130" s="866"/>
      <c r="AT130" s="867"/>
      <c r="AU130" s="285"/>
      <c r="AV130" s="285"/>
      <c r="AW130" s="285"/>
      <c r="AX130" s="831" t="s">
        <v>501</v>
      </c>
      <c r="AY130" s="832"/>
      <c r="AZ130" s="832"/>
      <c r="BA130" s="832"/>
      <c r="BB130" s="832"/>
      <c r="BC130" s="832"/>
      <c r="BD130" s="832"/>
      <c r="BE130" s="833"/>
      <c r="BF130" s="834">
        <v>6.4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502</v>
      </c>
      <c r="X131" s="842"/>
      <c r="Y131" s="842"/>
      <c r="Z131" s="843"/>
      <c r="AA131" s="844">
        <v>18709449</v>
      </c>
      <c r="AB131" s="845"/>
      <c r="AC131" s="845"/>
      <c r="AD131" s="845"/>
      <c r="AE131" s="846"/>
      <c r="AF131" s="847">
        <v>18966027</v>
      </c>
      <c r="AG131" s="845"/>
      <c r="AH131" s="845"/>
      <c r="AI131" s="845"/>
      <c r="AJ131" s="846"/>
      <c r="AK131" s="847">
        <v>19264868</v>
      </c>
      <c r="AL131" s="845"/>
      <c r="AM131" s="845"/>
      <c r="AN131" s="845"/>
      <c r="AO131" s="846"/>
      <c r="AP131" s="848"/>
      <c r="AQ131" s="849"/>
      <c r="AR131" s="849"/>
      <c r="AS131" s="849"/>
      <c r="AT131" s="850"/>
      <c r="AU131" s="285"/>
      <c r="AV131" s="285"/>
      <c r="AW131" s="285"/>
      <c r="AX131" s="809" t="s">
        <v>503</v>
      </c>
      <c r="AY131" s="810"/>
      <c r="AZ131" s="810"/>
      <c r="BA131" s="810"/>
      <c r="BB131" s="810"/>
      <c r="BC131" s="810"/>
      <c r="BD131" s="810"/>
      <c r="BE131" s="811"/>
      <c r="BF131" s="812" t="s">
        <v>128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505</v>
      </c>
      <c r="W132" s="822"/>
      <c r="X132" s="822"/>
      <c r="Y132" s="822"/>
      <c r="Z132" s="823"/>
      <c r="AA132" s="824">
        <v>7.1918579749999996</v>
      </c>
      <c r="AB132" s="825"/>
      <c r="AC132" s="825"/>
      <c r="AD132" s="825"/>
      <c r="AE132" s="826"/>
      <c r="AF132" s="827">
        <v>6.3927147209999999</v>
      </c>
      <c r="AG132" s="825"/>
      <c r="AH132" s="825"/>
      <c r="AI132" s="825"/>
      <c r="AJ132" s="826"/>
      <c r="AK132" s="827">
        <v>5.818067375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506</v>
      </c>
      <c r="W133" s="801"/>
      <c r="X133" s="801"/>
      <c r="Y133" s="801"/>
      <c r="Z133" s="802"/>
      <c r="AA133" s="803">
        <v>7.9</v>
      </c>
      <c r="AB133" s="804"/>
      <c r="AC133" s="804"/>
      <c r="AD133" s="804"/>
      <c r="AE133" s="805"/>
      <c r="AF133" s="803">
        <v>7.1</v>
      </c>
      <c r="AG133" s="804"/>
      <c r="AH133" s="804"/>
      <c r="AI133" s="804"/>
      <c r="AJ133" s="805"/>
      <c r="AK133" s="803">
        <v>6.4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dpqqO6V7z1wRv+y6Qahxr3bssxuVBaGIEwPwqjsWyfU+elZPxM/gPMXSX0f4VqcPWgRYYmfJDY0ewPQzvfupg==" saltValue="6mU3Iq6VygvZsFlFa4FS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85" zoomScaleNormal="85" zoomScaleSheetLayoutView="100" workbookViewId="0">
      <selection activeCell="AT4" sqref="AT4:CW12"/>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K3wKCNHxP1DTapYdCRcfgzW9RD055MTa634MuYpe7HlHar5rkzIGSyokoZhLpF3SOPcYbZDfa53+hi30ea2qA==" saltValue="DXLceCmGyHt/NeGWgj3pk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3" zoomScaleNormal="100" zoomScaleSheetLayoutView="55" workbookViewId="0">
      <selection activeCell="BK4" sqref="AY4:BK5"/>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EIufdnhiAcH5AK5OYV6tmaCaBiQ+kQi9D5+b6n9iB7aaRzZtBZ4EAqUsRfjGzK6jSccojEoSaiIhL0vaUr6dw==" saltValue="0X/U2cmwgHq7rfFjuEO7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7" workbookViewId="0">
      <selection activeCell="AK36" sqref="AK36:AN3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515</v>
      </c>
      <c r="AL9" s="1230"/>
      <c r="AM9" s="1230"/>
      <c r="AN9" s="1231"/>
      <c r="AO9" s="313">
        <v>6964548</v>
      </c>
      <c r="AP9" s="313">
        <v>62220</v>
      </c>
      <c r="AQ9" s="314">
        <v>56868</v>
      </c>
      <c r="AR9" s="315">
        <v>9.4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516</v>
      </c>
      <c r="AL10" s="1230"/>
      <c r="AM10" s="1230"/>
      <c r="AN10" s="1231"/>
      <c r="AO10" s="316">
        <v>595036</v>
      </c>
      <c r="AP10" s="316">
        <v>5316</v>
      </c>
      <c r="AQ10" s="317">
        <v>3674</v>
      </c>
      <c r="AR10" s="318">
        <v>44.7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517</v>
      </c>
      <c r="AL11" s="1230"/>
      <c r="AM11" s="1230"/>
      <c r="AN11" s="1231"/>
      <c r="AO11" s="316">
        <v>3618</v>
      </c>
      <c r="AP11" s="316">
        <v>32</v>
      </c>
      <c r="AQ11" s="317">
        <v>3477</v>
      </c>
      <c r="AR11" s="318">
        <v>-99.1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518</v>
      </c>
      <c r="AL12" s="1230"/>
      <c r="AM12" s="1230"/>
      <c r="AN12" s="1231"/>
      <c r="AO12" s="316">
        <v>335002</v>
      </c>
      <c r="AP12" s="316">
        <v>2993</v>
      </c>
      <c r="AQ12" s="317">
        <v>579</v>
      </c>
      <c r="AR12" s="318">
        <v>416.9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519</v>
      </c>
      <c r="AL13" s="1230"/>
      <c r="AM13" s="1230"/>
      <c r="AN13" s="1231"/>
      <c r="AO13" s="316" t="s">
        <v>520</v>
      </c>
      <c r="AP13" s="316" t="s">
        <v>520</v>
      </c>
      <c r="AQ13" s="317">
        <v>11</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521</v>
      </c>
      <c r="AL14" s="1230"/>
      <c r="AM14" s="1230"/>
      <c r="AN14" s="1231"/>
      <c r="AO14" s="316">
        <v>300761</v>
      </c>
      <c r="AP14" s="316">
        <v>2687</v>
      </c>
      <c r="AQ14" s="317">
        <v>2399</v>
      </c>
      <c r="AR14" s="318">
        <v>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522</v>
      </c>
      <c r="AL15" s="1230"/>
      <c r="AM15" s="1230"/>
      <c r="AN15" s="1231"/>
      <c r="AO15" s="316">
        <v>32000</v>
      </c>
      <c r="AP15" s="316">
        <v>286</v>
      </c>
      <c r="AQ15" s="317">
        <v>1114</v>
      </c>
      <c r="AR15" s="318">
        <v>-74.3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523</v>
      </c>
      <c r="AL16" s="1233"/>
      <c r="AM16" s="1233"/>
      <c r="AN16" s="1234"/>
      <c r="AO16" s="316">
        <v>-451720</v>
      </c>
      <c r="AP16" s="316">
        <v>-4036</v>
      </c>
      <c r="AQ16" s="317">
        <v>-4418</v>
      </c>
      <c r="AR16" s="318">
        <v>-8.6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188</v>
      </c>
      <c r="AL17" s="1233"/>
      <c r="AM17" s="1233"/>
      <c r="AN17" s="1234"/>
      <c r="AO17" s="316">
        <v>7779245</v>
      </c>
      <c r="AP17" s="316">
        <v>69498</v>
      </c>
      <c r="AQ17" s="317">
        <v>63704</v>
      </c>
      <c r="AR17" s="318">
        <v>9.1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528</v>
      </c>
      <c r="AL21" s="1227"/>
      <c r="AM21" s="1227"/>
      <c r="AN21" s="1228"/>
      <c r="AO21" s="328">
        <v>6</v>
      </c>
      <c r="AP21" s="329">
        <v>6.05</v>
      </c>
      <c r="AQ21" s="330">
        <v>-0.05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529</v>
      </c>
      <c r="AL22" s="1227"/>
      <c r="AM22" s="1227"/>
      <c r="AN22" s="1228"/>
      <c r="AO22" s="333">
        <v>98.2</v>
      </c>
      <c r="AP22" s="334">
        <v>99.6</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533</v>
      </c>
      <c r="AL32" s="1218"/>
      <c r="AM32" s="1218"/>
      <c r="AN32" s="1219"/>
      <c r="AO32" s="343">
        <v>3852295</v>
      </c>
      <c r="AP32" s="343">
        <v>34416</v>
      </c>
      <c r="AQ32" s="344">
        <v>31767</v>
      </c>
      <c r="AR32" s="345">
        <v>8.3000000000000007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534</v>
      </c>
      <c r="AL33" s="1218"/>
      <c r="AM33" s="1218"/>
      <c r="AN33" s="1219"/>
      <c r="AO33" s="343" t="s">
        <v>520</v>
      </c>
      <c r="AP33" s="343" t="s">
        <v>520</v>
      </c>
      <c r="AQ33" s="344">
        <v>4</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535</v>
      </c>
      <c r="AL34" s="1218"/>
      <c r="AM34" s="1218"/>
      <c r="AN34" s="1219"/>
      <c r="AO34" s="343" t="s">
        <v>520</v>
      </c>
      <c r="AP34" s="343" t="s">
        <v>520</v>
      </c>
      <c r="AQ34" s="344">
        <v>33</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536</v>
      </c>
      <c r="AL35" s="1218"/>
      <c r="AM35" s="1218"/>
      <c r="AN35" s="1219"/>
      <c r="AO35" s="343">
        <v>1566119</v>
      </c>
      <c r="AP35" s="343">
        <v>13991</v>
      </c>
      <c r="AQ35" s="344">
        <v>6427</v>
      </c>
      <c r="AR35" s="345">
        <v>117.7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537</v>
      </c>
      <c r="AL36" s="1218"/>
      <c r="AM36" s="1218"/>
      <c r="AN36" s="1219"/>
      <c r="AO36" s="343">
        <v>2340</v>
      </c>
      <c r="AP36" s="343">
        <v>21</v>
      </c>
      <c r="AQ36" s="344">
        <v>1122</v>
      </c>
      <c r="AR36" s="345">
        <v>-98.1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538</v>
      </c>
      <c r="AL37" s="1218"/>
      <c r="AM37" s="1218"/>
      <c r="AN37" s="1219"/>
      <c r="AO37" s="343">
        <v>770995</v>
      </c>
      <c r="AP37" s="343">
        <v>6888</v>
      </c>
      <c r="AQ37" s="344">
        <v>1023</v>
      </c>
      <c r="AR37" s="345">
        <v>573.29999999999995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539</v>
      </c>
      <c r="AL38" s="1221"/>
      <c r="AM38" s="1221"/>
      <c r="AN38" s="1222"/>
      <c r="AO38" s="346" t="s">
        <v>520</v>
      </c>
      <c r="AP38" s="346" t="s">
        <v>520</v>
      </c>
      <c r="AQ38" s="347">
        <v>2</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540</v>
      </c>
      <c r="AL39" s="1221"/>
      <c r="AM39" s="1221"/>
      <c r="AN39" s="1222"/>
      <c r="AO39" s="343">
        <v>-1139652</v>
      </c>
      <c r="AP39" s="343">
        <v>-10181</v>
      </c>
      <c r="AQ39" s="344">
        <v>-6864</v>
      </c>
      <c r="AR39" s="345">
        <v>48.3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541</v>
      </c>
      <c r="AL40" s="1218"/>
      <c r="AM40" s="1218"/>
      <c r="AN40" s="1219"/>
      <c r="AO40" s="343">
        <v>-3931254</v>
      </c>
      <c r="AP40" s="343">
        <v>-35121</v>
      </c>
      <c r="AQ40" s="344">
        <v>-26034</v>
      </c>
      <c r="AR40" s="345">
        <v>34.9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301</v>
      </c>
      <c r="AL41" s="1224"/>
      <c r="AM41" s="1224"/>
      <c r="AN41" s="1225"/>
      <c r="AO41" s="343">
        <v>1120843</v>
      </c>
      <c r="AP41" s="343">
        <v>10013</v>
      </c>
      <c r="AQ41" s="344">
        <v>7479</v>
      </c>
      <c r="AR41" s="345">
        <v>33.9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510</v>
      </c>
      <c r="AN49" s="1212" t="s">
        <v>545</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3748684</v>
      </c>
      <c r="AN51" s="365">
        <v>32884</v>
      </c>
      <c r="AO51" s="366">
        <v>-47</v>
      </c>
      <c r="AP51" s="367">
        <v>44267</v>
      </c>
      <c r="AQ51" s="368">
        <v>-17.399999999999999</v>
      </c>
      <c r="AR51" s="369">
        <v>-29.6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2335686</v>
      </c>
      <c r="AN52" s="373">
        <v>20489</v>
      </c>
      <c r="AO52" s="374">
        <v>-55.9</v>
      </c>
      <c r="AP52" s="375">
        <v>26161</v>
      </c>
      <c r="AQ52" s="376">
        <v>-7.7</v>
      </c>
      <c r="AR52" s="377">
        <v>-48.2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5028859</v>
      </c>
      <c r="AN53" s="365">
        <v>44193</v>
      </c>
      <c r="AO53" s="366">
        <v>34.4</v>
      </c>
      <c r="AP53" s="367">
        <v>40879</v>
      </c>
      <c r="AQ53" s="368">
        <v>-7.7</v>
      </c>
      <c r="AR53" s="369">
        <v>42.1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2966149</v>
      </c>
      <c r="AN54" s="373">
        <v>26066</v>
      </c>
      <c r="AO54" s="374">
        <v>27.2</v>
      </c>
      <c r="AP54" s="375">
        <v>24087</v>
      </c>
      <c r="AQ54" s="376">
        <v>-7.9</v>
      </c>
      <c r="AR54" s="377">
        <v>35.1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2860934</v>
      </c>
      <c r="AN55" s="365">
        <v>25212</v>
      </c>
      <c r="AO55" s="366">
        <v>-43</v>
      </c>
      <c r="AP55" s="367">
        <v>42651</v>
      </c>
      <c r="AQ55" s="368">
        <v>4.3</v>
      </c>
      <c r="AR55" s="369">
        <v>-47.3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1942090</v>
      </c>
      <c r="AN56" s="373">
        <v>17115</v>
      </c>
      <c r="AO56" s="374">
        <v>-34.299999999999997</v>
      </c>
      <c r="AP56" s="375">
        <v>22675</v>
      </c>
      <c r="AQ56" s="376">
        <v>-5.9</v>
      </c>
      <c r="AR56" s="377">
        <v>-28.4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2655503</v>
      </c>
      <c r="AN57" s="365">
        <v>23540</v>
      </c>
      <c r="AO57" s="366">
        <v>-6.6</v>
      </c>
      <c r="AP57" s="367">
        <v>43226</v>
      </c>
      <c r="AQ57" s="368">
        <v>1.3</v>
      </c>
      <c r="AR57" s="369">
        <v>-7.9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1799630</v>
      </c>
      <c r="AN58" s="373">
        <v>15953</v>
      </c>
      <c r="AO58" s="374">
        <v>-6.8</v>
      </c>
      <c r="AP58" s="375">
        <v>22622</v>
      </c>
      <c r="AQ58" s="376">
        <v>-0.2</v>
      </c>
      <c r="AR58" s="377">
        <v>-6.6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3130400</v>
      </c>
      <c r="AN59" s="365">
        <v>27966</v>
      </c>
      <c r="AO59" s="366">
        <v>18.8</v>
      </c>
      <c r="AP59" s="367">
        <v>42836</v>
      </c>
      <c r="AQ59" s="368">
        <v>-0.9</v>
      </c>
      <c r="AR59" s="369">
        <v>19.7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2100500</v>
      </c>
      <c r="AN60" s="373">
        <v>18766</v>
      </c>
      <c r="AO60" s="374">
        <v>17.600000000000001</v>
      </c>
      <c r="AP60" s="375">
        <v>22936</v>
      </c>
      <c r="AQ60" s="376">
        <v>1.4</v>
      </c>
      <c r="AR60" s="377">
        <v>16.2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3484876</v>
      </c>
      <c r="AN61" s="380">
        <v>30759</v>
      </c>
      <c r="AO61" s="381">
        <v>-8.6999999999999993</v>
      </c>
      <c r="AP61" s="382">
        <v>42772</v>
      </c>
      <c r="AQ61" s="383">
        <v>-4.0999999999999996</v>
      </c>
      <c r="AR61" s="369">
        <v>-4.5999999999999996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2228811</v>
      </c>
      <c r="AN62" s="373">
        <v>19678</v>
      </c>
      <c r="AO62" s="374">
        <v>-10.4</v>
      </c>
      <c r="AP62" s="375">
        <v>23696</v>
      </c>
      <c r="AQ62" s="376">
        <v>-4.0999999999999996</v>
      </c>
      <c r="AR62" s="377">
        <v>-6.3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ZXlavfPDaadRPnxg3QD+N3wnodxcv/0wd5EYfCI2/BWhP9NIBaQNGuX2NdfDLeYBzzqT7IfzVYxOkPd5UwIOA==" saltValue="9D3FF/m8Q+R5txnFqdyFL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BK46" sqref="BK46:CZ4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zZRQ/N6Mp2bUipdLJy4OBE+3hHQxaNJLekzQhq5QD9FAxTb8Z7hUz1CT4Wvevv470EbgKFKVd2XDAbfMCeasMg==" saltValue="0D8IFvh7+frBzIsqpx27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Q92" zoomScaleNormal="100" zoomScaleSheetLayoutView="55" workbookViewId="0">
      <selection activeCell="AV116" sqref="AV11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XMQHViyo6Hgb/2t4MpfoKTZR86o2yS5gYkw94TiXpLdZiVqwil99UxF8LRmDp5cKssQupjIIJIB/m3gl+GJDow==" saltValue="CP0zpaHnctOo39wR4Wva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J44"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5" t="s">
        <v>3</v>
      </c>
      <c r="D47" s="1235"/>
      <c r="E47" s="1236"/>
      <c r="F47" s="11">
        <v>13.9</v>
      </c>
      <c r="G47" s="12">
        <v>13.84</v>
      </c>
      <c r="H47" s="12">
        <v>12.27</v>
      </c>
      <c r="I47" s="12">
        <v>12.19</v>
      </c>
      <c r="J47" s="13">
        <v>13.86</v>
      </c>
    </row>
    <row r="48" spans="2:10" ht="57.75" customHeight="1" x14ac:dyDescent="0.15">
      <c r="B48" s="14"/>
      <c r="C48" s="1237" t="s">
        <v>4</v>
      </c>
      <c r="D48" s="1237"/>
      <c r="E48" s="1238"/>
      <c r="F48" s="15">
        <v>2.34</v>
      </c>
      <c r="G48" s="16">
        <v>1.62</v>
      </c>
      <c r="H48" s="16">
        <v>1.79</v>
      </c>
      <c r="I48" s="16">
        <v>2.0699999999999998</v>
      </c>
      <c r="J48" s="17">
        <v>2.5099999999999998</v>
      </c>
    </row>
    <row r="49" spans="2:10" ht="57.75" customHeight="1" thickBot="1" x14ac:dyDescent="0.2">
      <c r="B49" s="18"/>
      <c r="C49" s="1239" t="s">
        <v>5</v>
      </c>
      <c r="D49" s="1239"/>
      <c r="E49" s="1240"/>
      <c r="F49" s="19">
        <v>0.36</v>
      </c>
      <c r="G49" s="20" t="s">
        <v>566</v>
      </c>
      <c r="H49" s="20" t="s">
        <v>567</v>
      </c>
      <c r="I49" s="20">
        <v>0.28999999999999998</v>
      </c>
      <c r="J49" s="21">
        <v>2.21</v>
      </c>
    </row>
    <row r="50" spans="2:10" ht="13.5" customHeight="1" x14ac:dyDescent="0.15"/>
  </sheetData>
  <sheetProtection algorithmName="SHA-512" hashValue="ZYvbhCD5R9JhpouJmPg0t6oB1DbdET9HPYyWaAtJoZVUNU7PRbcde4NSiCU1Z5uoy7j706ZTblW3q0tlNHo2MQ==" saltValue="cHaDQ4T9ZzTGd3nBfKdb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2021-03-10T08:00:33Z</cp:lastPrinted>
  <dcterms:created xsi:type="dcterms:W3CDTF">2021-02-05T03:29:03Z</dcterms:created>
  <dcterms:modified xsi:type="dcterms:W3CDTF">2021-10-19T08:08:34Z</dcterms:modified>
  <cp:category/>
</cp:coreProperties>
</file>