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2C394226-7E1A-4B1D-9829-11EBBF8184E5}" xr6:coauthVersionLast="36" xr6:coauthVersionMax="36" xr10:uidLastSave="{00000000-0000-0000-0000-000000000000}"/>
  <bookViews>
    <workbookView xWindow="0" yWindow="0" windowWidth="15360" windowHeight="7635" tabRatio="9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19" r:id="rId15"/>
    <sheet name="施設類型別ストック情報分析表②" sheetId="18"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CO36" i="10"/>
  <c r="BE36" i="10"/>
  <c r="BE35"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l="1"/>
  <c r="AM34" i="10"/>
  <c r="AM35" i="10" s="1"/>
  <c r="AM36" i="10" s="1"/>
  <c r="BE34" i="10" l="1"/>
  <c r="BW34" i="10" s="1"/>
  <c r="BW35" i="10" s="1"/>
  <c r="BW36" i="10" s="1"/>
  <c r="BW37" i="10" s="1"/>
  <c r="BW38" i="10" s="1"/>
  <c r="BW39" i="10" s="1"/>
  <c r="BW40" i="10" s="1"/>
  <c r="BW41" i="10" s="1"/>
  <c r="CO34" i="10" s="1"/>
  <c r="CO35" i="10" s="1"/>
</calcChain>
</file>

<file path=xl/sharedStrings.xml><?xml version="1.0" encoding="utf-8"?>
<sst xmlns="http://schemas.openxmlformats.org/spreadsheetml/2006/main" count="1131" uniqueCount="622">
  <si>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</si>
  <si>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</si>
  <si>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</si>
  <si>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</si>
  <si>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</si>
  <si>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</si>
  <si>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</si>
  <si>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</si>
  <si>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</si>
  <si>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</si>
  <si>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</si>
  <si>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</si>
  <si>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</si>
  <si>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</si>
  <si>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</si>
  <si>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</si>
  <si>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</si>
  <si>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</si>
  <si>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</si>
  <si>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</si>
  <si>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</si>
  <si>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</si>
  <si>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</si>
  <si>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</si>
  <si>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</si>
  <si>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</si>
  <si>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</si>
  <si>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</si>
  <si>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</si>
  <si>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</si>
  <si>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</si>
  <si>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</si>
  <si>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</si>
  <si>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</si>
  <si>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</si>
  <si>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</si>
  <si>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</si>
  <si>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</si>
  <si>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</si>
  <si>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</si>
  <si>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</si>
  <si>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</si>
  <si>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</si>
  <si>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</si>
  <si>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</si>
  <si>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</si>
  <si>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</si>
  <si>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</si>
  <si>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</si>
  <si>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</si>
  <si>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</si>
  <si>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</si>
  <si>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</si>
  <si>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</si>
  <si>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</si>
  <si>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</si>
  <si>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</si>
  <si>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</si>
  <si>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</si>
  <si>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</si>
  <si>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</si>
  <si>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</si>
  <si>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</si>
  <si>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</si>
  <si>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</si>
  <si>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</si>
  <si>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</si>
  <si>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</si>
  <si>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</si>
  <si>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</si>
  <si>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</si>
  <si>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</si>
  <si>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</si>
  <si>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</si>
  <si>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</si>
  <si>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</si>
  <si>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</si>
  <si>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</si>
  <si>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</si>
  <si>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</si>
  <si>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</si>
  <si>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</si>
  <si>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</si>
  <si>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</si>
  <si>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</si>
  <si>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</si>
  <si>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</si>
  <si>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</si>
  <si>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</si>
  <si>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</si>
  <si>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</si>
  <si>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</si>
  <si>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</si>
  <si>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</si>
  <si>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</si>
  <si>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</si>
  <si>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</si>
  <si>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</si>
  <si>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</si>
  <si>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</si>
  <si>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</si>
  <si>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</si>
  <si>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</si>
  <si>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</si>
  <si>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</si>
  <si>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</si>
  <si>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</si>
  <si>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</si>
  <si>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</si>
  <si>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</si>
  <si>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</si>
  <si>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</si>
  <si>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</si>
  <si>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</si>
  <si>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</si>
  <si>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</si>
  <si>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</si>
  <si>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</si>
  <si>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</si>
  <si>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</si>
  <si>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</si>
  <si>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</si>
  <si>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</si>
  <si>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</si>
  <si>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</si>
  <si>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</si>
  <si>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</si>
  <si>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</si>
  <si>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</si>
  <si>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</si>
  <si>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</si>
  <si>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</si>
  <si>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</si>
  <si>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</si>
  <si>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</si>
  <si>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</si>
  <si>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</si>
  <si>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</si>
  <si>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</si>
  <si>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</si>
  <si>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</si>
  <si>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</si>
  <si>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</si>
  <si>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</si>
  <si>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</si>
  <si>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</si>
  <si>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</si>
  <si>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</si>
  <si>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</si>
  <si>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</si>
  <si>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</si>
  <si>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</si>
  <si>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</si>
  <si>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</si>
  <si>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</si>
  <si>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</si>
  <si>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</si>
  <si>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</si>
  <si>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</si>
  <si>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</si>
  <si>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</si>
  <si>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</si>
  <si>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</si>
  <si>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</si>
  <si>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</si>
  <si>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</si>
  <si>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</si>
  <si>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</si>
  <si>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</si>
  <si>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</si>
  <si>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</si>
  <si>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</si>
  <si>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</si>
  <si>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</si>
  <si>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</si>
  <si>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</si>
  <si>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</si>
  <si>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</si>
  <si>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</si>
  <si>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</si>
  <si>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</si>
  <si>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</si>
  <si>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</si>
  <si>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</si>
  <si>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</si>
  <si>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</si>
  <si>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</si>
  <si>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</si>
  <si>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</si>
  <si>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</si>
  <si>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</si>
  <si>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</si>
  <si>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</si>
  <si>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</si>
  <si>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</si>
  <si>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</si>
  <si>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</si>
  <si>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</si>
  <si>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</si>
  <si>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</si>
  <si>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</si>
  <si>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</si>
  <si>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</si>
  <si>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</si>
  <si>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</si>
  <si>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</si>
  <si>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</si>
  <si>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</si>
  <si>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</si>
  <si>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</si>
  <si>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</si>
  <si>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</si>
  <si>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</si>
  <si>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兵庫県神河町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</si>
  <si>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</si>
  <si>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</si>
  <si>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</si>
  <si>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</si>
  <si>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</si>
  <si>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</si>
  <si>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</si>
  <si>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</si>
  <si>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</si>
  <si>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</si>
  <si>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</si>
  <si>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</si>
  <si>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</si>
  <si>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</si>
  <si>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</si>
  <si>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</si>
  <si>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</si>
  <si>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</si>
  <si>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</si>
  <si>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</si>
  <si>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</si>
  <si>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</si>
  <si>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</si>
  <si>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</si>
  <si>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</si>
  <si>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</si>
  <si>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</si>
  <si>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</si>
  <si>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</si>
  <si>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</si>
  <si>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</si>
  <si>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</si>
  <si>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</si>
  <si>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</si>
  <si>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</si>
  <si>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</si>
  <si>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</si>
  <si>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</si>
  <si>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</si>
  <si>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</si>
  <si>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</si>
  <si>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</si>
  <si>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</si>
  <si>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</si>
  <si>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</si>
  <si>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</si>
  <si>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</si>
  <si>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</si>
  <si>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</si>
  <si>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</si>
  <si>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</si>
  <si>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</si>
  <si>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</si>
  <si>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</si>
  <si>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</si>
  <si>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</si>
  <si>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</si>
  <si>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</si>
  <si>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</si>
  <si>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</si>
  <si>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</si>
  <si>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</si>
  <si>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</si>
  <si>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</si>
  <si>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</si>
  <si>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</si>
  <si>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</si>
  <si>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</si>
  <si>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</si>
  <si>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</si>
  <si>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</si>
  <si>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</si>
  <si>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</si>
  <si>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</si>
  <si>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</si>
  <si>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</si>
  <si>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</si>
  <si>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</si>
  <si>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</si>
  <si>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</si>
  <si>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</si>
  <si>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</si>
  <si>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</si>
  <si>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</si>
  <si>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</si>
  <si>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</si>
  <si>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</si>
  <si>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</si>
  <si>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</si>
  <si>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</si>
  <si>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</si>
  <si>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</si>
  <si>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</si>
  <si>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</si>
  <si>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</si>
  <si>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</si>
  <si>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</si>
  <si>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</si>
  <si>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</si>
  <si>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</si>
  <si>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</si>
  <si>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</si>
  <si>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</si>
  <si>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</si>
  <si>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</si>
  <si>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</si>
  <si>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</si>
  <si>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</si>
  <si>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</si>
  <si>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</si>
  <si>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</si>
  <si>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</si>
  <si>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</si>
  <si>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</si>
  <si>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</si>
  <si>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</si>
  <si>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</si>
  <si>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</si>
  <si>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</si>
  <si>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</si>
  <si>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</si>
  <si>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</si>
  <si>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</si>
  <si>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</si>
  <si>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</si>
  <si>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</si>
  <si>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</si>
  <si>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</si>
  <si>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</si>
  <si>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</si>
  <si>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</si>
  <si>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</si>
  <si>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</si>
  <si>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</si>
  <si>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</si>
  <si>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</si>
  <si>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</si>
  <si>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</si>
  <si>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</si>
  <si>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</si>
  <si>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</si>
  <si>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</si>
  <si>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</si>
  <si>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</si>
  <si>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</si>
  <si>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</si>
  <si>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</si>
  <si>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</si>
  <si>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</si>
  <si>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</si>
  <si>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</si>
  <si>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</si>
  <si>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</si>
  <si>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</si>
  <si>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兵庫県神河町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</si>
  <si>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</si>
  <si>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</si>
  <si>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</si>
  <si>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</si>
  <si>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</si>
  <si>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</si>
  <si>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</si>
  <si>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</si>
  <si>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</si>
  <si>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</si>
  <si>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</si>
  <si>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</si>
  <si>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</si>
  <si>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</si>
  <si>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</si>
  <si>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</si>
  <si>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</si>
  <si>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</si>
  <si>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</si>
  <si>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</si>
  <si>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介護療育支援事業特別会計</t>
    <phoneticPr fontId="5"/>
  </si>
  <si>
    <t>産業廃棄物処理事業特別会計</t>
    <phoneticPr fontId="5"/>
  </si>
  <si>
    <t>寺前地区振興基金特別会計</t>
    <phoneticPr fontId="5"/>
  </si>
  <si>
    <t>-</t>
    <phoneticPr fontId="5"/>
  </si>
  <si>
    <t>長谷地区振興基金特別会計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</si>
  <si>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</si>
  <si>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</si>
  <si>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</si>
  <si>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</si>
  <si>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</si>
  <si>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</si>
  <si>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</si>
  <si>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</si>
  <si>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</si>
  <si>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</si>
  <si>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</si>
  <si>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</si>
  <si>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</si>
  <si>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</si>
  <si>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</si>
  <si>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</si>
  <si>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訪問看護事業特別会計</t>
    <phoneticPr fontId="5"/>
  </si>
  <si>
    <t>水道事業会計</t>
    <phoneticPr fontId="5"/>
  </si>
  <si>
    <t>法適用企業</t>
    <phoneticPr fontId="5"/>
  </si>
  <si>
    <t>下水道事業会計</t>
    <phoneticPr fontId="5"/>
  </si>
  <si>
    <t>公立神崎総合病院事業会計</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</si>
  <si>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</si>
  <si>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</si>
  <si>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</si>
  <si>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</si>
  <si>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</si>
  <si>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</si>
  <si>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</si>
  <si>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</si>
  <si>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</si>
  <si>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</si>
  <si>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</si>
  <si>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</si>
  <si>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</si>
  <si>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</si>
  <si>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</si>
  <si>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</si>
  <si>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</si>
  <si>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</si>
  <si>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</si>
  <si>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</si>
  <si>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</si>
  <si>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</si>
  <si>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</si>
  <si>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</si>
  <si>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</si>
  <si>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</si>
  <si>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</si>
  <si>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</si>
  <si>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</si>
  <si>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</si>
  <si>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</si>
  <si>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</si>
  <si>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</si>
  <si>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</si>
  <si>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</si>
  <si>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</si>
  <si>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</si>
  <si>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</si>
  <si>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</si>
  <si>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</si>
  <si>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</si>
  <si>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</si>
  <si>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</si>
  <si>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</si>
  <si>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</si>
  <si>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</si>
  <si>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</si>
  <si>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</si>
  <si>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</si>
  <si>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</si>
  <si>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</si>
  <si>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</si>
  <si>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</si>
  <si>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</si>
  <si>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</si>
  <si>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</si>
  <si>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</si>
  <si>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</si>
  <si>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</si>
  <si>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</si>
  <si>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</si>
  <si>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</si>
  <si>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</si>
  <si>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</si>
  <si>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</si>
  <si>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</si>
  <si>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</si>
  <si>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</si>
  <si>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</si>
  <si>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</si>
  <si>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</si>
  <si>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公立神崎総合病院事業会計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</si>
  <si>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</si>
  <si>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</si>
  <si>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</si>
  <si>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</si>
  <si>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</si>
  <si>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</si>
  <si>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</si>
  <si>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</si>
  <si>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</si>
  <si>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</si>
  <si>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</si>
  <si>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</si>
  <si>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</si>
  <si>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</si>
  <si>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</si>
  <si>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</si>
  <si>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</si>
  <si>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</si>
  <si>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</si>
  <si>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</si>
  <si>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</si>
  <si>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</si>
  <si>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</si>
  <si>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</si>
  <si>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</si>
  <si>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</si>
  <si>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</si>
  <si>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</si>
  <si>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</si>
  <si>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</si>
  <si>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</si>
  <si>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</si>
  <si>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</si>
  <si>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</si>
  <si>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</si>
  <si>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</si>
  <si>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</si>
  <si>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</si>
  <si>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</si>
  <si>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</si>
  <si>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</si>
  <si>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</si>
  <si>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</si>
  <si>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</si>
  <si>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</si>
  <si>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</si>
  <si>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</si>
  <si>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</si>
  <si>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</si>
  <si>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</si>
  <si>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</si>
  <si>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</si>
  <si>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</si>
  <si>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</si>
  <si>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</si>
  <si>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</si>
  <si>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</si>
  <si>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</si>
  <si>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</si>
  <si>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</si>
  <si>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</si>
  <si>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</si>
  <si>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</si>
  <si>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</si>
  <si>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</si>
  <si>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</si>
  <si>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</si>
  <si>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</si>
  <si>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</si>
  <si>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</si>
  <si>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</si>
  <si>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</si>
  <si>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</si>
  <si>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</si>
  <si>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</si>
  <si>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</si>
  <si>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</si>
  <si>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</si>
  <si>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</si>
  <si>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</si>
  <si>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</si>
  <si>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</si>
  <si>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</si>
  <si>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</si>
  <si>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</si>
  <si>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</si>
  <si>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</si>
  <si>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</si>
  <si>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3.87</t>
  </si>
  <si>
    <t>▲ 6.61</t>
  </si>
  <si>
    <t>▲ 4.50</t>
  </si>
  <si>
    <t>下水道事業会計</t>
  </si>
  <si>
    <t>公立神崎総合病院事業会計</t>
  </si>
  <si>
    <t>水道事業会計</t>
  </si>
  <si>
    <t>一般会計</t>
  </si>
  <si>
    <t>土地開発事業特別会計</t>
  </si>
  <si>
    <t>訪問看護事業特別会計</t>
  </si>
  <si>
    <t>国民健康保険事業特別会計</t>
  </si>
  <si>
    <t>介護療育支援事業特別会計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</si>
  <si>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</si>
  <si>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</si>
  <si>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</si>
  <si>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</si>
  <si>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</si>
  <si>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</si>
  <si>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</si>
  <si>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</si>
  <si>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　まちづくり基金</t>
    <rPh sb="6" eb="8">
      <t>キキン</t>
    </rPh>
    <phoneticPr fontId="19"/>
  </si>
  <si>
    <t>　寺前地区振興基金</t>
    <rPh sb="1" eb="2">
      <t>テラ</t>
    </rPh>
    <rPh sb="2" eb="3">
      <t>マエ</t>
    </rPh>
    <rPh sb="3" eb="5">
      <t>チク</t>
    </rPh>
    <rPh sb="5" eb="7">
      <t>シンコウ</t>
    </rPh>
    <rPh sb="7" eb="9">
      <t>キキン</t>
    </rPh>
    <phoneticPr fontId="19"/>
  </si>
  <si>
    <t>　公共施設維持管理基金</t>
    <rPh sb="1" eb="3">
      <t>コウキョウ</t>
    </rPh>
    <rPh sb="3" eb="5">
      <t>シセツ</t>
    </rPh>
    <rPh sb="5" eb="7">
      <t>イジ</t>
    </rPh>
    <rPh sb="7" eb="9">
      <t>カンリ</t>
    </rPh>
    <rPh sb="9" eb="10">
      <t>モト</t>
    </rPh>
    <rPh sb="10" eb="11">
      <t>キン</t>
    </rPh>
    <phoneticPr fontId="19"/>
  </si>
  <si>
    <t>　ケーブルテレビネッﾄワーク維持基金</t>
    <rPh sb="14" eb="16">
      <t>イジ</t>
    </rPh>
    <rPh sb="16" eb="18">
      <t>キキン</t>
    </rPh>
    <phoneticPr fontId="19"/>
  </si>
  <si>
    <t>　長谷地区振興基金</t>
    <rPh sb="1" eb="5">
      <t>ハセチク</t>
    </rPh>
    <rPh sb="5" eb="9">
      <t>シンコウキキン</t>
    </rPh>
    <phoneticPr fontId="19"/>
  </si>
  <si>
    <t>中播衛生施設事務組合</t>
    <rPh sb="0" eb="1">
      <t>ナカ</t>
    </rPh>
    <rPh sb="1" eb="2">
      <t>バン</t>
    </rPh>
    <rPh sb="2" eb="4">
      <t>エイセイ</t>
    </rPh>
    <rPh sb="4" eb="6">
      <t>シセツ</t>
    </rPh>
    <rPh sb="6" eb="8">
      <t>ジム</t>
    </rPh>
    <rPh sb="8" eb="10">
      <t>クミアイ</t>
    </rPh>
    <phoneticPr fontId="2"/>
  </si>
  <si>
    <t>中播北部行政事務組合</t>
    <rPh sb="0" eb="1">
      <t>ナカ</t>
    </rPh>
    <rPh sb="1" eb="2">
      <t>バン</t>
    </rPh>
    <rPh sb="2" eb="4">
      <t>ホクブ</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</si>
  <si>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</si>
  <si>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</si>
  <si>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兵庫県市町村交通災害共済組合</t>
    <rPh sb="0" eb="3">
      <t>ヒョウゴケン</t>
    </rPh>
    <rPh sb="3" eb="6">
      <t>シチョウソン</t>
    </rPh>
    <rPh sb="6" eb="8">
      <t>コウツウ</t>
    </rPh>
    <rPh sb="8" eb="10">
      <t>サイガイ</t>
    </rPh>
    <rPh sb="10" eb="12">
      <t>キョウサイ</t>
    </rPh>
    <rPh sb="12" eb="14">
      <t>クミアイ</t>
    </rPh>
    <phoneticPr fontId="2"/>
  </si>
  <si>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</si>
  <si>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</si>
  <si>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t>
    <phoneticPr fontId="2"/>
  </si>
  <si>
    <t>㈱神崎ﾌｰﾄﾞ</t>
    <rPh sb="1" eb="3">
      <t>カンザキ</t>
    </rPh>
    <phoneticPr fontId="2"/>
  </si>
  <si>
    <t>兵庫県土地開発公社</t>
    <rPh sb="0" eb="3">
      <t>ヒョウゴケン</t>
    </rPh>
    <rPh sb="3" eb="5">
      <t>トチ</t>
    </rPh>
    <rPh sb="5" eb="7">
      <t>カイハツ</t>
    </rPh>
    <rPh sb="7" eb="9">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</si>
  <si>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</si>
  <si>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</si>
  <si>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</si>
  <si>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</si>
  <si>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</si>
  <si>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</si>
  <si>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</si>
  <si>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</si>
  <si>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</si>
  <si>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</si>
  <si>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</si>
  <si>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1"/>
        <color indexed="8"/>
        <rFont val="游ゴシック"/>
        <family val="3"/>
        <charset val="128"/>
      </rPr>
      <t>合併特例債の元利償還金の減、標準財政規模の増等により、実質公債費率は前年度比△2.3％改善したものの、将来負担比率・実質公債費比率とも類似団体と比較すると高い値となっている。一般会計ではGIGAスクール校内ネットワーク整備事業、貸工場整備</t>
    </r>
    <r>
      <rPr>
        <sz val="11"/>
        <rFont val="游ゴシック"/>
        <family val="3"/>
        <charset val="128"/>
      </rPr>
      <t>業等で11億円超</t>
    </r>
    <r>
      <rPr>
        <sz val="11"/>
        <color indexed="8"/>
        <rFont val="游ゴシック"/>
        <family val="3"/>
        <charset val="128"/>
      </rPr>
      <t>の起債を発行したが、標準財政規模の増により将来負担比率は2.5％減少した。地方債の償還により、実質公債費比率が上昇していくことが考えられるため、これまで以上に公債費の適正化に取り組んでいく必要がある。</t>
    </r>
    <rPh sb="1" eb="6">
      <t>ガッペイトクレイサイ</t>
    </rPh>
    <rPh sb="7" eb="12">
      <t>ガンリショウカンキン</t>
    </rPh>
    <rPh sb="13" eb="14">
      <t>ゲン</t>
    </rPh>
    <rPh sb="15" eb="21">
      <t>ヒョウジュンザイセイキボ</t>
    </rPh>
    <rPh sb="22" eb="23">
      <t>ゾウ</t>
    </rPh>
    <rPh sb="23" eb="24">
      <t>ナド</t>
    </rPh>
    <rPh sb="28" eb="34">
      <t>ジッシツコウサイヒリツ</t>
    </rPh>
    <rPh sb="35" eb="39">
      <t>ゼンネンドヒ</t>
    </rPh>
    <rPh sb="44" eb="46">
      <t>カイゼン</t>
    </rPh>
    <rPh sb="88" eb="92">
      <t>イッパンカイケイ</t>
    </rPh>
    <rPh sb="102" eb="104">
      <t>コウナイ</t>
    </rPh>
    <rPh sb="115" eb="118">
      <t>カシコウジョウ</t>
    </rPh>
    <rPh sb="118" eb="120">
      <t>セイビ</t>
    </rPh>
    <rPh sb="138" eb="144">
      <t>ヒョウジュンザイセイキボ</t>
    </rPh>
    <rPh sb="145" eb="146">
      <t>ゾウ</t>
    </rPh>
    <rPh sb="149" eb="155">
      <t>ショウライフタンヒリツ</t>
    </rPh>
    <rPh sb="160" eb="162">
      <t>ゲンショウ</t>
    </rPh>
    <phoneticPr fontId="2"/>
  </si>
  <si>
    <r>
      <t>　一部事務組合への負担金の減、観光施設等整備事業償還金の増等により、</t>
    </r>
    <r>
      <rPr>
        <sz val="11"/>
        <color indexed="8"/>
        <rFont val="游ゴシック"/>
        <family val="3"/>
        <charset val="128"/>
      </rPr>
      <t>将来負担比率は令和元年度と比較すると2.5％減少しているが、類似団体と比べると高い水準にある。一方、有形固定資産減価償却率は類似団体よりも低くなっている。これは、合併時に作成した新町建設計画により施設整備を進めてきたこと、学校施設の統廃合による新しい小中学校を建設したこと等による。</t>
    </r>
    <rPh sb="34" eb="36">
      <t>ショウライ</t>
    </rPh>
    <rPh sb="36" eb="38">
      <t>フタン</t>
    </rPh>
    <rPh sb="38" eb="40">
      <t>ヒリツ</t>
    </rPh>
    <rPh sb="41" eb="43">
      <t>レイワ</t>
    </rPh>
    <rPh sb="43" eb="46">
      <t>ガンネンド</t>
    </rPh>
    <rPh sb="47" eb="49">
      <t>ヒカク</t>
    </rPh>
    <rPh sb="56" eb="58">
      <t>ゲンショウ</t>
    </rPh>
    <rPh sb="64" eb="66">
      <t>ルイジ</t>
    </rPh>
    <rPh sb="66" eb="68">
      <t>ダンタイ</t>
    </rPh>
    <rPh sb="69" eb="70">
      <t>クラ</t>
    </rPh>
    <rPh sb="73" eb="74">
      <t>タカ</t>
    </rPh>
    <rPh sb="75" eb="77">
      <t>スイジュン</t>
    </rPh>
    <rPh sb="81" eb="83">
      <t>イッポウ</t>
    </rPh>
    <rPh sb="84" eb="86">
      <t>ユウケイ</t>
    </rPh>
    <rPh sb="86" eb="88">
      <t>コテイ</t>
    </rPh>
    <rPh sb="88" eb="90">
      <t>シサン</t>
    </rPh>
    <rPh sb="90" eb="92">
      <t>ゲンカ</t>
    </rPh>
    <rPh sb="92" eb="94">
      <t>ショウキャク</t>
    </rPh>
    <rPh sb="94" eb="95">
      <t>リツ</t>
    </rPh>
    <rPh sb="96" eb="98">
      <t>ルイジ</t>
    </rPh>
    <rPh sb="98" eb="100">
      <t>ダンタイ</t>
    </rPh>
    <rPh sb="103" eb="104">
      <t>ヒク</t>
    </rPh>
    <rPh sb="115" eb="117">
      <t>ガッペイ</t>
    </rPh>
    <rPh sb="117" eb="118">
      <t>ジ</t>
    </rPh>
    <rPh sb="119" eb="121">
      <t>サクセイ</t>
    </rPh>
    <rPh sb="145" eb="147">
      <t>ガッコウ</t>
    </rPh>
    <rPh sb="147" eb="149">
      <t>シセツ</t>
    </rPh>
    <rPh sb="150" eb="153">
      <t>トウハイゴウ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</si>
</sst>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游ゴシック"/>
      <family val="3"/>
      <charset val="128"/>
    </font>
    <font>
      <sz val="11"/>
      <name val="游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394A-4868-8D69-2901958149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111182</c:v>
                </c:pt>
                <c:pt idx="1">
                  <c:v>197926</c:v>
                </c:pt>
                <c:pt idx="2">
                  <c:v>141326</c:v>
                </c:pt>
                <c:pt idx="3">
                  <c:v>102331</c:v>
                </c:pt>
                <c:pt idx="4">
                  <c:v>106850</c:v>
                </c:pt>
              </c:numCache>
            </c:numRef>
          </c:val>
          <c:smooth val="0"/>
          <c:extLst>
            <c:ext xmlns:c16="http://schemas.microsoft.com/office/drawing/2014/chart" uri="{C3380CC4-5D6E-409C-BE32-E72D297353CC}">
              <c16:uniqueId val="{00000001-394A-4868-8D69-2901958149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4.3</c:v>
                </c:pt>
                <c:pt idx="1">
                  <c:v>5.0199999999999996</c:v>
                </c:pt>
                <c:pt idx="2">
                  <c:v>5.72</c:v>
                </c:pt>
                <c:pt idx="3">
                  <c:v>2.85</c:v>
                </c:pt>
                <c:pt idx="4">
                  <c:v>5.35</c:v>
                </c:pt>
              </c:numCache>
            </c:numRef>
          </c:val>
          <c:extLst>
            <c:ext xmlns:c16="http://schemas.microsoft.com/office/drawing/2014/chart" uri="{C3380CC4-5D6E-409C-BE32-E72D297353CC}">
              <c16:uniqueId val="{00000000-F37A-4DED-B510-67533B6FBF4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37.93</c:v>
                </c:pt>
                <c:pt idx="1">
                  <c:v>34.479999999999997</c:v>
                </c:pt>
                <c:pt idx="2">
                  <c:v>27.85</c:v>
                </c:pt>
                <c:pt idx="3">
                  <c:v>25.95</c:v>
                </c:pt>
                <c:pt idx="4">
                  <c:v>26.77</c:v>
                </c:pt>
              </c:numCache>
            </c:numRef>
          </c:val>
          <c:extLst>
            <c:ext xmlns:c16="http://schemas.microsoft.com/office/drawing/2014/chart" uri="{C3380CC4-5D6E-409C-BE32-E72D297353CC}">
              <c16:uniqueId val="{00000001-F37A-4DED-B510-67533B6FBF4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-3.87</c:v>
                </c:pt>
                <c:pt idx="2">
                  <c:v>-6.61</c:v>
                </c:pt>
                <c:pt idx="3">
                  <c:v>-4.5</c:v>
                </c:pt>
                <c:pt idx="4">
                  <c:v>4.33</c:v>
                </c:pt>
              </c:numCache>
            </c:numRef>
          </c:val>
          <c:smooth val="0"/>
          <c:extLst>
            <c:ext xmlns:c16="http://schemas.microsoft.com/office/drawing/2014/chart" uri="{C3380CC4-5D6E-409C-BE32-E72D297353CC}">
              <c16:uniqueId val="{00000002-F37A-4DED-B510-67533B6FBF4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0.33</c:v>
                </c:pt>
                <c:pt idx="2">
                  <c:v>#N/A</c:v>
                </c:pt>
                <c:pt idx="3">
                  <c:v>1.1299999999999999</c:v>
                </c:pt>
                <c:pt idx="4">
                  <c:v>#N/A</c:v>
                </c:pt>
                <c:pt idx="5">
                  <c:v>0.74</c:v>
                </c:pt>
                <c:pt idx="6">
                  <c:v>#N/A</c:v>
                </c:pt>
                <c:pt idx="7">
                  <c:v>0.84</c:v>
                </c:pt>
                <c:pt idx="8">
                  <c:v>#N/A</c:v>
                </c:pt>
                <c:pt idx="9">
                  <c:v>0.06</c:v>
                </c:pt>
              </c:numCache>
            </c:numRef>
          </c:val>
          <c:extLst>
            <c:ext xmlns:c16="http://schemas.microsoft.com/office/drawing/2014/chart" uri="{C3380CC4-5D6E-409C-BE32-E72D297353CC}">
              <c16:uniqueId val="{00000000-6C8C-4EA7-9A07-E0FD196D30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8C-4EA7-9A07-E0FD196D30B1}"/>
            </c:ext>
          </c:extLst>
        </c:ser>
        <c:ser>
          <c:idx val="2"/>
          <c:order val="2"/>
          <c:tx>
            <c:strRef>
              <c:f>データシート!$A$29</c:f>
              <c:strCache>
                <c:ptCount val="1"/>
                <c:pt idx="0">
                  <c:v>介護療育支援事業特別会計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c:v>
                </c:pt>
                <c:pt idx="2">
                  <c:v>#N/A</c:v>
                </c:pt>
                <c:pt idx="3">
                  <c:v>0.18</c:v>
                </c:pt>
                <c:pt idx="4">
                  <c:v>#N/A</c:v>
                </c:pt>
                <c:pt idx="5">
                  <c:v>0.24</c:v>
                </c:pt>
                <c:pt idx="6">
                  <c:v>#N/A</c:v>
                </c:pt>
                <c:pt idx="7">
                  <c:v>0.1</c:v>
                </c:pt>
                <c:pt idx="8">
                  <c:v>#N/A</c:v>
                </c:pt>
                <c:pt idx="9">
                  <c:v>0.24</c:v>
                </c:pt>
              </c:numCache>
            </c:numRef>
          </c:val>
          <c:extLst>
            <c:ext xmlns:c16="http://schemas.microsoft.com/office/drawing/2014/chart" uri="{C3380CC4-5D6E-409C-BE32-E72D297353CC}">
              <c16:uniqueId val="{00000002-6C8C-4EA7-9A07-E0FD196D30B1}"/>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0.44</c:v>
                </c:pt>
                <c:pt idx="2">
                  <c:v>#N/A</c:v>
                </c:pt>
                <c:pt idx="3">
                  <c:v>1.77</c:v>
                </c:pt>
                <c:pt idx="4">
                  <c:v>#N/A</c:v>
                </c:pt>
                <c:pt idx="5">
                  <c:v>0.74</c:v>
                </c:pt>
                <c:pt idx="6">
                  <c:v>#N/A</c:v>
                </c:pt>
                <c:pt idx="7">
                  <c:v>0.28999999999999998</c:v>
                </c:pt>
                <c:pt idx="8">
                  <c:v>#N/A</c:v>
                </c:pt>
                <c:pt idx="9">
                  <c:v>0.37</c:v>
                </c:pt>
              </c:numCache>
            </c:numRef>
          </c:val>
          <c:extLst>
            <c:ext xmlns:c16="http://schemas.microsoft.com/office/drawing/2014/chart" uri="{C3380CC4-5D6E-409C-BE32-E72D297353CC}">
              <c16:uniqueId val="{00000003-6C8C-4EA7-9A07-E0FD196D30B1}"/>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0.39</c:v>
                </c:pt>
                <c:pt idx="2">
                  <c:v>#N/A</c:v>
                </c:pt>
                <c:pt idx="3">
                  <c:v>0.59</c:v>
                </c:pt>
                <c:pt idx="4">
                  <c:v>#N/A</c:v>
                </c:pt>
                <c:pt idx="5">
                  <c:v>0.71</c:v>
                </c:pt>
                <c:pt idx="6">
                  <c:v>#N/A</c:v>
                </c:pt>
                <c:pt idx="7">
                  <c:v>0.56000000000000005</c:v>
                </c:pt>
                <c:pt idx="8">
                  <c:v>#N/A</c:v>
                </c:pt>
                <c:pt idx="9">
                  <c:v>0.52</c:v>
                </c:pt>
              </c:numCache>
            </c:numRef>
          </c:val>
          <c:extLst>
            <c:ext xmlns:c16="http://schemas.microsoft.com/office/drawing/2014/chart" uri="{C3380CC4-5D6E-409C-BE32-E72D297353CC}">
              <c16:uniqueId val="{00000004-6C8C-4EA7-9A07-E0FD196D30B1}"/>
            </c:ext>
          </c:extLst>
        </c:ser>
        <c:ser>
          <c:idx val="5"/>
          <c:order val="5"/>
          <c:tx>
            <c:strRef>
              <c:f>データシート!$A$32</c:f>
              <c:strCache>
                <c:ptCount val="1"/>
                <c:pt idx="0">
                  <c:v>土地開発事業特別会計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1.55</c:v>
                </c:pt>
                <c:pt idx="2">
                  <c:v>#N/A</c:v>
                </c:pt>
                <c:pt idx="3">
                  <c:v>1.83</c:v>
                </c:pt>
                <c:pt idx="4">
                  <c:v>#N/A</c:v>
                </c:pt>
                <c:pt idx="5">
                  <c:v>1.39</c:v>
                </c:pt>
                <c:pt idx="6">
                  <c:v>#N/A</c:v>
                </c:pt>
                <c:pt idx="7">
                  <c:v>1.34</c:v>
                </c:pt>
                <c:pt idx="8">
                  <c:v>#N/A</c:v>
                </c:pt>
                <c:pt idx="9">
                  <c:v>1.26</c:v>
                </c:pt>
              </c:numCache>
            </c:numRef>
          </c:val>
          <c:extLst>
            <c:ext xmlns:c16="http://schemas.microsoft.com/office/drawing/2014/chart" uri="{C3380CC4-5D6E-409C-BE32-E72D297353CC}">
              <c16:uniqueId val="{00000005-6C8C-4EA7-9A07-E0FD196D30B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4.07</c:v>
                </c:pt>
                <c:pt idx="2">
                  <c:v>#N/A</c:v>
                </c:pt>
                <c:pt idx="3">
                  <c:v>4.47</c:v>
                </c:pt>
                <c:pt idx="4">
                  <c:v>#N/A</c:v>
                </c:pt>
                <c:pt idx="5">
                  <c:v>5.12</c:v>
                </c:pt>
                <c:pt idx="6">
                  <c:v>#N/A</c:v>
                </c:pt>
                <c:pt idx="7">
                  <c:v>2.65</c:v>
                </c:pt>
                <c:pt idx="8">
                  <c:v>#N/A</c:v>
                </c:pt>
                <c:pt idx="9">
                  <c:v>5.0999999999999996</c:v>
                </c:pt>
              </c:numCache>
            </c:numRef>
          </c:val>
          <c:extLst>
            <c:ext xmlns:c16="http://schemas.microsoft.com/office/drawing/2014/chart" uri="{C3380CC4-5D6E-409C-BE32-E72D297353CC}">
              <c16:uniqueId val="{00000006-6C8C-4EA7-9A07-E0FD196D30B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4.78</c:v>
                </c:pt>
                <c:pt idx="2">
                  <c:v>#N/A</c:v>
                </c:pt>
                <c:pt idx="3">
                  <c:v>4.5599999999999996</c:v>
                </c:pt>
                <c:pt idx="4">
                  <c:v>#N/A</c:v>
                </c:pt>
                <c:pt idx="5">
                  <c:v>4.8600000000000003</c:v>
                </c:pt>
                <c:pt idx="6">
                  <c:v>#N/A</c:v>
                </c:pt>
                <c:pt idx="7">
                  <c:v>5.62</c:v>
                </c:pt>
                <c:pt idx="8">
                  <c:v>#N/A</c:v>
                </c:pt>
                <c:pt idx="9">
                  <c:v>5.58</c:v>
                </c:pt>
              </c:numCache>
            </c:numRef>
          </c:val>
          <c:extLst>
            <c:ext xmlns:c16="http://schemas.microsoft.com/office/drawing/2014/chart" uri="{C3380CC4-5D6E-409C-BE32-E72D297353CC}">
              <c16:uniqueId val="{00000007-6C8C-4EA7-9A07-E0FD196D30B1}"/>
            </c:ext>
          </c:extLst>
        </c:ser>
        <c:ser>
          <c:idx val="8"/>
          <c:order val="8"/>
          <c:tx>
            <c:strRef>
              <c:f>データシート!$A$35</c:f>
              <c:strCache>
                <c:ptCount val="1"/>
                <c:pt idx="0">
                  <c:v>公立神崎総合病院事業会計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2.21</c:v>
                </c:pt>
                <c:pt idx="2">
                  <c:v>#N/A</c:v>
                </c:pt>
                <c:pt idx="3">
                  <c:v>0.02</c:v>
                </c:pt>
                <c:pt idx="4">
                  <c:v>#N/A</c:v>
                </c:pt>
                <c:pt idx="5">
                  <c:v>0.03</c:v>
                </c:pt>
                <c:pt idx="6">
                  <c:v>#N/A</c:v>
                </c:pt>
                <c:pt idx="7">
                  <c:v>0.09</c:v>
                </c:pt>
                <c:pt idx="8">
                  <c:v>#N/A</c:v>
                </c:pt>
                <c:pt idx="9">
                  <c:v>6.99</c:v>
                </c:pt>
              </c:numCache>
            </c:numRef>
          </c:val>
          <c:extLst>
            <c:ext xmlns:c16="http://schemas.microsoft.com/office/drawing/2014/chart" uri="{C3380CC4-5D6E-409C-BE32-E72D297353CC}">
              <c16:uniqueId val="{00000008-6C8C-4EA7-9A07-E0FD196D30B1}"/>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6.61</c:v>
                </c:pt>
                <c:pt idx="2">
                  <c:v>#N/A</c:v>
                </c:pt>
                <c:pt idx="3">
                  <c:v>7.43</c:v>
                </c:pt>
                <c:pt idx="4">
                  <c:v>#N/A</c:v>
                </c:pt>
                <c:pt idx="5">
                  <c:v>8.8800000000000008</c:v>
                </c:pt>
                <c:pt idx="6">
                  <c:v>#N/A</c:v>
                </c:pt>
                <c:pt idx="7">
                  <c:v>9.4600000000000009</c:v>
                </c:pt>
                <c:pt idx="8">
                  <c:v>#N/A</c:v>
                </c:pt>
                <c:pt idx="9">
                  <c:v>10.14</c:v>
                </c:pt>
              </c:numCache>
            </c:numRef>
          </c:val>
          <c:extLst>
            <c:ext xmlns:c16="http://schemas.microsoft.com/office/drawing/2014/chart" uri="{C3380CC4-5D6E-409C-BE32-E72D297353CC}">
              <c16:uniqueId val="{00000009-6C8C-4EA7-9A07-E0FD196D30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1158</c:v>
                </c:pt>
                <c:pt idx="5">
                  <c:v>1105</c:v>
                </c:pt>
                <c:pt idx="8">
                  <c:v>1003</c:v>
                </c:pt>
                <c:pt idx="11">
                  <c:v>1053</c:v>
                </c:pt>
                <c:pt idx="14">
                  <c:v>1097</c:v>
                </c:pt>
              </c:numCache>
            </c:numRef>
          </c:val>
          <c:extLst>
            <c:ext xmlns:c16="http://schemas.microsoft.com/office/drawing/2014/chart" uri="{C3380CC4-5D6E-409C-BE32-E72D297353CC}">
              <c16:uniqueId val="{00000000-AFAA-4243-80EE-929AABA3F1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2</c:v>
                </c:pt>
                <c:pt idx="12">
                  <c:v>1</c:v>
                </c:pt>
              </c:numCache>
            </c:numRef>
          </c:val>
          <c:extLst>
            <c:ext xmlns:c16="http://schemas.microsoft.com/office/drawing/2014/chart" uri="{C3380CC4-5D6E-409C-BE32-E72D297353CC}">
              <c16:uniqueId val="{00000001-AFAA-4243-80EE-929AABA3F1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AA-4243-80EE-929AABA3F1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148</c:v>
                </c:pt>
                <c:pt idx="3">
                  <c:v>120</c:v>
                </c:pt>
                <c:pt idx="6">
                  <c:v>39</c:v>
                </c:pt>
                <c:pt idx="9">
                  <c:v>15</c:v>
                </c:pt>
                <c:pt idx="12">
                  <c:v>15</c:v>
                </c:pt>
              </c:numCache>
            </c:numRef>
          </c:val>
          <c:extLst>
            <c:ext xmlns:c16="http://schemas.microsoft.com/office/drawing/2014/chart" uri="{C3380CC4-5D6E-409C-BE32-E72D297353CC}">
              <c16:uniqueId val="{00000003-AFAA-4243-80EE-929AABA3F1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595</c:v>
                </c:pt>
                <c:pt idx="3">
                  <c:v>600</c:v>
                </c:pt>
                <c:pt idx="6">
                  <c:v>624</c:v>
                </c:pt>
                <c:pt idx="9">
                  <c:v>623</c:v>
                </c:pt>
                <c:pt idx="12">
                  <c:v>619</c:v>
                </c:pt>
              </c:numCache>
            </c:numRef>
          </c:val>
          <c:extLst>
            <c:ext xmlns:c16="http://schemas.microsoft.com/office/drawing/2014/chart" uri="{C3380CC4-5D6E-409C-BE32-E72D297353CC}">
              <c16:uniqueId val="{00000004-AFAA-4243-80EE-929AABA3F1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AA-4243-80EE-929AABA3F1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AA-4243-80EE-929AABA3F1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1086</c:v>
                </c:pt>
                <c:pt idx="3">
                  <c:v>1042</c:v>
                </c:pt>
                <c:pt idx="6">
                  <c:v>991</c:v>
                </c:pt>
                <c:pt idx="9">
                  <c:v>997</c:v>
                </c:pt>
                <c:pt idx="12">
                  <c:v>973</c:v>
                </c:pt>
              </c:numCache>
            </c:numRef>
          </c:val>
          <c:extLst>
            <c:ext xmlns:c16="http://schemas.microsoft.com/office/drawing/2014/chart" uri="{C3380CC4-5D6E-409C-BE32-E72D297353CC}">
              <c16:uniqueId val="{00000007-AFAA-4243-80EE-929AABA3F1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671</c:v>
                </c:pt>
                <c:pt idx="2">
                  <c:v>#N/A</c:v>
                </c:pt>
                <c:pt idx="3">
                  <c:v>#N/A</c:v>
                </c:pt>
                <c:pt idx="4">
                  <c:v>658</c:v>
                </c:pt>
                <c:pt idx="5">
                  <c:v>#N/A</c:v>
                </c:pt>
                <c:pt idx="6">
                  <c:v>#N/A</c:v>
                </c:pt>
                <c:pt idx="7">
                  <c:v>652</c:v>
                </c:pt>
                <c:pt idx="8">
                  <c:v>#N/A</c:v>
                </c:pt>
                <c:pt idx="9">
                  <c:v>#N/A</c:v>
                </c:pt>
                <c:pt idx="10">
                  <c:v>584</c:v>
                </c:pt>
                <c:pt idx="11">
                  <c:v>#N/A</c:v>
                </c:pt>
                <c:pt idx="12">
                  <c:v>#N/A</c:v>
                </c:pt>
                <c:pt idx="13">
                  <c:v>511</c:v>
                </c:pt>
                <c:pt idx="14">
                  <c:v>#N/A</c:v>
                </c:pt>
              </c:numCache>
            </c:numRef>
          </c:val>
          <c:smooth val="0"/>
          <c:extLst>
            <c:ext xmlns:c16="http://schemas.microsoft.com/office/drawing/2014/chart" uri="{C3380CC4-5D6E-409C-BE32-E72D297353CC}">
              <c16:uniqueId val="{00000008-AFAA-4243-80EE-929AABA3F1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12041</c:v>
                </c:pt>
                <c:pt idx="5">
                  <c:v>12741</c:v>
                </c:pt>
                <c:pt idx="8">
                  <c:v>13623</c:v>
                </c:pt>
                <c:pt idx="11">
                  <c:v>13859</c:v>
                </c:pt>
                <c:pt idx="14">
                  <c:v>13403</c:v>
                </c:pt>
              </c:numCache>
            </c:numRef>
          </c:val>
          <c:extLst>
            <c:ext xmlns:c16="http://schemas.microsoft.com/office/drawing/2014/chart" uri="{C3380CC4-5D6E-409C-BE32-E72D297353CC}">
              <c16:uniqueId val="{00000000-C593-4126-9D1D-C7090EE78C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484</c:v>
                </c:pt>
                <c:pt idx="5">
                  <c:v>488</c:v>
                </c:pt>
                <c:pt idx="8">
                  <c:v>662</c:v>
                </c:pt>
                <c:pt idx="11">
                  <c:v>629</c:v>
                </c:pt>
                <c:pt idx="14">
                  <c:v>810</c:v>
                </c:pt>
              </c:numCache>
            </c:numRef>
          </c:val>
          <c:extLst>
            <c:ext xmlns:c16="http://schemas.microsoft.com/office/drawing/2014/chart" uri="{C3380CC4-5D6E-409C-BE32-E72D297353CC}">
              <c16:uniqueId val="{00000001-C593-4126-9D1D-C7090EE78C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3290</c:v>
                </c:pt>
                <c:pt idx="5">
                  <c:v>3159</c:v>
                </c:pt>
                <c:pt idx="8">
                  <c:v>2880</c:v>
                </c:pt>
                <c:pt idx="11">
                  <c:v>2716</c:v>
                </c:pt>
                <c:pt idx="14">
                  <c:v>2825</c:v>
                </c:pt>
              </c:numCache>
            </c:numRef>
          </c:val>
          <c:extLst>
            <c:ext xmlns:c16="http://schemas.microsoft.com/office/drawing/2014/chart" uri="{C3380CC4-5D6E-409C-BE32-E72D297353CC}">
              <c16:uniqueId val="{00000002-C593-4126-9D1D-C7090EE78C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93-4126-9D1D-C7090EE78C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93-4126-9D1D-C7090EE78C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93-4126-9D1D-C7090EE78C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60</c:v>
                </c:pt>
                <c:pt idx="3">
                  <c:v>168</c:v>
                </c:pt>
                <c:pt idx="6">
                  <c:v>144</c:v>
                </c:pt>
                <c:pt idx="9">
                  <c:v>188</c:v>
                </c:pt>
                <c:pt idx="12">
                  <c:v>231</c:v>
                </c:pt>
              </c:numCache>
            </c:numRef>
          </c:val>
          <c:extLst>
            <c:ext xmlns:c16="http://schemas.microsoft.com/office/drawing/2014/chart" uri="{C3380CC4-5D6E-409C-BE32-E72D297353CC}">
              <c16:uniqueId val="{00000006-C593-4126-9D1D-C7090EE78C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195</c:v>
                </c:pt>
                <c:pt idx="3">
                  <c:v>76</c:v>
                </c:pt>
                <c:pt idx="6">
                  <c:v>37</c:v>
                </c:pt>
                <c:pt idx="9">
                  <c:v>23</c:v>
                </c:pt>
                <c:pt idx="12">
                  <c:v>8</c:v>
                </c:pt>
              </c:numCache>
            </c:numRef>
          </c:val>
          <c:extLst>
            <c:ext xmlns:c16="http://schemas.microsoft.com/office/drawing/2014/chart" uri="{C3380CC4-5D6E-409C-BE32-E72D297353CC}">
              <c16:uniqueId val="{00000007-C593-4126-9D1D-C7090EE78C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6012</c:v>
                </c:pt>
                <c:pt idx="3">
                  <c:v>5737</c:v>
                </c:pt>
                <c:pt idx="6">
                  <c:v>6077</c:v>
                </c:pt>
                <c:pt idx="9">
                  <c:v>6149</c:v>
                </c:pt>
                <c:pt idx="12">
                  <c:v>5882</c:v>
                </c:pt>
              </c:numCache>
            </c:numRef>
          </c:val>
          <c:extLst>
            <c:ext xmlns:c16="http://schemas.microsoft.com/office/drawing/2014/chart" uri="{C3380CC4-5D6E-409C-BE32-E72D297353CC}">
              <c16:uniqueId val="{00000008-C593-4126-9D1D-C7090EE78C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70</c:v>
                </c:pt>
                <c:pt idx="3">
                  <c:v>186</c:v>
                </c:pt>
                <c:pt idx="6">
                  <c:v>138</c:v>
                </c:pt>
                <c:pt idx="9">
                  <c:v>573</c:v>
                </c:pt>
                <c:pt idx="12">
                  <c:v>426</c:v>
                </c:pt>
              </c:numCache>
            </c:numRef>
          </c:val>
          <c:extLst>
            <c:ext xmlns:c16="http://schemas.microsoft.com/office/drawing/2014/chart" uri="{C3380CC4-5D6E-409C-BE32-E72D297353CC}">
              <c16:uniqueId val="{00000009-C593-4126-9D1D-C7090EE78C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10905</c:v>
                </c:pt>
                <c:pt idx="3">
                  <c:v>11998</c:v>
                </c:pt>
                <c:pt idx="6">
                  <c:v>13023</c:v>
                </c:pt>
                <c:pt idx="9">
                  <c:v>13306</c:v>
                </c:pt>
                <c:pt idx="12">
                  <c:v>13537</c:v>
                </c:pt>
              </c:numCache>
            </c:numRef>
          </c:val>
          <c:extLst>
            <c:ext xmlns:c16="http://schemas.microsoft.com/office/drawing/2014/chart" uri="{C3380CC4-5D6E-409C-BE32-E72D297353CC}">
              <c16:uniqueId val="{0000000A-C593-4126-9D1D-C7090EE78C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1426</c:v>
                </c:pt>
                <c:pt idx="2">
                  <c:v>#N/A</c:v>
                </c:pt>
                <c:pt idx="3">
                  <c:v>#N/A</c:v>
                </c:pt>
                <c:pt idx="4">
                  <c:v>1778</c:v>
                </c:pt>
                <c:pt idx="5">
                  <c:v>#N/A</c:v>
                </c:pt>
                <c:pt idx="6">
                  <c:v>#N/A</c:v>
                </c:pt>
                <c:pt idx="7">
                  <c:v>2255</c:v>
                </c:pt>
                <c:pt idx="8">
                  <c:v>#N/A</c:v>
                </c:pt>
                <c:pt idx="9">
                  <c:v>#N/A</c:v>
                </c:pt>
                <c:pt idx="10">
                  <c:v>3034</c:v>
                </c:pt>
                <c:pt idx="11">
                  <c:v>#N/A</c:v>
                </c:pt>
                <c:pt idx="12">
                  <c:v>#N/A</c:v>
                </c:pt>
                <c:pt idx="13">
                  <c:v>3045</c:v>
                </c:pt>
                <c:pt idx="14">
                  <c:v>#N/A</c:v>
                </c:pt>
              </c:numCache>
            </c:numRef>
          </c:val>
          <c:smooth val="0"/>
          <c:extLst>
            <c:ext xmlns:c16="http://schemas.microsoft.com/office/drawing/2014/chart" uri="{C3380CC4-5D6E-409C-BE32-E72D297353CC}">
              <c16:uniqueId val="{0000000B-C593-4126-9D1D-C7090EE78C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1383</c:v>
                </c:pt>
                <c:pt idx="1">
                  <c:v>1299</c:v>
                </c:pt>
                <c:pt idx="2">
                  <c:v>1388</c:v>
                </c:pt>
              </c:numCache>
            </c:numRef>
          </c:val>
          <c:extLst>
            <c:ext xmlns:c16="http://schemas.microsoft.com/office/drawing/2014/chart" uri="{C3380CC4-5D6E-409C-BE32-E72D297353CC}">
              <c16:uniqueId val="{00000000-B892-410B-89B4-D081F7B9F8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26</c:v>
                </c:pt>
                <c:pt idx="1">
                  <c:v>22</c:v>
                </c:pt>
                <c:pt idx="2">
                  <c:v>22</c:v>
                </c:pt>
              </c:numCache>
            </c:numRef>
          </c:val>
          <c:extLst>
            <c:ext xmlns:c16="http://schemas.microsoft.com/office/drawing/2014/chart" uri="{C3380CC4-5D6E-409C-BE32-E72D297353CC}">
              <c16:uniqueId val="{00000001-B892-410B-89B4-D081F7B9F8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2254</c:v>
                </c:pt>
                <c:pt idx="1">
                  <c:v>2154</c:v>
                </c:pt>
                <c:pt idx="2">
                  <c:v>2140</c:v>
                </c:pt>
              </c:numCache>
            </c:numRef>
          </c:val>
          <c:extLst>
            <c:ext xmlns:c16="http://schemas.microsoft.com/office/drawing/2014/chart" uri="{C3380CC4-5D6E-409C-BE32-E72D297353CC}">
              <c16:uniqueId val="{00000002-B892-410B-89B4-D081F7B9F8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{6B4AD9A9-F595-4FD6-A31E-D930FAACE827}</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198-46D9-8CA4-0F02750D09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{A2421BE2-1A63-46EC-A0D3-9384EFF0FF85}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198-46D9-8CA4-0F02750D09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{75155D6B-2DB0-4694-9E26-6CE67CB05DB7}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198-46D9-8CA4-0F02750D09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{7B4C5507-2E01-4F2A-8D19-626110024B98}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198-46D9-8CA4-0F02750D09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{98B2A3C3-D7F3-4599-B558-CC0B528ED789}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198-46D9-8CA4-0F02750D090B}"/>
                </c:ext>
              </c:extLst>
            </c:dLbl>
            <c:dLbl>
              <c:idx val="8"/>
              <c:tx>
                <c:strRef>
                  <c:f>[1]公会計指標分析・財政指標組合せ分析表!$BX$50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{FD4A3302-30AA-4F0D-961C-245E146FC5C0}</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198-46D9-8CA4-0F02750D090B}"/>
                </c:ext>
              </c:extLst>
            </c:dLbl>
            <c:dLbl>
              <c:idx val="16"/>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{D06B7B91-F5D9-4900-9BD4-08E23376FC3D}</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198-46D9-8CA4-0F02750D090B}"/>
                </c:ext>
              </c:extLst>
            </c:dLbl>
            <c:dLbl>
              <c:idx val="24"/>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{B38B416A-D17B-49BD-8780-518ECC310F0B}</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198-46D9-8CA4-0F02750D090B}"/>
                </c:ext>
              </c:extLst>
            </c:dLbl>
            <c:dLbl>
              <c:idx val="32"/>
              <c:tx>
                <c:strRef>
                  <c:f>[1]公会計指標分析・財政指標組合せ分析表!$CV$50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{10CDDEA6-6622-46D7-B515-79F0845EA0BF}</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198-46D9-8CA4-0F02750D09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34.5</c:v>
                </c:pt>
                <c:pt idx="8">
                  <c:v>36.200000000000003</c:v>
                </c:pt>
                <c:pt idx="16">
                  <c:v>38</c:v>
                </c:pt>
                <c:pt idx="24">
                  <c:v>39.799999999999997</c:v>
                </c:pt>
                <c:pt idx="32">
                  <c:v>41.2</c:v>
                </c:pt>
              </c:numCache>
            </c:numRef>
          </c:xVal>
          <c:yVal>
            <c:numRef>
              <c:f>[1]公会計指標分析・財政指標組合せ分析表!$BP$51:$DC$51</c:f>
              <c:numCache>
                <c:formatCode>General</c:formatCode>
                <c:ptCount val="40"/>
                <c:pt idx="0">
                  <c:v>34.700000000000003</c:v>
                </c:pt>
                <c:pt idx="8">
                  <c:v>44.2</c:v>
                </c:pt>
                <c:pt idx="16">
                  <c:v>56.4</c:v>
                </c:pt>
                <c:pt idx="24">
                  <c:v>76</c:v>
                </c:pt>
                <c:pt idx="32">
                  <c:v>73.5</c:v>
                </c:pt>
              </c:numCache>
            </c:numRef>
          </c:yVal>
          <c:smooth val="0"/>
          <c:extLst>
            <c:ext xmlns:c16="http://schemas.microsoft.com/office/drawing/2014/chart" uri="{C3380CC4-5D6E-409C-BE32-E72D297353CC}">
              <c16:uniqueId val="{00000009-A198-46D9-8CA4-0F02750D090B}"/>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{1FCABE1F-39D0-4D6E-963D-6905C424B7B1}</c15:txfldGUID>
                      <c15:f>[1]公会計指標分析・財政指標組合せ分析表!$BP$50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198-46D9-8CA4-0F02750D09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{BABCADB3-609C-43C3-B5C8-1BEE6DB20683}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198-46D9-8CA4-0F02750D09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{D91C1BBA-09B2-426C-A945-70D73FDE44F1}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198-46D9-8CA4-0F02750D09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{97468651-8B36-4558-A81D-A5C845228166}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198-46D9-8CA4-0F02750D09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{4BD032DF-1B44-460C-9983-36289A5E5FF3}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198-46D9-8CA4-0F02750D090B}"/>
                </c:ext>
              </c:extLst>
            </c:dLbl>
            <c:dLbl>
              <c:idx val="8"/>
              <c:layout>
                <c:manualLayout>
                  <c:x val="-2.4926006832737147E-2"/>
                  <c:y val="-6.4739042105865174E-2"/>
                </c:manualLayout>
              </c:layout>
              <c:tx>
                <c:strRef>
                  <c:f>[1]公会計指標分析・財政指標組合せ分析表!$BX$50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{1CDEEF2E-5344-4AFF-8160-C9162DF008CF}</c15:txfldGUID>
                      <c15:f>[1]公会計指標分析・財政指標組合せ分析表!$BX$50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198-46D9-8CA4-0F02750D090B}"/>
                </c:ext>
              </c:extLst>
            </c:dLbl>
            <c:dLbl>
              <c:idx val="16"/>
              <c:layout>
                <c:manualLayout>
                  <c:x val="-3.9364394106407491E-2"/>
                  <c:y val="-7.3378788669983819E-2"/>
                </c:manualLayout>
              </c:layout>
              <c:tx>
                <c:strRef>
                  <c:f>[1]公会計指標分析・財政指標組合せ分析表!$CF$50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{607B871B-DBA0-423E-A9A7-FAA76AE9BA7A}</c15:txfldGUID>
                      <c15:f>[1]公会計指標分析・財政指標組合せ分析表!$CF$50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198-46D9-8CA4-0F02750D090B}"/>
                </c:ext>
              </c:extLst>
            </c:dLbl>
            <c:dLbl>
              <c:idx val="24"/>
              <c:layout>
                <c:manualLayout>
                  <c:x val="-3.2015750650234161E-2"/>
                  <c:y val="-5.6099295541746551E-2"/>
                </c:manualLayout>
              </c:layout>
              <c:tx>
                <c:strRef>
                  <c:f>[1]公会計指標分析・財政指標組合せ分析表!$CN$50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{8061D681-7BEF-4DBC-98A7-56E1C083B543}</c15:txfldGUID>
                      <c15:f>[1]公会計指標分析・財政指標組合せ分析表!$CN$50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198-46D9-8CA4-0F02750D090B}"/>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{014BFA20-687A-4761-8808-71CA68B146AC}</c15:txfldGUID>
                      <c15:f>[1]公会計指標分析・財政指標組合せ分析表!$CV$50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198-46D9-8CA4-0F02750D09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52.3</c:v>
                </c:pt>
                <c:pt idx="8">
                  <c:v>59.3</c:v>
                </c:pt>
                <c:pt idx="16">
                  <c:v>59.9</c:v>
                </c:pt>
                <c:pt idx="24">
                  <c:v>61</c:v>
                </c:pt>
                <c:pt idx="32">
                  <c:v>61.9</c:v>
                </c:pt>
              </c:numCache>
            </c:numRef>
          </c:xVal>
          <c:yVal>
            <c:numRef>
              <c:f>[1]公会計指標分析・財政指標組合せ分析表!$BP$55:$DC$55</c:f>
              <c:numCache>
                <c:formatCode>General</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A198-46D9-8CA4-0F02750D090B}"/>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{3DD8AFB0-5A2D-41C8-8448-FB108ABAF355}</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9C1-4C5B-B57B-C4E519EBBF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{8DC21C27-5D94-4B26-89C8-14F3DC7E625D}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C1-4C5B-B57B-C4E519EBBF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{EE4E737E-F2F1-4AB8-A375-1CCC4F1BF712}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C1-4C5B-B57B-C4E519EBBF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{69AAD140-B8EB-402B-B8C0-7E2C8D6B4AD5}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C1-4C5B-B57B-C4E519EBBF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{9492E71B-4335-4082-A126-18EA776C3894}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C1-4C5B-B57B-C4E519EBBFE4}"/>
                </c:ext>
              </c:extLst>
            </c:dLbl>
            <c:dLbl>
              <c:idx val="8"/>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{AEA2AD08-04BA-49F5-A6FB-0130375CF439}</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9C1-4C5B-B57B-C4E519EBBFE4}"/>
                </c:ext>
              </c:extLst>
            </c:dLbl>
            <c:dLbl>
              <c:idx val="16"/>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{20A41801-A53A-4574-8BE9-7551127AEA35}</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9C1-4C5B-B57B-C4E519EBBFE4}"/>
                </c:ext>
              </c:extLst>
            </c:dLbl>
            <c:dLbl>
              <c:idx val="24"/>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{8BA06BF3-6207-4F2B-9921-1A2C3F4F8D43}</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9C1-4C5B-B57B-C4E519EBBFE4}"/>
                </c:ext>
              </c:extLst>
            </c:dLbl>
            <c:dLbl>
              <c:idx val="32"/>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{E7E2C707-05DE-40B4-9A1E-27CF6A8C15CD}</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9C1-4C5B-B57B-C4E519EBBF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15.7</c:v>
                </c:pt>
                <c:pt idx="8">
                  <c:v>16</c:v>
                </c:pt>
                <c:pt idx="16">
                  <c:v>16.3</c:v>
                </c:pt>
                <c:pt idx="24">
                  <c:v>15.8</c:v>
                </c:pt>
                <c:pt idx="32">
                  <c:v>14.4</c:v>
                </c:pt>
              </c:numCache>
            </c:numRef>
          </c:xVal>
          <c:yVal>
            <c:numRef>
              <c:f>[1]公会計指標分析・財政指標組合せ分析表!$BP$73:$DC$73</c:f>
              <c:numCache>
                <c:formatCode>General</c:formatCode>
                <c:ptCount val="40"/>
                <c:pt idx="0">
                  <c:v>34.700000000000003</c:v>
                </c:pt>
                <c:pt idx="8">
                  <c:v>44.2</c:v>
                </c:pt>
                <c:pt idx="16">
                  <c:v>56.4</c:v>
                </c:pt>
                <c:pt idx="24">
                  <c:v>76</c:v>
                </c:pt>
                <c:pt idx="32">
                  <c:v>73.5</c:v>
                </c:pt>
              </c:numCache>
            </c:numRef>
          </c:yVal>
          <c:smooth val="0"/>
          <c:extLst>
            <c:ext xmlns:c16="http://schemas.microsoft.com/office/drawing/2014/chart" uri="{C3380CC4-5D6E-409C-BE32-E72D297353CC}">
              <c16:uniqueId val="{00000009-C9C1-4C5B-B57B-C4E519EBBFE4}"/>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5349292797417916E-2"/>
                </c:manualLayout>
              </c:layout>
              <c:tx>
                <c:strRef>
                  <c:f>[1]公会計指標分析・財政指標組合せ分析表!$BP$72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{5DC37814-C22D-4CCD-B534-6AF3D863E145}</c15:txfldGUID>
                      <c15:f>[1]公会計指標分析・財政指標組合せ分析表!$BP$72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9C1-4C5B-B57B-C4E519EBBF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{BA57EFBA-03B4-4CE7-B407-C58067EF556A}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C1-4C5B-B57B-C4E519EBBF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{4AD7E5A9-F4B5-4F8E-9ABE-75262AAEB4BF}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C1-4C5B-B57B-C4E519EBBF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{847F5A4B-2382-4B1F-8461-6B7012F8E73D}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C1-4C5B-B57B-C4E519EBBF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{9B23FB23-2518-4335-A6AB-A99DBBEB3D1D}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C1-4C5B-B57B-C4E519EBBFE4}"/>
                </c:ext>
              </c:extLst>
            </c:dLbl>
            <c:dLbl>
              <c:idx val="8"/>
              <c:layout>
                <c:manualLayout>
                  <c:x val="0"/>
                  <c:y val="5.9243328513391605E-2"/>
                </c:manualLayout>
              </c:layout>
              <c:tx>
                <c:strRef>
                  <c:f>[1]公会計指標分析・財政指標組合せ分析表!$BX$72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{ABB6B6FE-3FB2-49EA-9540-D8DEEB9B0D40}</c15:txfldGUID>
                      <c15:f>[1]公会計指標分析・財政指標組合せ分析表!$BX$72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9C1-4C5B-B57B-C4E519EBBFE4}"/>
                </c:ext>
              </c:extLst>
            </c:dLbl>
            <c:dLbl>
              <c:idx val="16"/>
              <c:layout>
                <c:manualLayout>
                  <c:x val="0"/>
                  <c:y val="-1.4912251259840545E-2"/>
                </c:manualLayout>
              </c:layout>
              <c:tx>
                <c:strRef>
                  <c:f>[1]公会計指標分析・財政指標組合せ分析表!$CF$72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{5A1F9706-E359-4FBA-AAF6-D3773C6E0E70}</c15:txfldGUID>
                      <c15:f>[1]公会計指標分析・財政指標組合せ分析表!$CF$72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9C1-4C5B-B57B-C4E519EBBFE4}"/>
                </c:ext>
              </c:extLst>
            </c:dLbl>
            <c:dLbl>
              <c:idx val="24"/>
              <c:layout>
                <c:manualLayout>
                  <c:x val="0"/>
                  <c:y val="9.7163723442657648E-4"/>
                </c:manualLayout>
              </c:layout>
              <c:tx>
                <c:strRef>
                  <c:f>[1]公会計指標分析・財政指標組合せ分析表!$CN$72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{5CFAA342-E0DD-402A-9087-F62A0DE2125E}</c15:txfldGUID>
                      <c15:f>[1]公会計指標分析・財政指標組合せ分析表!$CN$72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9C1-4C5B-B57B-C4E519EBBFE4}"/>
                </c:ext>
              </c:extLst>
            </c:dLbl>
            <c:dLbl>
              <c:idx val="32"/>
              <c:layout>
                <c:manualLayout>
                  <c:x val="0"/>
                  <c:y val="4.6407065655552031E-5"/>
                </c:manualLayout>
              </c:layout>
              <c:tx>
                <c:strRef>
                  <c:f>[1]公会計指標分析・財政指標組合せ分析表!$CV$72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{44EBFF0B-11B1-43B3-9265-E36D0F0FA86E}</c15:txfldGUID>
                      <c15:f>[1]公会計指標分析・財政指標組合せ分析表!$CV$72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9C1-4C5B-B57B-C4E519EBBF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7.9</c:v>
                </c:pt>
                <c:pt idx="8">
                  <c:v>7.9</c:v>
                </c:pt>
                <c:pt idx="16">
                  <c:v>7.8</c:v>
                </c:pt>
                <c:pt idx="24">
                  <c:v>7.9</c:v>
                </c:pt>
                <c:pt idx="32">
                  <c:v>7.9</c:v>
                </c:pt>
              </c:numCache>
            </c:numRef>
          </c:xVal>
          <c:yVal>
            <c:numRef>
              <c:f>[1]公会計指標分析・財政指標組合せ分析表!$BP$77:$DC$77</c:f>
              <c:numCache>
                <c:formatCode>General</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C9C1-4C5B-B57B-C4E519EBBFE4}"/>
            </c:ext>
          </c:extLst>
        </c:ser>
        <c:dLbls>
          <c:showLegendKey val="0"/>
          <c:showVal val="1"/>
          <c:showCatName val="0"/>
          <c:showSerName val="0"/>
          <c:showPercent val="0"/>
          <c:showBubbleSize val="0"/>
        </c:dLbls>
        <c:axId val="84219776"/>
        <c:axId val="84234240"/>
      </c:scatterChart>
      <c:valAx>
        <c:axId val="84219776"/>
        <c:scaling>
          <c:orientation val="maxMin"/>
          <c:max val="17"/>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公債費負担適正化計画を着実に実行してきたことにより元利償還金等（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）のうち、普通会計の元利償還金が減少して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。また組合への元利償還金に対する負担金も減少して</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。算入公債費等及び標準財政規模が増加したため、比率は昨年度に比べ</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しかし、近年実施してきた大型建設事業の地方債の償還が今後本格的に始まることから、繰上償還の財源確保に努めるなど、分子の増加幅を抑制していく必要があ</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実質公債費比率の算定に用いる満期一括償還地方債の償還財源としての積立はない。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「一般会計等に係る地方債の現在高」が対前年度</a:t>
          </a:r>
          <a:r>
            <a:rPr kumimoji="1" lang="en-US" altLang="ja-JP" sz="1100">
              <a:solidFill>
                <a:schemeClr val="dk1"/>
              </a:solidFill>
              <a:effectLst/>
              <a:latin typeface="+mn-lt"/>
              <a:ea typeface="+mn-ea"/>
              <a:cs typeface="+mn-cs"/>
            </a:rPr>
            <a:t>231</a:t>
          </a:r>
          <a:r>
            <a:rPr kumimoji="1" lang="ja-JP" altLang="ja-JP" sz="1100">
              <a:solidFill>
                <a:schemeClr val="dk1"/>
              </a:solidFill>
              <a:effectLst/>
              <a:latin typeface="+mn-lt"/>
              <a:ea typeface="+mn-ea"/>
              <a:cs typeface="+mn-cs"/>
            </a:rPr>
            <a:t>百万円の増加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債務負担行為に基づく支出予定額が</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また、将来負担額から差し引くことができる充当可能基金について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財政調整基金が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たものの、基準財政需要額算入見込額は</a:t>
          </a:r>
          <a:r>
            <a:rPr kumimoji="1" lang="en-US" altLang="ja-JP" sz="1100">
              <a:solidFill>
                <a:schemeClr val="dk1"/>
              </a:solidFill>
              <a:effectLst/>
              <a:latin typeface="+mn-lt"/>
              <a:ea typeface="+mn-ea"/>
              <a:cs typeface="+mn-cs"/>
            </a:rPr>
            <a:t>456</a:t>
          </a:r>
          <a:r>
            <a:rPr kumimoji="1" lang="ja-JP" altLang="en-US" sz="1100">
              <a:solidFill>
                <a:schemeClr val="dk1"/>
              </a:solidFill>
              <a:effectLst/>
              <a:latin typeface="+mn-lt"/>
              <a:ea typeface="+mn-ea"/>
              <a:cs typeface="+mn-cs"/>
            </a:rPr>
            <a:t>百万円減少している。</a:t>
          </a:r>
          <a:endParaRPr lang="ja-JP" altLang="ja-JP" sz="1400">
            <a:effectLst/>
          </a:endParaRPr>
        </a:p>
        <a:p>
          <a:r>
            <a:rPr kumimoji="1" lang="ja-JP" altLang="ja-JP" sz="1100">
              <a:solidFill>
                <a:schemeClr val="dk1"/>
              </a:solidFill>
              <a:effectLst/>
              <a:latin typeface="+mn-lt"/>
              <a:ea typeface="+mn-ea"/>
              <a:cs typeface="+mn-cs"/>
            </a:rPr>
            <a:t>　これらの要因により、将来負担比率の分子は対前年度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百万円増加して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普通交付税の増額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物件費・扶助費・公債費の減少により</a:t>
          </a:r>
          <a:r>
            <a:rPr kumimoji="1" lang="ja-JP" altLang="ja-JP" sz="1100">
              <a:solidFill>
                <a:schemeClr val="dk1"/>
              </a:solidFill>
              <a:effectLst/>
              <a:latin typeface="+mn-lt"/>
              <a:ea typeface="+mn-ea"/>
              <a:cs typeface="+mn-cs"/>
            </a:rPr>
            <a:t>「財政調整基金」を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億円を</a:t>
          </a:r>
          <a:r>
            <a:rPr kumimoji="1" lang="ja-JP" altLang="en-US" sz="1100">
              <a:solidFill>
                <a:schemeClr val="dk1"/>
              </a:solidFill>
              <a:effectLst/>
              <a:latin typeface="+mn-lt"/>
              <a:ea typeface="+mn-ea"/>
              <a:cs typeface="+mn-cs"/>
            </a:rPr>
            <a:t>積み立てした。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また、特目</a:t>
          </a:r>
          <a:r>
            <a:rPr kumimoji="1" lang="ja-JP" altLang="ja-JP" sz="1100">
              <a:solidFill>
                <a:schemeClr val="dk1"/>
              </a:solidFill>
              <a:effectLst/>
              <a:latin typeface="+mn-lt"/>
              <a:ea typeface="+mn-ea"/>
              <a:cs typeface="+mn-cs"/>
            </a:rPr>
            <a:t>基金</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0.96</a:t>
          </a:r>
          <a:r>
            <a:rPr kumimoji="1" lang="ja-JP" altLang="en-US" sz="1100">
              <a:solidFill>
                <a:schemeClr val="dk1"/>
              </a:solidFill>
              <a:effectLst/>
              <a:latin typeface="+mn-lt"/>
              <a:ea typeface="+mn-ea"/>
              <a:cs typeface="+mn-cs"/>
            </a:rPr>
            <a:t>億円取り崩し、</a:t>
          </a:r>
          <a:r>
            <a:rPr kumimoji="1" lang="en-US" altLang="ja-JP" sz="1100">
              <a:solidFill>
                <a:schemeClr val="dk1"/>
              </a:solidFill>
              <a:effectLst/>
              <a:latin typeface="+mn-lt"/>
              <a:ea typeface="+mn-ea"/>
              <a:cs typeface="+mn-cs"/>
            </a:rPr>
            <a:t>0.82</a:t>
          </a:r>
          <a:r>
            <a:rPr kumimoji="1" lang="ja-JP" altLang="en-US" sz="1100">
              <a:solidFill>
                <a:schemeClr val="dk1"/>
              </a:solidFill>
              <a:effectLst/>
              <a:latin typeface="+mn-lt"/>
              <a:ea typeface="+mn-ea"/>
              <a:cs typeface="+mn-cs"/>
            </a:rPr>
            <a:t>億円繰入で差し引き</a:t>
          </a:r>
          <a:r>
            <a:rPr kumimoji="1" lang="en-US" altLang="ja-JP" sz="1100">
              <a:solidFill>
                <a:schemeClr val="dk1"/>
              </a:solidFill>
              <a:effectLst/>
              <a:latin typeface="+mn-lt"/>
              <a:ea typeface="+mn-ea"/>
              <a:cs typeface="+mn-cs"/>
            </a:rPr>
            <a:t>0.14</a:t>
          </a:r>
          <a:r>
            <a:rPr kumimoji="1" lang="ja-JP" altLang="en-US" sz="1100">
              <a:solidFill>
                <a:schemeClr val="dk1"/>
              </a:solidFill>
              <a:effectLst/>
              <a:latin typeface="+mn-lt"/>
              <a:ea typeface="+mn-ea"/>
              <a:cs typeface="+mn-cs"/>
            </a:rPr>
            <a:t>億円の増となった。</a:t>
          </a:r>
          <a:r>
            <a:rPr kumimoji="1" lang="ja-JP" altLang="ja-JP" sz="1100">
              <a:solidFill>
                <a:schemeClr val="dk1"/>
              </a:solidFill>
              <a:effectLst/>
              <a:latin typeface="+mn-lt"/>
              <a:ea typeface="+mn-ea"/>
              <a:cs typeface="+mn-cs"/>
            </a:rPr>
            <a:t>基金全体としては</a:t>
          </a:r>
          <a:r>
            <a:rPr kumimoji="1" lang="en-US" altLang="ja-JP" sz="1100">
              <a:solidFill>
                <a:schemeClr val="dk1"/>
              </a:solidFill>
              <a:effectLst/>
              <a:latin typeface="+mn-lt"/>
              <a:ea typeface="+mn-ea"/>
              <a:cs typeface="+mn-cs"/>
            </a:rPr>
            <a:t>0.75</a:t>
          </a:r>
          <a:r>
            <a:rPr kumimoji="1" lang="ja-JP" altLang="ja-JP" sz="1100">
              <a:solidFill>
                <a:schemeClr val="dk1"/>
              </a:solidFill>
              <a:effectLst/>
              <a:latin typeface="+mn-lt"/>
              <a:ea typeface="+mn-ea"/>
              <a:cs typeface="+mn-cs"/>
            </a:rPr>
            <a:t>億円の増となった。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各年度の予算執執行の結果生じた決算余剰金の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を財政調整基金から優先に積み立てる。その他の余剰金についても、標準財政規模の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％以上となるまでは財政調整基金に積み立て、それ以上の余剰金については、基金の使途の明確化を図るため、特定目的基金に積み立てていくことを予定している</a:t>
          </a:r>
          <a:r>
            <a:rPr kumimoji="1" lang="ja-JP" altLang="en-US"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公共施設の維持管理に要する財源を確保し、将来にわたる町財政の健全な運営の推進を図る・・・「公共施設維持管理基金」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少子高齢化の進展による人口減少問題をはじめ、それに伴う生産人口の減少や</a:t>
          </a:r>
          <a:r>
            <a:rPr kumimoji="1" lang="ja-JP" altLang="en-US" sz="1100">
              <a:solidFill>
                <a:schemeClr val="dk1"/>
              </a:solidFill>
              <a:effectLst/>
              <a:latin typeface="+mn-lt"/>
              <a:ea typeface="+mn-ea"/>
              <a:cs typeface="+mn-cs"/>
            </a:rPr>
            <a:t>税収の減など</a:t>
          </a:r>
          <a:r>
            <a:rPr kumimoji="1" lang="ja-JP" altLang="ja-JP" sz="1100">
              <a:solidFill>
                <a:schemeClr val="dk1"/>
              </a:solidFill>
              <a:effectLst/>
              <a:latin typeface="+mn-lt"/>
              <a:ea typeface="+mn-ea"/>
              <a:cs typeface="+mn-cs"/>
            </a:rPr>
            <a:t>本町の財政が逼迫する中で、今後、これまで整備してきた公共施設が改修・更新時期を迎えようとしており、多額の更新費用が必要になると見込まれていることから、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取り崩したことによる減</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各施設使用料収入の 一定額を積み立てることを基本とし、急な修繕等にも迅速に対応できるよう基金に積み当てていくことを予定している。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普通交付税は前年度比で</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億円増加し、令和元年度より物件費が</a:t>
          </a: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億円、公債費が</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億円、扶助費が</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億円減少した。</a:t>
          </a:r>
          <a:endParaRPr lang="ja-JP" altLang="ja-JP" sz="1400">
            <a:effectLst/>
          </a:endParaRPr>
        </a:p>
        <a:p>
          <a:r>
            <a:rPr kumimoji="1" lang="ja-JP" altLang="en-US" sz="1100">
              <a:solidFill>
                <a:schemeClr val="dk1"/>
              </a:solidFill>
              <a:effectLst/>
              <a:latin typeface="+mn-lt"/>
              <a:ea typeface="+mn-ea"/>
              <a:cs typeface="+mn-cs"/>
            </a:rPr>
            <a:t>その結果、</a:t>
          </a:r>
          <a:r>
            <a:rPr kumimoji="1" lang="ja-JP" altLang="ja-JP" sz="1100">
              <a:solidFill>
                <a:schemeClr val="dk1"/>
              </a:solidFill>
              <a:effectLst/>
              <a:latin typeface="+mn-lt"/>
              <a:ea typeface="+mn-ea"/>
              <a:cs typeface="+mn-cs"/>
            </a:rPr>
            <a:t>令和元年度の実質収支額の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0.67</a:t>
          </a:r>
          <a:r>
            <a:rPr kumimoji="1" lang="ja-JP" altLang="ja-JP" sz="1100">
              <a:solidFill>
                <a:schemeClr val="dk1"/>
              </a:solidFill>
              <a:effectLst/>
              <a:latin typeface="+mn-lt"/>
              <a:ea typeface="+mn-ea"/>
              <a:cs typeface="+mn-cs"/>
            </a:rPr>
            <a:t>億円に加え、</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億円を積み立てした。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財政調整基金残高を普通交付税の合併算定替特例装置の適用期限終了後において、標準財政規模の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％以上となるように務めることとしている。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年度では基金を取り崩し</a:t>
          </a:r>
          <a:r>
            <a:rPr kumimoji="1" lang="ja-JP" altLang="en-US" sz="1100">
              <a:solidFill>
                <a:schemeClr val="dk1"/>
              </a:solidFill>
              <a:effectLst/>
              <a:latin typeface="+mn-lt"/>
              <a:ea typeface="+mn-ea"/>
              <a:cs typeface="+mn-cs"/>
            </a:rPr>
            <a:t>ていない</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基金残高の現状維持に努める。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11,115
11,044
202.23
10,317,354
10,024,545
277,748
5,186,902
13,537,446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これまで、合併時に作成した新町建設計画により施設整備を進めてきたことから、有形固定資産減価償却率は全国平均を下回っている。今後も現状の水準を維持できるよう、平成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年度に策定した「神河町公共施設等総合管理計画」において、延べ床面積約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％の縮減と長寿命化という目標を掲げ、老朽化した施設の集約化・複合化や除却を進めている。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00000000-0008-0000-0D00-00003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2" name="有形固定資産減価償却率最小値テキスト">
          <a:extLst>
            <a:ext uri="{FF2B5EF4-FFF2-40B4-BE49-F238E27FC236}">
              <a16:creationId xmlns:a16="http://schemas.microsoft.com/office/drawing/2014/main" id="{00000000-0008-0000-0D00-00003E000000}"/>
            </a:ext>
          </a:extLst>
        </xdr:cNvPr>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64" name="有形固定資産減価償却率最大値テキスト">
          <a:extLst>
            <a:ext uri="{FF2B5EF4-FFF2-40B4-BE49-F238E27FC236}">
              <a16:creationId xmlns:a16="http://schemas.microsoft.com/office/drawing/2014/main" id="{00000000-0008-0000-0D00-000040000000}"/>
            </a:ext>
          </a:extLst>
        </xdr:cNvPr>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66" name="有形固定資産減価償却率平均値テキスト">
          <a:extLst>
            <a:ext uri="{FF2B5EF4-FFF2-40B4-BE49-F238E27FC236}">
              <a16:creationId xmlns:a16="http://schemas.microsoft.com/office/drawing/2014/main" id="{00000000-0008-0000-0D00-000042000000}"/>
            </a:ext>
          </a:extLst>
        </xdr:cNvPr>
        <xdr:cNvSpPr txBox="1"/>
      </xdr:nvSpPr>
      <xdr:spPr>
        <a:xfrm>
          <a:off x="4813300" y="6011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67" name="フローチャート: 判断 66">
          <a:extLst>
            <a:ext uri="{FF2B5EF4-FFF2-40B4-BE49-F238E27FC236}">
              <a16:creationId xmlns:a16="http://schemas.microsoft.com/office/drawing/2014/main" id="{00000000-0008-0000-0D00-000043000000}"/>
            </a:ext>
          </a:extLst>
        </xdr:cNvPr>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68" name="フローチャート: 判断 67">
          <a:extLst>
            <a:ext uri="{FF2B5EF4-FFF2-40B4-BE49-F238E27FC236}">
              <a16:creationId xmlns:a16="http://schemas.microsoft.com/office/drawing/2014/main" id="{00000000-0008-0000-0D00-000044000000}"/>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73660</xdr:rowOff>
    </xdr:from>
    <xdr:to>
      <xdr:col>23</xdr:col>
      <xdr:colOff>136525</xdr:colOff>
      <xdr:row>28</xdr:row>
      <xdr:rowOff>3810</xdr:rowOff>
    </xdr:to>
    <xdr:sp macro="" textlink="">
      <xdr:nvSpPr>
        <xdr:cNvPr id="77" name="楕円 76">
          <a:extLst>
            <a:ext uri="{FF2B5EF4-FFF2-40B4-BE49-F238E27FC236}">
              <a16:creationId xmlns:a16="http://schemas.microsoft.com/office/drawing/2014/main" id="{00000000-0008-0000-0D00-00004D000000}"/>
            </a:ext>
          </a:extLst>
        </xdr:cNvPr>
        <xdr:cNvSpPr/>
      </xdr:nvSpPr>
      <xdr:spPr>
        <a:xfrm>
          <a:off x="47117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160037</xdr:rowOff>
    </xdr:from>
    <xdr:ext cx="405111" cy="259045"/>
    <xdr:sp macro="" textlink="">
      <xdr:nvSpPr>
        <xdr:cNvPr id="78" name="有形固定資産減価償却率該当値テキスト">
          <a:extLst>
            <a:ext uri="{FF2B5EF4-FFF2-40B4-BE49-F238E27FC236}">
              <a16:creationId xmlns:a16="http://schemas.microsoft.com/office/drawing/2014/main" id="{00000000-0008-0000-0D00-00004E000000}"/>
            </a:ext>
          </a:extLst>
        </xdr:cNvPr>
        <xdr:cNvSpPr txBox="1"/>
      </xdr:nvSpPr>
      <xdr:spPr>
        <a:xfrm>
          <a:off x="4813300" y="5389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35878</xdr:rowOff>
    </xdr:from>
    <xdr:to>
      <xdr:col>19</xdr:col>
      <xdr:colOff>187325</xdr:colOff>
      <xdr:row>27</xdr:row>
      <xdr:rowOff>137478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000500" y="543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86678</xdr:rowOff>
    </xdr:from>
    <xdr:to>
      <xdr:col>23</xdr:col>
      <xdr:colOff>85725</xdr:colOff>
      <xdr:row>27</xdr:row>
      <xdr:rowOff>124460</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4051300" y="5487353"/>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158750</xdr:rowOff>
    </xdr:from>
    <xdr:to>
      <xdr:col>15</xdr:col>
      <xdr:colOff>187325</xdr:colOff>
      <xdr:row>27</xdr:row>
      <xdr:rowOff>88900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32385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38100</xdr:rowOff>
    </xdr:from>
    <xdr:to>
      <xdr:col>19</xdr:col>
      <xdr:colOff>136525</xdr:colOff>
      <xdr:row>27</xdr:row>
      <xdr:rowOff>86678</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3289300" y="5438775"/>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110172</xdr:rowOff>
    </xdr:from>
    <xdr:to>
      <xdr:col>11</xdr:col>
      <xdr:colOff>187325</xdr:colOff>
      <xdr:row>27</xdr:row>
      <xdr:rowOff>40322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2476500" y="533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160972</xdr:rowOff>
    </xdr:from>
    <xdr:to>
      <xdr:col>15</xdr:col>
      <xdr:colOff>136525</xdr:colOff>
      <xdr:row>27</xdr:row>
      <xdr:rowOff>38100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2527300" y="5390197"/>
          <a:ext cx="762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64294</xdr:rowOff>
    </xdr:from>
    <xdr:to>
      <xdr:col>7</xdr:col>
      <xdr:colOff>187325</xdr:colOff>
      <xdr:row>26</xdr:row>
      <xdr:rowOff>165894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1714500" y="52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115094</xdr:rowOff>
    </xdr:from>
    <xdr:to>
      <xdr:col>11</xdr:col>
      <xdr:colOff>136525</xdr:colOff>
      <xdr:row>26</xdr:row>
      <xdr:rowOff>160972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1765300" y="5344319"/>
          <a:ext cx="762000" cy="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14940</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6101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156703</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6071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140511</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6055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123048</xdr:rowOff>
    </xdr:from>
    <xdr:ext cx="405111" cy="259045"/>
    <xdr:sp macro="" textlink="">
      <xdr:nvSpPr>
        <xdr:cNvPr id="90" name="n_4aveValue有形固定資産減価償却率">
          <a:extLst>
            <a:ext uri="{FF2B5EF4-FFF2-40B4-BE49-F238E27FC236}">
              <a16:creationId xmlns:a16="http://schemas.microsoft.com/office/drawing/2014/main" id="{00000000-0008-0000-0D00-00005A000000}"/>
            </a:ext>
          </a:extLst>
        </xdr:cNvPr>
        <xdr:cNvSpPr txBox="1"/>
      </xdr:nvSpPr>
      <xdr:spPr>
        <a:xfrm>
          <a:off x="1562744" y="586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154005</xdr:rowOff>
    </xdr:from>
    <xdr:ext cx="405111" cy="259045"/>
    <xdr:sp macro="" textlink="">
      <xdr:nvSpPr>
        <xdr:cNvPr id="91" name="n_1mainValue有形固定資産減価償却率">
          <a:extLst>
            <a:ext uri="{FF2B5EF4-FFF2-40B4-BE49-F238E27FC236}">
              <a16:creationId xmlns:a16="http://schemas.microsoft.com/office/drawing/2014/main" id="{00000000-0008-0000-0D00-00005B000000}"/>
            </a:ext>
          </a:extLst>
        </xdr:cNvPr>
        <xdr:cNvSpPr txBox="1"/>
      </xdr:nvSpPr>
      <xdr:spPr>
        <a:xfrm>
          <a:off x="3836044" y="521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105427</xdr:rowOff>
    </xdr:from>
    <xdr:ext cx="405111" cy="259045"/>
    <xdr:sp macro="" textlink="">
      <xdr:nvSpPr>
        <xdr:cNvPr id="92" name="n_2mainValue有形固定資産減価償却率">
          <a:extLst>
            <a:ext uri="{FF2B5EF4-FFF2-40B4-BE49-F238E27FC236}">
              <a16:creationId xmlns:a16="http://schemas.microsoft.com/office/drawing/2014/main" id="{00000000-0008-0000-0D00-00005C000000}"/>
            </a:ext>
          </a:extLst>
        </xdr:cNvPr>
        <xdr:cNvSpPr txBox="1"/>
      </xdr:nvSpPr>
      <xdr:spPr>
        <a:xfrm>
          <a:off x="3086744" y="51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56849</xdr:rowOff>
    </xdr:from>
    <xdr:ext cx="405111" cy="259045"/>
    <xdr:sp macro="" textlink="">
      <xdr:nvSpPr>
        <xdr:cNvPr id="93" name="n_3mainValue有形固定資産減価償却率">
          <a:extLst>
            <a:ext uri="{FF2B5EF4-FFF2-40B4-BE49-F238E27FC236}">
              <a16:creationId xmlns:a16="http://schemas.microsoft.com/office/drawing/2014/main" id="{00000000-0008-0000-0D00-00005D000000}"/>
            </a:ext>
          </a:extLst>
        </xdr:cNvPr>
        <xdr:cNvSpPr txBox="1"/>
      </xdr:nvSpPr>
      <xdr:spPr>
        <a:xfrm>
          <a:off x="2324744" y="5114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10971</xdr:rowOff>
    </xdr:from>
    <xdr:ext cx="405111" cy="259045"/>
    <xdr:sp macro="" textlink="">
      <xdr:nvSpPr>
        <xdr:cNvPr id="94" name="n_4mainValue有形固定資産減価償却率">
          <a:extLst>
            <a:ext uri="{FF2B5EF4-FFF2-40B4-BE49-F238E27FC236}">
              <a16:creationId xmlns:a16="http://schemas.microsoft.com/office/drawing/2014/main" id="{00000000-0008-0000-0D00-00005E000000}"/>
            </a:ext>
          </a:extLst>
        </xdr:cNvPr>
        <xdr:cNvSpPr txBox="1"/>
      </xdr:nvSpPr>
      <xdr:spPr>
        <a:xfrm>
          <a:off x="1562744" y="5068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D00-00006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債務償還比率及び将来負担比率は、町債残高が多いこと等により、全国平均と比較して高い状況となっている。</a:t>
          </a:r>
          <a:endParaRPr lang="ja-JP" altLang="ja-JP">
            <a:effectLst/>
          </a:endParaRPr>
        </a:p>
        <a:p>
          <a:r>
            <a:rPr kumimoji="1" lang="ja-JP" altLang="ja-JP" sz="1100">
              <a:solidFill>
                <a:schemeClr val="dk1"/>
              </a:solidFill>
              <a:effectLst/>
              <a:latin typeface="+mn-lt"/>
              <a:ea typeface="+mn-ea"/>
              <a:cs typeface="+mn-cs"/>
            </a:rPr>
            <a:t>　町債の多くは</a:t>
          </a:r>
          <a:r>
            <a:rPr kumimoji="1" lang="ja-JP" altLang="en-US" sz="1100">
              <a:solidFill>
                <a:schemeClr val="dk1"/>
              </a:solidFill>
              <a:effectLst/>
              <a:latin typeface="+mn-lt"/>
              <a:ea typeface="+mn-ea"/>
              <a:cs typeface="+mn-cs"/>
            </a:rPr>
            <a:t>交付税</a:t>
          </a:r>
          <a:r>
            <a:rPr kumimoji="1" lang="ja-JP" altLang="ja-JP" sz="1100">
              <a:solidFill>
                <a:schemeClr val="dk1"/>
              </a:solidFill>
              <a:effectLst/>
              <a:latin typeface="+mn-lt"/>
              <a:ea typeface="+mn-ea"/>
              <a:cs typeface="+mn-cs"/>
            </a:rPr>
            <a:t>措置率の高い特例債であるため、実質的な財政負担は指標より軽減されるが、今後は、将来負担の抑制とともに、行財政改革の推進により、毎年度の収支状況を改善していくことで、将来負担比率・債務償還比率を改善していき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152862</xdr:rowOff>
    </xdr:from>
    <xdr:to>
      <xdr:col>76</xdr:col>
      <xdr:colOff>73025</xdr:colOff>
      <xdr:row>31</xdr:row>
      <xdr:rowOff>83012</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744700" y="606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131289</xdr:rowOff>
    </xdr:from>
    <xdr:ext cx="469744" cy="259045"/>
    <xdr:sp macro="" textlink="">
      <xdr:nvSpPr>
        <xdr:cNvPr id="138" name="債務償還比率該当値テキスト">
          <a:extLst>
            <a:ext uri="{FF2B5EF4-FFF2-40B4-BE49-F238E27FC236}">
              <a16:creationId xmlns:a16="http://schemas.microsoft.com/office/drawing/2014/main" id="{00000000-0008-0000-0D00-00008A000000}"/>
            </a:ext>
          </a:extLst>
        </xdr:cNvPr>
        <xdr:cNvSpPr txBox="1"/>
      </xdr:nvSpPr>
      <xdr:spPr>
        <a:xfrm>
          <a:off x="14846300" y="604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102316</xdr:rowOff>
    </xdr:from>
    <xdr:to>
      <xdr:col>72</xdr:col>
      <xdr:colOff>123825</xdr:colOff>
      <xdr:row>32</xdr:row>
      <xdr:rowOff>32466</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033500" y="618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32212</xdr:rowOff>
    </xdr:from>
    <xdr:to>
      <xdr:col>76</xdr:col>
      <xdr:colOff>22225</xdr:colOff>
      <xdr:row>31</xdr:row>
      <xdr:rowOff>153116</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084300" y="6118687"/>
          <a:ext cx="711200" cy="12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10688</xdr:rowOff>
    </xdr:from>
    <xdr:to>
      <xdr:col>68</xdr:col>
      <xdr:colOff>123825</xdr:colOff>
      <xdr:row>31</xdr:row>
      <xdr:rowOff>112288</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3271500" y="609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61488</xdr:rowOff>
    </xdr:from>
    <xdr:to>
      <xdr:col>72</xdr:col>
      <xdr:colOff>73025</xdr:colOff>
      <xdr:row>31</xdr:row>
      <xdr:rowOff>153116</xdr:rowOff>
    </xdr:to>
    <xdr:cxnSp macro="">
      <xdr:nvCxnSpPr>
        <xdr:cNvPr id="142" name="直線コネクタ 141">
          <a:extLst>
            <a:ext uri="{FF2B5EF4-FFF2-40B4-BE49-F238E27FC236}">
              <a16:creationId xmlns:a16="http://schemas.microsoft.com/office/drawing/2014/main" id="{00000000-0008-0000-0D00-00008E000000}"/>
            </a:ext>
          </a:extLst>
        </xdr:cNvPr>
        <xdr:cNvCxnSpPr/>
      </xdr:nvCxnSpPr>
      <xdr:spPr>
        <a:xfrm>
          <a:off x="13322300" y="6147963"/>
          <a:ext cx="762000" cy="9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61925</xdr:rowOff>
    </xdr:from>
    <xdr:to>
      <xdr:col>64</xdr:col>
      <xdr:colOff>123825</xdr:colOff>
      <xdr:row>30</xdr:row>
      <xdr:rowOff>163525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2509500" y="59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112725</xdr:rowOff>
    </xdr:from>
    <xdr:to>
      <xdr:col>68</xdr:col>
      <xdr:colOff>73025</xdr:colOff>
      <xdr:row>31</xdr:row>
      <xdr:rowOff>61488</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a:off x="12560300" y="6027750"/>
          <a:ext cx="762000" cy="12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157206</xdr:rowOff>
    </xdr:from>
    <xdr:to>
      <xdr:col>60</xdr:col>
      <xdr:colOff>123825</xdr:colOff>
      <xdr:row>30</xdr:row>
      <xdr:rowOff>87356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1747500" y="59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36556</xdr:rowOff>
    </xdr:from>
    <xdr:to>
      <xdr:col>64</xdr:col>
      <xdr:colOff>73025</xdr:colOff>
      <xdr:row>30</xdr:row>
      <xdr:rowOff>112725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a:off x="11798300" y="5951581"/>
          <a:ext cx="762000" cy="7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47" name="n_1aveValue債務償還比率">
          <a:extLst>
            <a:ext uri="{FF2B5EF4-FFF2-40B4-BE49-F238E27FC236}">
              <a16:creationId xmlns:a16="http://schemas.microsoft.com/office/drawing/2014/main" id="{00000000-0008-0000-0D00-000093000000}"/>
            </a:ext>
          </a:extLst>
        </xdr:cNvPr>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48" name="n_2aveValue債務償還比率">
          <a:extLst>
            <a:ext uri="{FF2B5EF4-FFF2-40B4-BE49-F238E27FC236}">
              <a16:creationId xmlns:a16="http://schemas.microsoft.com/office/drawing/2014/main" id="{00000000-0008-0000-0D00-000094000000}"/>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49" name="n_3aveValue債務償還比率">
          <a:extLst>
            <a:ext uri="{FF2B5EF4-FFF2-40B4-BE49-F238E27FC236}">
              <a16:creationId xmlns:a16="http://schemas.microsoft.com/office/drawing/2014/main" id="{00000000-0008-0000-0D00-000095000000}"/>
            </a:ext>
          </a:extLst>
        </xdr:cNvPr>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0" name="n_4aveValue債務償還比率">
          <a:extLst>
            <a:ext uri="{FF2B5EF4-FFF2-40B4-BE49-F238E27FC236}">
              <a16:creationId xmlns:a16="http://schemas.microsoft.com/office/drawing/2014/main" id="{00000000-0008-0000-0D00-000096000000}"/>
            </a:ext>
          </a:extLst>
        </xdr:cNvPr>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23593</xdr:rowOff>
    </xdr:from>
    <xdr:ext cx="469744" cy="259045"/>
    <xdr:sp macro="" textlink="">
      <xdr:nvSpPr>
        <xdr:cNvPr id="151" name="n_1mainValue債務償還比率">
          <a:extLst>
            <a:ext uri="{FF2B5EF4-FFF2-40B4-BE49-F238E27FC236}">
              <a16:creationId xmlns:a16="http://schemas.microsoft.com/office/drawing/2014/main" id="{00000000-0008-0000-0D00-000097000000}"/>
            </a:ext>
          </a:extLst>
        </xdr:cNvPr>
        <xdr:cNvSpPr txBox="1"/>
      </xdr:nvSpPr>
      <xdr:spPr>
        <a:xfrm>
          <a:off x="13836727" y="6281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103415</xdr:rowOff>
    </xdr:from>
    <xdr:ext cx="469744" cy="259045"/>
    <xdr:sp macro="" textlink="">
      <xdr:nvSpPr>
        <xdr:cNvPr id="152" name="n_2mainValue債務償還比率">
          <a:extLst>
            <a:ext uri="{FF2B5EF4-FFF2-40B4-BE49-F238E27FC236}">
              <a16:creationId xmlns:a16="http://schemas.microsoft.com/office/drawing/2014/main" id="{00000000-0008-0000-0D00-000098000000}"/>
            </a:ext>
          </a:extLst>
        </xdr:cNvPr>
        <xdr:cNvSpPr txBox="1"/>
      </xdr:nvSpPr>
      <xdr:spPr>
        <a:xfrm>
          <a:off x="13087427" y="6189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154652</xdr:rowOff>
    </xdr:from>
    <xdr:ext cx="469744" cy="259045"/>
    <xdr:sp macro="" textlink="">
      <xdr:nvSpPr>
        <xdr:cNvPr id="153" name="n_3mainValue債務償還比率">
          <a:extLst>
            <a:ext uri="{FF2B5EF4-FFF2-40B4-BE49-F238E27FC236}">
              <a16:creationId xmlns:a16="http://schemas.microsoft.com/office/drawing/2014/main" id="{00000000-0008-0000-0D00-000099000000}"/>
            </a:ext>
          </a:extLst>
        </xdr:cNvPr>
        <xdr:cNvSpPr txBox="1"/>
      </xdr:nvSpPr>
      <xdr:spPr>
        <a:xfrm>
          <a:off x="12325427" y="606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78483</xdr:rowOff>
    </xdr:from>
    <xdr:ext cx="469744" cy="259045"/>
    <xdr:sp macro="" textlink="">
      <xdr:nvSpPr>
        <xdr:cNvPr id="154" name="n_4mainValue債務償還比率">
          <a:extLst>
            <a:ext uri="{FF2B5EF4-FFF2-40B4-BE49-F238E27FC236}">
              <a16:creationId xmlns:a16="http://schemas.microsoft.com/office/drawing/2014/main" id="{00000000-0008-0000-0D00-00009A000000}"/>
            </a:ext>
          </a:extLst>
        </xdr:cNvPr>
        <xdr:cNvSpPr txBox="1"/>
      </xdr:nvSpPr>
      <xdr:spPr>
        <a:xfrm>
          <a:off x="11563427" y="5993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11,115
11,044
202.23
10,317,354
10,024,545
277,748
5,186,902
13,537,446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165735</xdr:rowOff>
    </xdr:from>
    <xdr:to>
      <xdr:col>24</xdr:col>
      <xdr:colOff>62865</xdr:colOff>
      <xdr:row>41</xdr:row>
      <xdr:rowOff>152400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950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7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165735</xdr:rowOff>
    </xdr:from>
    <xdr:to>
      <xdr:col>24</xdr:col>
      <xdr:colOff>152400</xdr:colOff>
      <xdr:row>34</xdr:row>
      <xdr:rowOff>165735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128270</xdr:rowOff>
    </xdr:from>
    <xdr:to>
      <xdr:col>15</xdr:col>
      <xdr:colOff>101600</xdr:colOff>
      <xdr:row>38</xdr:row>
      <xdr:rowOff>58420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107315</xdr:rowOff>
    </xdr:from>
    <xdr:to>
      <xdr:col>10</xdr:col>
      <xdr:colOff>165100</xdr:colOff>
      <xdr:row>38</xdr:row>
      <xdr:rowOff>37465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114935</xdr:rowOff>
    </xdr:from>
    <xdr:to>
      <xdr:col>24</xdr:col>
      <xdr:colOff>114300</xdr:colOff>
      <xdr:row>35</xdr:row>
      <xdr:rowOff>45085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67962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84455</xdr:rowOff>
    </xdr:from>
    <xdr:to>
      <xdr:col>20</xdr:col>
      <xdr:colOff>38100</xdr:colOff>
      <xdr:row>35</xdr:row>
      <xdr:rowOff>14605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135255</xdr:rowOff>
    </xdr:from>
    <xdr:to>
      <xdr:col>24</xdr:col>
      <xdr:colOff>63500</xdr:colOff>
      <xdr:row>34</xdr:row>
      <xdr:rowOff>165735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596455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50165</xdr:rowOff>
    </xdr:from>
    <xdr:to>
      <xdr:col>15</xdr:col>
      <xdr:colOff>101600</xdr:colOff>
      <xdr:row>34</xdr:row>
      <xdr:rowOff>151765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100965</xdr:rowOff>
    </xdr:from>
    <xdr:to>
      <xdr:col>19</xdr:col>
      <xdr:colOff>177800</xdr:colOff>
      <xdr:row>34</xdr:row>
      <xdr:rowOff>135255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59302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15875</xdr:rowOff>
    </xdr:from>
    <xdr:to>
      <xdr:col>10</xdr:col>
      <xdr:colOff>165100</xdr:colOff>
      <xdr:row>34</xdr:row>
      <xdr:rowOff>117475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66675</xdr:rowOff>
    </xdr:from>
    <xdr:to>
      <xdr:col>15</xdr:col>
      <xdr:colOff>50800</xdr:colOff>
      <xdr:row>34</xdr:row>
      <xdr:rowOff>100965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895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153035</xdr:rowOff>
    </xdr:from>
    <xdr:to>
      <xdr:col>6</xdr:col>
      <xdr:colOff>38100</xdr:colOff>
      <xdr:row>34</xdr:row>
      <xdr:rowOff>83185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32385</xdr:rowOff>
    </xdr:from>
    <xdr:to>
      <xdr:col>10</xdr:col>
      <xdr:colOff>114300</xdr:colOff>
      <xdr:row>34</xdr:row>
      <xdr:rowOff>66675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58616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28592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168292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134002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99712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40773</xdr:rowOff>
    </xdr:from>
    <xdr:to>
      <xdr:col>55</xdr:col>
      <xdr:colOff>50800</xdr:colOff>
      <xdr:row>39</xdr:row>
      <xdr:rowOff>142373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63650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57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71806</xdr:rowOff>
    </xdr:from>
    <xdr:to>
      <xdr:col>50</xdr:col>
      <xdr:colOff>165100</xdr:colOff>
      <xdr:row>40</xdr:row>
      <xdr:rowOff>1956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91573</xdr:rowOff>
    </xdr:from>
    <xdr:to>
      <xdr:col>55</xdr:col>
      <xdr:colOff>0</xdr:colOff>
      <xdr:row>39</xdr:row>
      <xdr:rowOff>122606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778123"/>
          <a:ext cx="838200" cy="3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64719</xdr:rowOff>
    </xdr:from>
    <xdr:to>
      <xdr:col>46</xdr:col>
      <xdr:colOff>38100</xdr:colOff>
      <xdr:row>39</xdr:row>
      <xdr:rowOff>166319</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115519</xdr:rowOff>
    </xdr:from>
    <xdr:to>
      <xdr:col>50</xdr:col>
      <xdr:colOff>114300</xdr:colOff>
      <xdr:row>39</xdr:row>
      <xdr:rowOff>122606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8750300" y="6802069"/>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71101</xdr:rowOff>
    </xdr:from>
    <xdr:to>
      <xdr:col>41</xdr:col>
      <xdr:colOff>101600</xdr:colOff>
      <xdr:row>40</xdr:row>
      <xdr:rowOff>1251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115519</xdr:rowOff>
    </xdr:from>
    <xdr:to>
      <xdr:col>45</xdr:col>
      <xdr:colOff>177800</xdr:colOff>
      <xdr:row>39</xdr:row>
      <xdr:rowOff>121901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02069"/>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78798</xdr:rowOff>
    </xdr:from>
    <xdr:to>
      <xdr:col>36</xdr:col>
      <xdr:colOff>165100</xdr:colOff>
      <xdr:row>40</xdr:row>
      <xdr:rowOff>8948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7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121901</xdr:rowOff>
    </xdr:from>
    <xdr:to>
      <xdr:col>41</xdr:col>
      <xdr:colOff>50800</xdr:colOff>
      <xdr:row>39</xdr:row>
      <xdr:rowOff>129598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08451"/>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18483</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5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11396</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5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17778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5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25475</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5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65133</xdr:rowOff>
    </xdr:from>
    <xdr:to>
      <xdr:col>24</xdr:col>
      <xdr:colOff>114300</xdr:colOff>
      <xdr:row>57</xdr:row>
      <xdr:rowOff>166733</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88010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96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37374</xdr:rowOff>
    </xdr:from>
    <xdr:to>
      <xdr:col>20</xdr:col>
      <xdr:colOff>38100</xdr:colOff>
      <xdr:row>57</xdr:row>
      <xdr:rowOff>138974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88174</xdr:rowOff>
    </xdr:from>
    <xdr:to>
      <xdr:col>24</xdr:col>
      <xdr:colOff>63500</xdr:colOff>
      <xdr:row>57</xdr:row>
      <xdr:rowOff>115933</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98608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9616</xdr:rowOff>
    </xdr:from>
    <xdr:to>
      <xdr:col>15</xdr:col>
      <xdr:colOff>101600</xdr:colOff>
      <xdr:row>57</xdr:row>
      <xdr:rowOff>111216</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60416</xdr:rowOff>
    </xdr:from>
    <xdr:to>
      <xdr:col>19</xdr:col>
      <xdr:colOff>177800</xdr:colOff>
      <xdr:row>57</xdr:row>
      <xdr:rowOff>88174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98330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153307</xdr:rowOff>
    </xdr:from>
    <xdr:to>
      <xdr:col>10</xdr:col>
      <xdr:colOff>165100</xdr:colOff>
      <xdr:row>57</xdr:row>
      <xdr:rowOff>83457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32657</xdr:rowOff>
    </xdr:from>
    <xdr:to>
      <xdr:col>15</xdr:col>
      <xdr:colOff>50800</xdr:colOff>
      <xdr:row>57</xdr:row>
      <xdr:rowOff>60416</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98053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125549</xdr:rowOff>
    </xdr:from>
    <xdr:to>
      <xdr:col>6</xdr:col>
      <xdr:colOff>38100</xdr:colOff>
      <xdr:row>57</xdr:row>
      <xdr:rowOff>55699</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4899</xdr:rowOff>
    </xdr:from>
    <xdr:to>
      <xdr:col>10</xdr:col>
      <xdr:colOff>114300</xdr:colOff>
      <xdr:row>57</xdr:row>
      <xdr:rowOff>32657</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97775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155501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958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127743</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99984</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72226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97386</xdr:rowOff>
    </xdr:from>
    <xdr:to>
      <xdr:col>55</xdr:col>
      <xdr:colOff>50800</xdr:colOff>
      <xdr:row>59</xdr:row>
      <xdr:rowOff>27536</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04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120263</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9892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112723</xdr:rowOff>
    </xdr:from>
    <xdr:to>
      <xdr:col>50</xdr:col>
      <xdr:colOff>165100</xdr:colOff>
      <xdr:row>59</xdr:row>
      <xdr:rowOff>42873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0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148186</xdr:rowOff>
    </xdr:from>
    <xdr:to>
      <xdr:col>55</xdr:col>
      <xdr:colOff>0</xdr:colOff>
      <xdr:row>58</xdr:row>
      <xdr:rowOff>163523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0092286"/>
          <a:ext cx="838200" cy="1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128067</xdr:rowOff>
    </xdr:from>
    <xdr:to>
      <xdr:col>46</xdr:col>
      <xdr:colOff>38100</xdr:colOff>
      <xdr:row>59</xdr:row>
      <xdr:rowOff>58217</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0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163523</xdr:rowOff>
    </xdr:from>
    <xdr:to>
      <xdr:col>50</xdr:col>
      <xdr:colOff>114300</xdr:colOff>
      <xdr:row>59</xdr:row>
      <xdr:rowOff>7417</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0107623"/>
          <a:ext cx="889000" cy="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141587</xdr:rowOff>
    </xdr:from>
    <xdr:to>
      <xdr:col>41</xdr:col>
      <xdr:colOff>101600</xdr:colOff>
      <xdr:row>59</xdr:row>
      <xdr:rowOff>71737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0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7417</xdr:rowOff>
    </xdr:from>
    <xdr:to>
      <xdr:col>45</xdr:col>
      <xdr:colOff>177800</xdr:colOff>
      <xdr:row>59</xdr:row>
      <xdr:rowOff>20937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0122967"/>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157905</xdr:rowOff>
    </xdr:from>
    <xdr:to>
      <xdr:col>36</xdr:col>
      <xdr:colOff>165100</xdr:colOff>
      <xdr:row>59</xdr:row>
      <xdr:rowOff>88055</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1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20937</xdr:rowOff>
    </xdr:from>
    <xdr:to>
      <xdr:col>41</xdr:col>
      <xdr:colOff>50800</xdr:colOff>
      <xdr:row>59</xdr:row>
      <xdr:rowOff>37255</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0136487"/>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59400</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27095" y="983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74744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50795" y="98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88264</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61795" y="986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104582</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672795" y="98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0000000-0008-0000-0E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00000000-0008-0000-0E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00000000-0008-0000-0E00-000023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0000000-0008-0000-0E00-000025010000}"/>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45847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90188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0000000-0008-0000-0E00-000031010000}"/>
            </a:ext>
          </a:extLst>
        </xdr:cNvPr>
        <xdr:cNvSpPr txBox="1"/>
      </xdr:nvSpPr>
      <xdr:spPr>
        <a:xfrm>
          <a:off x="4673600"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50164</xdr:rowOff>
    </xdr:from>
    <xdr:to>
      <xdr:col>20</xdr:col>
      <xdr:colOff>38100</xdr:colOff>
      <xdr:row>80</xdr:row>
      <xdr:rowOff>151764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3746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100964</xdr:rowOff>
    </xdr:from>
    <xdr:to>
      <xdr:col>24</xdr:col>
      <xdr:colOff>63500</xdr:colOff>
      <xdr:row>80</xdr:row>
      <xdr:rowOff>118111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3797300" y="1381696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154939</xdr:rowOff>
    </xdr:from>
    <xdr:to>
      <xdr:col>15</xdr:col>
      <xdr:colOff>101600</xdr:colOff>
      <xdr:row>80</xdr:row>
      <xdr:rowOff>85089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2857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100964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908300" y="13750289"/>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46355</xdr:rowOff>
    </xdr:from>
    <xdr:to>
      <xdr:col>10</xdr:col>
      <xdr:colOff>165100</xdr:colOff>
      <xdr:row>80</xdr:row>
      <xdr:rowOff>147955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968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34289</xdr:rowOff>
    </xdr:from>
    <xdr:to>
      <xdr:col>15</xdr:col>
      <xdr:colOff>50800</xdr:colOff>
      <xdr:row>80</xdr:row>
      <xdr:rowOff>97155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019300" y="137502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137795</xdr:rowOff>
    </xdr:from>
    <xdr:to>
      <xdr:col>6</xdr:col>
      <xdr:colOff>38100</xdr:colOff>
      <xdr:row>80</xdr:row>
      <xdr:rowOff>67945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079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17145</xdr:rowOff>
    </xdr:from>
    <xdr:to>
      <xdr:col>10</xdr:col>
      <xdr:colOff>114300</xdr:colOff>
      <xdr:row>80</xdr:row>
      <xdr:rowOff>97155</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1130300" y="137331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4" name="n_1aveValue【公営住宅】&#10;有形固定資産減価償却率">
          <a:extLst>
            <a:ext uri="{FF2B5EF4-FFF2-40B4-BE49-F238E27FC236}">
              <a16:creationId xmlns:a16="http://schemas.microsoft.com/office/drawing/2014/main" id="{00000000-0008-0000-0E00-00003A010000}"/>
            </a:ext>
          </a:extLst>
        </xdr:cNvPr>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5" name="n_2aveValue【公営住宅】&#10;有形固定資産減価償却率">
          <a:extLst>
            <a:ext uri="{FF2B5EF4-FFF2-40B4-BE49-F238E27FC236}">
              <a16:creationId xmlns:a16="http://schemas.microsoft.com/office/drawing/2014/main" id="{00000000-0008-0000-0E00-00003B010000}"/>
            </a:ext>
          </a:extLst>
        </xdr:cNvPr>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6" name="n_3aveValue【公営住宅】&#10;有形固定資産減価償却率">
          <a:extLst>
            <a:ext uri="{FF2B5EF4-FFF2-40B4-BE49-F238E27FC236}">
              <a16:creationId xmlns:a16="http://schemas.microsoft.com/office/drawing/2014/main" id="{00000000-0008-0000-0E00-00003C010000}"/>
            </a:ext>
          </a:extLst>
        </xdr:cNvPr>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7" name="n_4aveValue【公営住宅】&#10;有形固定資産減価償却率">
          <a:extLst>
            <a:ext uri="{FF2B5EF4-FFF2-40B4-BE49-F238E27FC236}">
              <a16:creationId xmlns:a16="http://schemas.microsoft.com/office/drawing/2014/main" id="{00000000-0008-0000-0E00-00003D010000}"/>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168291</xdr:rowOff>
    </xdr:from>
    <xdr:ext cx="405111" cy="259045"/>
    <xdr:sp macro="" textlink="">
      <xdr:nvSpPr>
        <xdr:cNvPr id="318" name="n_1mainValue【公営住宅】&#10;有形固定資産減価償却率">
          <a:extLst>
            <a:ext uri="{FF2B5EF4-FFF2-40B4-BE49-F238E27FC236}">
              <a16:creationId xmlns:a16="http://schemas.microsoft.com/office/drawing/2014/main" id="{00000000-0008-0000-0E00-00003E010000}"/>
            </a:ext>
          </a:extLst>
        </xdr:cNvPr>
        <xdr:cNvSpPr txBox="1"/>
      </xdr:nvSpPr>
      <xdr:spPr>
        <a:xfrm>
          <a:off x="35820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101616</xdr:rowOff>
    </xdr:from>
    <xdr:ext cx="405111" cy="259045"/>
    <xdr:sp macro="" textlink="">
      <xdr:nvSpPr>
        <xdr:cNvPr id="319" name="n_2mainValue【公営住宅】&#10;有形固定資産減価償却率">
          <a:extLst>
            <a:ext uri="{FF2B5EF4-FFF2-40B4-BE49-F238E27FC236}">
              <a16:creationId xmlns:a16="http://schemas.microsoft.com/office/drawing/2014/main" id="{00000000-0008-0000-0E00-00003F010000}"/>
            </a:ext>
          </a:extLst>
        </xdr:cNvPr>
        <xdr:cNvSpPr txBox="1"/>
      </xdr:nvSpPr>
      <xdr:spPr>
        <a:xfrm>
          <a:off x="2705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164482</xdr:rowOff>
    </xdr:from>
    <xdr:ext cx="405111" cy="259045"/>
    <xdr:sp macro="" textlink="">
      <xdr:nvSpPr>
        <xdr:cNvPr id="320" name="n_3mainValue【公営住宅】&#10;有形固定資産減価償却率">
          <a:extLst>
            <a:ext uri="{FF2B5EF4-FFF2-40B4-BE49-F238E27FC236}">
              <a16:creationId xmlns:a16="http://schemas.microsoft.com/office/drawing/2014/main" id="{00000000-0008-0000-0E00-000040010000}"/>
            </a:ext>
          </a:extLst>
        </xdr:cNvPr>
        <xdr:cNvSpPr txBox="1"/>
      </xdr:nvSpPr>
      <xdr:spPr>
        <a:xfrm>
          <a:off x="1816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84472</xdr:rowOff>
    </xdr:from>
    <xdr:ext cx="405111" cy="259045"/>
    <xdr:sp macro="" textlink="">
      <xdr:nvSpPr>
        <xdr:cNvPr id="321" name="n_4mainValue【公営住宅】&#10;有形固定資産減価償却率">
          <a:extLst>
            <a:ext uri="{FF2B5EF4-FFF2-40B4-BE49-F238E27FC236}">
              <a16:creationId xmlns:a16="http://schemas.microsoft.com/office/drawing/2014/main" id="{00000000-0008-0000-0E00-000041010000}"/>
            </a:ext>
          </a:extLst>
        </xdr:cNvPr>
        <xdr:cNvSpPr txBox="1"/>
      </xdr:nvSpPr>
      <xdr:spPr>
        <a:xfrm>
          <a:off x="927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00000000-0008-0000-0E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6" name="【公営住宅】&#10;一人当たり面積最小値テキスト">
          <a:extLst>
            <a:ext uri="{FF2B5EF4-FFF2-40B4-BE49-F238E27FC236}">
              <a16:creationId xmlns:a16="http://schemas.microsoft.com/office/drawing/2014/main" id="{00000000-0008-0000-0E00-00005A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8" name="【公営住宅】&#10;一人当たり面積最大値テキスト">
          <a:extLst>
            <a:ext uri="{FF2B5EF4-FFF2-40B4-BE49-F238E27FC236}">
              <a16:creationId xmlns:a16="http://schemas.microsoft.com/office/drawing/2014/main" id="{00000000-0008-0000-0E00-00005C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50" name="【公営住宅】&#10;一人当たり面積平均値テキスト">
          <a:extLst>
            <a:ext uri="{FF2B5EF4-FFF2-40B4-BE49-F238E27FC236}">
              <a16:creationId xmlns:a16="http://schemas.microsoft.com/office/drawing/2014/main" id="{00000000-0008-0000-0E00-00005E010000}"/>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159513</xdr:rowOff>
    </xdr:from>
    <xdr:to>
      <xdr:col>55</xdr:col>
      <xdr:colOff>50800</xdr:colOff>
      <xdr:row>86</xdr:row>
      <xdr:rowOff>89663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10426700" y="14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74440</xdr:rowOff>
    </xdr:from>
    <xdr:ext cx="469744" cy="259045"/>
    <xdr:sp macro="" textlink="">
      <xdr:nvSpPr>
        <xdr:cNvPr id="362" name="【公営住宅】&#10;一人当たり面積該当値テキスト">
          <a:extLst>
            <a:ext uri="{FF2B5EF4-FFF2-40B4-BE49-F238E27FC236}">
              <a16:creationId xmlns:a16="http://schemas.microsoft.com/office/drawing/2014/main" id="{00000000-0008-0000-0E00-00006A010000}"/>
            </a:ext>
          </a:extLst>
        </xdr:cNvPr>
        <xdr:cNvSpPr txBox="1"/>
      </xdr:nvSpPr>
      <xdr:spPr>
        <a:xfrm>
          <a:off x="10515600" y="14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160655</xdr:rowOff>
    </xdr:from>
    <xdr:to>
      <xdr:col>50</xdr:col>
      <xdr:colOff>165100</xdr:colOff>
      <xdr:row>86</xdr:row>
      <xdr:rowOff>90805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95885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38863</xdr:rowOff>
    </xdr:from>
    <xdr:to>
      <xdr:col>55</xdr:col>
      <xdr:colOff>0</xdr:colOff>
      <xdr:row>86</xdr:row>
      <xdr:rowOff>40005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9639300" y="14783563"/>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161989</xdr:rowOff>
    </xdr:from>
    <xdr:to>
      <xdr:col>46</xdr:col>
      <xdr:colOff>38100</xdr:colOff>
      <xdr:row>86</xdr:row>
      <xdr:rowOff>92139</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8699500" y="147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40005</xdr:rowOff>
    </xdr:from>
    <xdr:to>
      <xdr:col>50</xdr:col>
      <xdr:colOff>114300</xdr:colOff>
      <xdr:row>86</xdr:row>
      <xdr:rowOff>41339</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8750300" y="14784705"/>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162940</xdr:rowOff>
    </xdr:from>
    <xdr:to>
      <xdr:col>41</xdr:col>
      <xdr:colOff>101600</xdr:colOff>
      <xdr:row>86</xdr:row>
      <xdr:rowOff>93090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7810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41339</xdr:rowOff>
    </xdr:from>
    <xdr:to>
      <xdr:col>45</xdr:col>
      <xdr:colOff>177800</xdr:colOff>
      <xdr:row>86</xdr:row>
      <xdr:rowOff>42290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7861300" y="14786039"/>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164275</xdr:rowOff>
    </xdr:from>
    <xdr:to>
      <xdr:col>36</xdr:col>
      <xdr:colOff>165100</xdr:colOff>
      <xdr:row>86</xdr:row>
      <xdr:rowOff>94425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6921500" y="147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42290</xdr:rowOff>
    </xdr:from>
    <xdr:to>
      <xdr:col>41</xdr:col>
      <xdr:colOff>50800</xdr:colOff>
      <xdr:row>86</xdr:row>
      <xdr:rowOff>43625</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6972300" y="14786990"/>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71" name="n_1aveValue【公営住宅】&#10;一人当たり面積">
          <a:extLst>
            <a:ext uri="{FF2B5EF4-FFF2-40B4-BE49-F238E27FC236}">
              <a16:creationId xmlns:a16="http://schemas.microsoft.com/office/drawing/2014/main" id="{00000000-0008-0000-0E00-000073010000}"/>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2" name="n_2aveValue【公営住宅】&#10;一人当たり面積">
          <a:extLst>
            <a:ext uri="{FF2B5EF4-FFF2-40B4-BE49-F238E27FC236}">
              <a16:creationId xmlns:a16="http://schemas.microsoft.com/office/drawing/2014/main" id="{00000000-0008-0000-0E00-000074010000}"/>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3" name="n_3aveValue【公営住宅】&#10;一人当たり面積">
          <a:extLst>
            <a:ext uri="{FF2B5EF4-FFF2-40B4-BE49-F238E27FC236}">
              <a16:creationId xmlns:a16="http://schemas.microsoft.com/office/drawing/2014/main" id="{00000000-0008-0000-0E00-000075010000}"/>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4" name="n_4aveValue【公営住宅】&#10;一人当たり面積">
          <a:extLst>
            <a:ext uri="{FF2B5EF4-FFF2-40B4-BE49-F238E27FC236}">
              <a16:creationId xmlns:a16="http://schemas.microsoft.com/office/drawing/2014/main" id="{00000000-0008-0000-0E00-000076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81932</xdr:rowOff>
    </xdr:from>
    <xdr:ext cx="469744" cy="259045"/>
    <xdr:sp macro="" textlink="">
      <xdr:nvSpPr>
        <xdr:cNvPr id="375" name="n_1mainValue【公営住宅】&#10;一人当たり面積">
          <a:extLst>
            <a:ext uri="{FF2B5EF4-FFF2-40B4-BE49-F238E27FC236}">
              <a16:creationId xmlns:a16="http://schemas.microsoft.com/office/drawing/2014/main" id="{00000000-0008-0000-0E00-000077010000}"/>
            </a:ext>
          </a:extLst>
        </xdr:cNvPr>
        <xdr:cNvSpPr txBox="1"/>
      </xdr:nvSpPr>
      <xdr:spPr>
        <a:xfrm>
          <a:off x="9391727" y="1482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83266</xdr:rowOff>
    </xdr:from>
    <xdr:ext cx="469744" cy="259045"/>
    <xdr:sp macro="" textlink="">
      <xdr:nvSpPr>
        <xdr:cNvPr id="376" name="n_2mainValue【公営住宅】&#10;一人当たり面積">
          <a:extLst>
            <a:ext uri="{FF2B5EF4-FFF2-40B4-BE49-F238E27FC236}">
              <a16:creationId xmlns:a16="http://schemas.microsoft.com/office/drawing/2014/main" id="{00000000-0008-0000-0E00-000078010000}"/>
            </a:ext>
          </a:extLst>
        </xdr:cNvPr>
        <xdr:cNvSpPr txBox="1"/>
      </xdr:nvSpPr>
      <xdr:spPr>
        <a:xfrm>
          <a:off x="8515427" y="1482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84217</xdr:rowOff>
    </xdr:from>
    <xdr:ext cx="469744" cy="259045"/>
    <xdr:sp macro="" textlink="">
      <xdr:nvSpPr>
        <xdr:cNvPr id="377" name="n_3mainValue【公営住宅】&#10;一人当たり面積">
          <a:extLst>
            <a:ext uri="{FF2B5EF4-FFF2-40B4-BE49-F238E27FC236}">
              <a16:creationId xmlns:a16="http://schemas.microsoft.com/office/drawing/2014/main" id="{00000000-0008-0000-0E00-000079010000}"/>
            </a:ext>
          </a:extLst>
        </xdr:cNvPr>
        <xdr:cNvSpPr txBox="1"/>
      </xdr:nvSpPr>
      <xdr:spPr>
        <a:xfrm>
          <a:off x="76264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85552</xdr:rowOff>
    </xdr:from>
    <xdr:ext cx="469744" cy="259045"/>
    <xdr:sp macro="" textlink="">
      <xdr:nvSpPr>
        <xdr:cNvPr id="378" name="n_4mainValue【公営住宅】&#10;一人当たり面積">
          <a:extLst>
            <a:ext uri="{FF2B5EF4-FFF2-40B4-BE49-F238E27FC236}">
              <a16:creationId xmlns:a16="http://schemas.microsoft.com/office/drawing/2014/main" id="{00000000-0008-0000-0E00-00007A010000}"/>
            </a:ext>
          </a:extLst>
        </xdr:cNvPr>
        <xdr:cNvSpPr txBox="1"/>
      </xdr:nvSpPr>
      <xdr:spPr>
        <a:xfrm>
          <a:off x="6737427" y="1483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160927</xdr:rowOff>
    </xdr:from>
    <xdr:to>
      <xdr:col>85</xdr:col>
      <xdr:colOff>177800</xdr:colOff>
      <xdr:row>37</xdr:row>
      <xdr:rowOff>91077</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12354</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184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105410</xdr:rowOff>
    </xdr:from>
    <xdr:to>
      <xdr:col>81</xdr:col>
      <xdr:colOff>101600</xdr:colOff>
      <xdr:row>37</xdr:row>
      <xdr:rowOff>35560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156210</xdr:rowOff>
    </xdr:from>
    <xdr:to>
      <xdr:col>85</xdr:col>
      <xdr:colOff>127000</xdr:colOff>
      <xdr:row>37</xdr:row>
      <xdr:rowOff>40277</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5481300" y="632841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49893</xdr:rowOff>
    </xdr:from>
    <xdr:to>
      <xdr:col>76</xdr:col>
      <xdr:colOff>165100</xdr:colOff>
      <xdr:row>36</xdr:row>
      <xdr:rowOff>151493</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100693</xdr:rowOff>
    </xdr:from>
    <xdr:to>
      <xdr:col>81</xdr:col>
      <xdr:colOff>50800</xdr:colOff>
      <xdr:row>36</xdr:row>
      <xdr:rowOff>156210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27289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165826</xdr:rowOff>
    </xdr:from>
    <xdr:to>
      <xdr:col>72</xdr:col>
      <xdr:colOff>38100</xdr:colOff>
      <xdr:row>36</xdr:row>
      <xdr:rowOff>95976</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45176</xdr:rowOff>
    </xdr:from>
    <xdr:to>
      <xdr:col>76</xdr:col>
      <xdr:colOff>114300</xdr:colOff>
      <xdr:row>36</xdr:row>
      <xdr:rowOff>100693</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21737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110308</xdr:rowOff>
    </xdr:from>
    <xdr:to>
      <xdr:col>67</xdr:col>
      <xdr:colOff>101600</xdr:colOff>
      <xdr:row>36</xdr:row>
      <xdr:rowOff>40458</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11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161108</xdr:rowOff>
    </xdr:from>
    <xdr:to>
      <xdr:col>71</xdr:col>
      <xdr:colOff>177800</xdr:colOff>
      <xdr:row>36</xdr:row>
      <xdr:rowOff>45176</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16185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74040</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52087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168020</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599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112503</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56985</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5886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21107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6113</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E00-0000EC010000}"/>
            </a:ext>
          </a:extLst>
        </xdr:cNvPr>
        <xdr:cNvSpPr txBox="1"/>
      </xdr:nvSpPr>
      <xdr:spPr>
        <a:xfrm>
          <a:off x="22199600"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34544</xdr:rowOff>
    </xdr:from>
    <xdr:to>
      <xdr:col>112</xdr:col>
      <xdr:colOff>38100</xdr:colOff>
      <xdr:row>39</xdr:row>
      <xdr:rowOff>136144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78486</xdr:rowOff>
    </xdr:from>
    <xdr:to>
      <xdr:col>116</xdr:col>
      <xdr:colOff>63500</xdr:colOff>
      <xdr:row>39</xdr:row>
      <xdr:rowOff>85344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1323300" y="676503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85344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0434300" y="675132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20828</xdr:rowOff>
    </xdr:from>
    <xdr:to>
      <xdr:col>102</xdr:col>
      <xdr:colOff>165100</xdr:colOff>
      <xdr:row>39</xdr:row>
      <xdr:rowOff>122428</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9494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71628</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9545300" y="67513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8605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71628</xdr:rowOff>
    </xdr:from>
    <xdr:to>
      <xdr:col>102</xdr:col>
      <xdr:colOff>114300</xdr:colOff>
      <xdr:row>39</xdr:row>
      <xdr:rowOff>78486</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8656300" y="67581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127271</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81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113555</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120413</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0000000-0008-0000-0E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00000000-0008-0000-0E00-000016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00000000-0008-0000-0E00-000018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00000000-0008-0000-0E00-00001A020000}"/>
            </a:ext>
          </a:extLst>
        </xdr:cNvPr>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00000000-0008-0000-0E00-000026020000}"/>
            </a:ext>
          </a:extLst>
        </xdr:cNvPr>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158750</xdr:rowOff>
    </xdr:from>
    <xdr:to>
      <xdr:col>81</xdr:col>
      <xdr:colOff>101600</xdr:colOff>
      <xdr:row>58</xdr:row>
      <xdr:rowOff>88900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57150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5481300" y="9982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113030</xdr:rowOff>
    </xdr:from>
    <xdr:to>
      <xdr:col>76</xdr:col>
      <xdr:colOff>165100</xdr:colOff>
      <xdr:row>58</xdr:row>
      <xdr:rowOff>43180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454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163830</xdr:rowOff>
    </xdr:from>
    <xdr:to>
      <xdr:col>81</xdr:col>
      <xdr:colOff>50800</xdr:colOff>
      <xdr:row>58</xdr:row>
      <xdr:rowOff>38100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4592300" y="9936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65405</xdr:rowOff>
    </xdr:from>
    <xdr:to>
      <xdr:col>72</xdr:col>
      <xdr:colOff>38100</xdr:colOff>
      <xdr:row>57</xdr:row>
      <xdr:rowOff>167005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3652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116205</xdr:rowOff>
    </xdr:from>
    <xdr:to>
      <xdr:col>76</xdr:col>
      <xdr:colOff>114300</xdr:colOff>
      <xdr:row>57</xdr:row>
      <xdr:rowOff>163830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3703300" y="98888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19685</xdr:rowOff>
    </xdr:from>
    <xdr:to>
      <xdr:col>67</xdr:col>
      <xdr:colOff>101600</xdr:colOff>
      <xdr:row>57</xdr:row>
      <xdr:rowOff>121285</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2763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70485</xdr:rowOff>
    </xdr:from>
    <xdr:to>
      <xdr:col>71</xdr:col>
      <xdr:colOff>177800</xdr:colOff>
      <xdr:row>57</xdr:row>
      <xdr:rowOff>116205</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814300" y="98431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9" name="n_1aveValue【学校施設】&#10;有形固定資産減価償却率">
          <a:extLst>
            <a:ext uri="{FF2B5EF4-FFF2-40B4-BE49-F238E27FC236}">
              <a16:creationId xmlns:a16="http://schemas.microsoft.com/office/drawing/2014/main" id="{00000000-0008-0000-0E00-00002F02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60" name="n_2aveValue【学校施設】&#10;有形固定資産減価償却率">
          <a:extLst>
            <a:ext uri="{FF2B5EF4-FFF2-40B4-BE49-F238E27FC236}">
              <a16:creationId xmlns:a16="http://schemas.microsoft.com/office/drawing/2014/main" id="{00000000-0008-0000-0E00-000030020000}"/>
            </a:ext>
          </a:extLst>
        </xdr:cNvPr>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61" name="n_3aveValue【学校施設】&#10;有形固定資産減価償却率">
          <a:extLst>
            <a:ext uri="{FF2B5EF4-FFF2-40B4-BE49-F238E27FC236}">
              <a16:creationId xmlns:a16="http://schemas.microsoft.com/office/drawing/2014/main" id="{00000000-0008-0000-0E00-00003102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2" name="n_4aveValue【学校施設】&#10;有形固定資産減価償却率">
          <a:extLst>
            <a:ext uri="{FF2B5EF4-FFF2-40B4-BE49-F238E27FC236}">
              <a16:creationId xmlns:a16="http://schemas.microsoft.com/office/drawing/2014/main" id="{00000000-0008-0000-0E00-000032020000}"/>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105427</xdr:rowOff>
    </xdr:from>
    <xdr:ext cx="405111" cy="259045"/>
    <xdr:sp macro="" textlink="">
      <xdr:nvSpPr>
        <xdr:cNvPr id="563" name="n_1mainValue【学校施設】&#10;有形固定資産減価償却率">
          <a:extLst>
            <a:ext uri="{FF2B5EF4-FFF2-40B4-BE49-F238E27FC236}">
              <a16:creationId xmlns:a16="http://schemas.microsoft.com/office/drawing/2014/main" id="{00000000-0008-0000-0E00-000033020000}"/>
            </a:ext>
          </a:extLst>
        </xdr:cNvPr>
        <xdr:cNvSpPr txBox="1"/>
      </xdr:nvSpPr>
      <xdr:spPr>
        <a:xfrm>
          <a:off x="152660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59707</xdr:rowOff>
    </xdr:from>
    <xdr:ext cx="405111" cy="259045"/>
    <xdr:sp macro="" textlink="">
      <xdr:nvSpPr>
        <xdr:cNvPr id="564" name="n_2mainValue【学校施設】&#10;有形固定資産減価償却率">
          <a:extLst>
            <a:ext uri="{FF2B5EF4-FFF2-40B4-BE49-F238E27FC236}">
              <a16:creationId xmlns:a16="http://schemas.microsoft.com/office/drawing/2014/main" id="{00000000-0008-0000-0E00-000034020000}"/>
            </a:ext>
          </a:extLst>
        </xdr:cNvPr>
        <xdr:cNvSpPr txBox="1"/>
      </xdr:nvSpPr>
      <xdr:spPr>
        <a:xfrm>
          <a:off x="14389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12082</xdr:rowOff>
    </xdr:from>
    <xdr:ext cx="405111" cy="259045"/>
    <xdr:sp macro="" textlink="">
      <xdr:nvSpPr>
        <xdr:cNvPr id="565" name="n_3mainValue【学校施設】&#10;有形固定資産減価償却率">
          <a:extLst>
            <a:ext uri="{FF2B5EF4-FFF2-40B4-BE49-F238E27FC236}">
              <a16:creationId xmlns:a16="http://schemas.microsoft.com/office/drawing/2014/main" id="{00000000-0008-0000-0E00-000035020000}"/>
            </a:ext>
          </a:extLst>
        </xdr:cNvPr>
        <xdr:cNvSpPr txBox="1"/>
      </xdr:nvSpPr>
      <xdr:spPr>
        <a:xfrm>
          <a:off x="135007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137812</xdr:rowOff>
    </xdr:from>
    <xdr:ext cx="405111" cy="259045"/>
    <xdr:sp macro="" textlink="">
      <xdr:nvSpPr>
        <xdr:cNvPr id="566" name="n_4mainValue【学校施設】&#10;有形固定資産減価償却率">
          <a:extLst>
            <a:ext uri="{FF2B5EF4-FFF2-40B4-BE49-F238E27FC236}">
              <a16:creationId xmlns:a16="http://schemas.microsoft.com/office/drawing/2014/main" id="{00000000-0008-0000-0E00-000036020000}"/>
            </a:ext>
          </a:extLst>
        </xdr:cNvPr>
        <xdr:cNvSpPr txBox="1"/>
      </xdr:nvSpPr>
      <xdr:spPr>
        <a:xfrm>
          <a:off x="126117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166751</xdr:rowOff>
    </xdr:from>
    <xdr:to>
      <xdr:col>116</xdr:col>
      <xdr:colOff>114300</xdr:colOff>
      <xdr:row>62</xdr:row>
      <xdr:rowOff>96901</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6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145178</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60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105029</xdr:rowOff>
    </xdr:from>
    <xdr:to>
      <xdr:col>112</xdr:col>
      <xdr:colOff>38100</xdr:colOff>
      <xdr:row>62</xdr:row>
      <xdr:rowOff>35179</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155829</xdr:rowOff>
    </xdr:from>
    <xdr:to>
      <xdr:col>116</xdr:col>
      <xdr:colOff>63500</xdr:colOff>
      <xdr:row>62</xdr:row>
      <xdr:rowOff>46101</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1323300" y="10614279"/>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118364</xdr:rowOff>
    </xdr:from>
    <xdr:to>
      <xdr:col>107</xdr:col>
      <xdr:colOff>101600</xdr:colOff>
      <xdr:row>62</xdr:row>
      <xdr:rowOff>48514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155829</xdr:rowOff>
    </xdr:from>
    <xdr:to>
      <xdr:col>111</xdr:col>
      <xdr:colOff>177800</xdr:colOff>
      <xdr:row>61</xdr:row>
      <xdr:rowOff>169164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0434300" y="1061427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130175</xdr:rowOff>
    </xdr:from>
    <xdr:to>
      <xdr:col>102</xdr:col>
      <xdr:colOff>165100</xdr:colOff>
      <xdr:row>62</xdr:row>
      <xdr:rowOff>60325</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169164</xdr:rowOff>
    </xdr:from>
    <xdr:to>
      <xdr:col>107</xdr:col>
      <xdr:colOff>50800</xdr:colOff>
      <xdr:row>62</xdr:row>
      <xdr:rowOff>9525</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62761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144272</xdr:rowOff>
    </xdr:from>
    <xdr:to>
      <xdr:col>98</xdr:col>
      <xdr:colOff>38100</xdr:colOff>
      <xdr:row>62</xdr:row>
      <xdr:rowOff>74422</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9525</xdr:rowOff>
    </xdr:from>
    <xdr:to>
      <xdr:col>102</xdr:col>
      <xdr:colOff>114300</xdr:colOff>
      <xdr:row>62</xdr:row>
      <xdr:rowOff>23622</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63942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51706</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3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65041</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76852</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90949</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158750</xdr:rowOff>
    </xdr:from>
    <xdr:to>
      <xdr:col>85</xdr:col>
      <xdr:colOff>177800</xdr:colOff>
      <xdr:row>82</xdr:row>
      <xdr:rowOff>88900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137177</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120650</xdr:rowOff>
    </xdr:from>
    <xdr:to>
      <xdr:col>81</xdr:col>
      <xdr:colOff>101600</xdr:colOff>
      <xdr:row>82</xdr:row>
      <xdr:rowOff>50800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0</xdr:rowOff>
    </xdr:from>
    <xdr:to>
      <xdr:col>85</xdr:col>
      <xdr:colOff>127000</xdr:colOff>
      <xdr:row>82</xdr:row>
      <xdr:rowOff>38100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05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82550</xdr:rowOff>
    </xdr:from>
    <xdr:to>
      <xdr:col>76</xdr:col>
      <xdr:colOff>165100</xdr:colOff>
      <xdr:row>82</xdr:row>
      <xdr:rowOff>12700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133350</xdr:rowOff>
    </xdr:from>
    <xdr:to>
      <xdr:col>81</xdr:col>
      <xdr:colOff>50800</xdr:colOff>
      <xdr:row>82</xdr:row>
      <xdr:rowOff>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02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70" name="n_1aveValue【児童館】&#10;有形固定資産減価償却率">
          <a:extLst>
            <a:ext uri="{FF2B5EF4-FFF2-40B4-BE49-F238E27FC236}">
              <a16:creationId xmlns:a16="http://schemas.microsoft.com/office/drawing/2014/main" id="{00000000-0008-0000-0E00-00009E020000}"/>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671" name="n_2aveValue【児童館】&#10;有形固定資産減価償却率">
          <a:extLst>
            <a:ext uri="{FF2B5EF4-FFF2-40B4-BE49-F238E27FC236}">
              <a16:creationId xmlns:a16="http://schemas.microsoft.com/office/drawing/2014/main" id="{00000000-0008-0000-0E00-00009F020000}"/>
            </a:ext>
          </a:extLst>
        </xdr:cNvPr>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72" name="n_3aveValue【児童館】&#10;有形固定資産減価償却率">
          <a:extLst>
            <a:ext uri="{FF2B5EF4-FFF2-40B4-BE49-F238E27FC236}">
              <a16:creationId xmlns:a16="http://schemas.microsoft.com/office/drawing/2014/main" id="{00000000-0008-0000-0E00-0000A0020000}"/>
            </a:ext>
          </a:extLst>
        </xdr:cNvPr>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673" name="n_4aveValue【児童館】&#10;有形固定資産減価償却率">
          <a:extLst>
            <a:ext uri="{FF2B5EF4-FFF2-40B4-BE49-F238E27FC236}">
              <a16:creationId xmlns:a16="http://schemas.microsoft.com/office/drawing/2014/main" id="{00000000-0008-0000-0E00-0000A1020000}"/>
            </a:ext>
          </a:extLst>
        </xdr:cNvPr>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67327</xdr:rowOff>
    </xdr:from>
    <xdr:ext cx="405111" cy="259045"/>
    <xdr:sp macro="" textlink="">
      <xdr:nvSpPr>
        <xdr:cNvPr id="674" name="n_1main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675" name="n_2main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E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E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E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00000000-0008-0000-0E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2" name="【児童館】&#10;一人当たり面積最小値テキスト">
          <a:extLst>
            <a:ext uri="{FF2B5EF4-FFF2-40B4-BE49-F238E27FC236}">
              <a16:creationId xmlns:a16="http://schemas.microsoft.com/office/drawing/2014/main" id="{00000000-0008-0000-0E00-0000BE02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4" name="【児童館】&#10;一人当たり面積最大値テキスト">
          <a:extLst>
            <a:ext uri="{FF2B5EF4-FFF2-40B4-BE49-F238E27FC236}">
              <a16:creationId xmlns:a16="http://schemas.microsoft.com/office/drawing/2014/main" id="{00000000-0008-0000-0E00-0000C0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06" name="【児童館】&#10;一人当たり面積平均値テキスト">
          <a:extLst>
            <a:ext uri="{FF2B5EF4-FFF2-40B4-BE49-F238E27FC236}">
              <a16:creationId xmlns:a16="http://schemas.microsoft.com/office/drawing/2014/main" id="{00000000-0008-0000-0E00-0000C2020000}"/>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18" name="【児童館】&#10;一人当たり面積該当値テキスト">
          <a:extLst>
            <a:ext uri="{FF2B5EF4-FFF2-40B4-BE49-F238E27FC236}">
              <a16:creationId xmlns:a16="http://schemas.microsoft.com/office/drawing/2014/main" id="{00000000-0008-0000-0E00-0000CE020000}"/>
            </a:ext>
          </a:extLst>
        </xdr:cNvPr>
        <xdr:cNvSpPr txBox="1"/>
      </xdr:nvSpPr>
      <xdr:spPr>
        <a:xfrm>
          <a:off x="22199600"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74386</xdr:rowOff>
    </xdr:from>
    <xdr:to>
      <xdr:col>112</xdr:col>
      <xdr:colOff>38100</xdr:colOff>
      <xdr:row>83</xdr:row>
      <xdr:rowOff>4536</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1272500" y="1413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125186</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21323300" y="141732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85271</xdr:rowOff>
    </xdr:from>
    <xdr:to>
      <xdr:col>107</xdr:col>
      <xdr:colOff>101600</xdr:colOff>
      <xdr:row>83</xdr:row>
      <xdr:rowOff>15421</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0383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125186</xdr:rowOff>
    </xdr:from>
    <xdr:to>
      <xdr:col>111</xdr:col>
      <xdr:colOff>177800</xdr:colOff>
      <xdr:row>82</xdr:row>
      <xdr:rowOff>136071</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20434300" y="14184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23" name="n_1aveValue【児童館】&#10;一人当たり面積">
          <a:extLst>
            <a:ext uri="{FF2B5EF4-FFF2-40B4-BE49-F238E27FC236}">
              <a16:creationId xmlns:a16="http://schemas.microsoft.com/office/drawing/2014/main" id="{00000000-0008-0000-0E00-0000D3020000}"/>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24" name="n_2aveValue【児童館】&#10;一人当たり面積">
          <a:extLst>
            <a:ext uri="{FF2B5EF4-FFF2-40B4-BE49-F238E27FC236}">
              <a16:creationId xmlns:a16="http://schemas.microsoft.com/office/drawing/2014/main" id="{00000000-0008-0000-0E00-0000D4020000}"/>
            </a:ext>
          </a:extLst>
        </xdr:cNvPr>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78213</xdr:rowOff>
    </xdr:from>
    <xdr:ext cx="469744" cy="259045"/>
    <xdr:sp macro="" textlink="">
      <xdr:nvSpPr>
        <xdr:cNvPr id="725" name="n_3aveValue【児童館】&#10;一人当たり面積">
          <a:extLst>
            <a:ext uri="{FF2B5EF4-FFF2-40B4-BE49-F238E27FC236}">
              <a16:creationId xmlns:a16="http://schemas.microsoft.com/office/drawing/2014/main" id="{00000000-0008-0000-0E00-0000D5020000}"/>
            </a:ext>
          </a:extLst>
        </xdr:cNvPr>
        <xdr:cNvSpPr txBox="1"/>
      </xdr:nvSpPr>
      <xdr:spPr>
        <a:xfrm>
          <a:off x="19310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110870</xdr:rowOff>
    </xdr:from>
    <xdr:ext cx="469744" cy="259045"/>
    <xdr:sp macro="" textlink="">
      <xdr:nvSpPr>
        <xdr:cNvPr id="726" name="n_4aveValue【児童館】&#10;一人当たり面積">
          <a:extLst>
            <a:ext uri="{FF2B5EF4-FFF2-40B4-BE49-F238E27FC236}">
              <a16:creationId xmlns:a16="http://schemas.microsoft.com/office/drawing/2014/main" id="{00000000-0008-0000-0E00-0000D6020000}"/>
            </a:ext>
          </a:extLst>
        </xdr:cNvPr>
        <xdr:cNvSpPr txBox="1"/>
      </xdr:nvSpPr>
      <xdr:spPr>
        <a:xfrm>
          <a:off x="184214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21063</xdr:rowOff>
    </xdr:from>
    <xdr:ext cx="469744" cy="259045"/>
    <xdr:sp macro="" textlink="">
      <xdr:nvSpPr>
        <xdr:cNvPr id="727" name="n_1mainValue【児童館】&#10;一人当たり面積">
          <a:extLst>
            <a:ext uri="{FF2B5EF4-FFF2-40B4-BE49-F238E27FC236}">
              <a16:creationId xmlns:a16="http://schemas.microsoft.com/office/drawing/2014/main" id="{00000000-0008-0000-0E00-0000D7020000}"/>
            </a:ext>
          </a:extLst>
        </xdr:cNvPr>
        <xdr:cNvSpPr txBox="1"/>
      </xdr:nvSpPr>
      <xdr:spPr>
        <a:xfrm>
          <a:off x="21075727"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31948</xdr:rowOff>
    </xdr:from>
    <xdr:ext cx="469744" cy="259045"/>
    <xdr:sp macro="" textlink="">
      <xdr:nvSpPr>
        <xdr:cNvPr id="728" name="n_2mainValue【児童館】&#10;一人当たり面積">
          <a:extLst>
            <a:ext uri="{FF2B5EF4-FFF2-40B4-BE49-F238E27FC236}">
              <a16:creationId xmlns:a16="http://schemas.microsoft.com/office/drawing/2014/main" id="{00000000-0008-0000-0E00-0000D8020000}"/>
            </a:ext>
          </a:extLst>
        </xdr:cNvPr>
        <xdr:cNvSpPr txBox="1"/>
      </xdr:nvSpPr>
      <xdr:spPr>
        <a:xfrm>
          <a:off x="201994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公民館】&#10;有形固定資産減価償却率グラフ枠">
          <a:extLst>
            <a:ext uri="{FF2B5EF4-FFF2-40B4-BE49-F238E27FC236}">
              <a16:creationId xmlns:a16="http://schemas.microsoft.com/office/drawing/2014/main" id="{00000000-0008-0000-0E00-0000E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53" name="【公民館】&#10;有形固定資産減価償却率最小値テキスト">
          <a:extLst>
            <a:ext uri="{FF2B5EF4-FFF2-40B4-BE49-F238E27FC236}">
              <a16:creationId xmlns:a16="http://schemas.microsoft.com/office/drawing/2014/main" id="{00000000-0008-0000-0E00-0000F1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55" name="【公民館】&#10;有形固定資産減価償却率最大値テキスト">
          <a:extLst>
            <a:ext uri="{FF2B5EF4-FFF2-40B4-BE49-F238E27FC236}">
              <a16:creationId xmlns:a16="http://schemas.microsoft.com/office/drawing/2014/main" id="{00000000-0008-0000-0E00-0000F3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57" name="【公民館】&#10;有形固定資産減価償却率平均値テキスト">
          <a:extLst>
            <a:ext uri="{FF2B5EF4-FFF2-40B4-BE49-F238E27FC236}">
              <a16:creationId xmlns:a16="http://schemas.microsoft.com/office/drawing/2014/main" id="{00000000-0008-0000-0E00-0000F5020000}"/>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58" name="フローチャート: 判断 757">
          <a:extLst>
            <a:ext uri="{FF2B5EF4-FFF2-40B4-BE49-F238E27FC236}">
              <a16:creationId xmlns:a16="http://schemas.microsoft.com/office/drawing/2014/main" id="{00000000-0008-0000-0E00-0000F602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59" name="フローチャート: 判断 758">
          <a:extLst>
            <a:ext uri="{FF2B5EF4-FFF2-40B4-BE49-F238E27FC236}">
              <a16:creationId xmlns:a16="http://schemas.microsoft.com/office/drawing/2014/main" id="{00000000-0008-0000-0E00-0000F7020000}"/>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60" name="フローチャート: 判断 759">
          <a:extLst>
            <a:ext uri="{FF2B5EF4-FFF2-40B4-BE49-F238E27FC236}">
              <a16:creationId xmlns:a16="http://schemas.microsoft.com/office/drawing/2014/main" id="{00000000-0008-0000-0E00-0000F8020000}"/>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61" name="フローチャート: 判断 760">
          <a:extLst>
            <a:ext uri="{FF2B5EF4-FFF2-40B4-BE49-F238E27FC236}">
              <a16:creationId xmlns:a16="http://schemas.microsoft.com/office/drawing/2014/main" id="{00000000-0008-0000-0E00-0000F902000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E00-0000F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30480</xdr:rowOff>
    </xdr:from>
    <xdr:to>
      <xdr:col>85</xdr:col>
      <xdr:colOff>177800</xdr:colOff>
      <xdr:row>104</xdr:row>
      <xdr:rowOff>132080</xdr:rowOff>
    </xdr:to>
    <xdr:sp macro="" textlink="">
      <xdr:nvSpPr>
        <xdr:cNvPr id="768" name="楕円 767">
          <a:extLst>
            <a:ext uri="{FF2B5EF4-FFF2-40B4-BE49-F238E27FC236}">
              <a16:creationId xmlns:a16="http://schemas.microsoft.com/office/drawing/2014/main" id="{00000000-0008-0000-0E00-000000030000}"/>
            </a:ext>
          </a:extLst>
        </xdr:cNvPr>
        <xdr:cNvSpPr/>
      </xdr:nvSpPr>
      <xdr:spPr>
        <a:xfrm>
          <a:off x="16268700" y="1786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53357</xdr:rowOff>
    </xdr:from>
    <xdr:ext cx="405111" cy="259045"/>
    <xdr:sp macro="" textlink="">
      <xdr:nvSpPr>
        <xdr:cNvPr id="769" name="【公民館】&#10;有形固定資産減価償却率該当値テキスト">
          <a:extLst>
            <a:ext uri="{FF2B5EF4-FFF2-40B4-BE49-F238E27FC236}">
              <a16:creationId xmlns:a16="http://schemas.microsoft.com/office/drawing/2014/main" id="{00000000-0008-0000-0E00-000001030000}"/>
            </a:ext>
          </a:extLst>
        </xdr:cNvPr>
        <xdr:cNvSpPr txBox="1"/>
      </xdr:nvSpPr>
      <xdr:spPr>
        <a:xfrm>
          <a:off x="16357600"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7620</xdr:rowOff>
    </xdr:from>
    <xdr:to>
      <xdr:col>81</xdr:col>
      <xdr:colOff>101600</xdr:colOff>
      <xdr:row>104</xdr:row>
      <xdr:rowOff>109220</xdr:rowOff>
    </xdr:to>
    <xdr:sp macro="" textlink="">
      <xdr:nvSpPr>
        <xdr:cNvPr id="770" name="楕円 769">
          <a:extLst>
            <a:ext uri="{FF2B5EF4-FFF2-40B4-BE49-F238E27FC236}">
              <a16:creationId xmlns:a16="http://schemas.microsoft.com/office/drawing/2014/main" id="{00000000-0008-0000-0E00-000002030000}"/>
            </a:ext>
          </a:extLst>
        </xdr:cNvPr>
        <xdr:cNvSpPr/>
      </xdr:nvSpPr>
      <xdr:spPr>
        <a:xfrm>
          <a:off x="15430500" y="178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58420</xdr:rowOff>
    </xdr:from>
    <xdr:to>
      <xdr:col>85</xdr:col>
      <xdr:colOff>127000</xdr:colOff>
      <xdr:row>104</xdr:row>
      <xdr:rowOff>81280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5481300" y="17889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104139</xdr:rowOff>
    </xdr:from>
    <xdr:to>
      <xdr:col>76</xdr:col>
      <xdr:colOff>165100</xdr:colOff>
      <xdr:row>104</xdr:row>
      <xdr:rowOff>34289</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4541500" y="177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154939</xdr:rowOff>
    </xdr:from>
    <xdr:to>
      <xdr:col>81</xdr:col>
      <xdr:colOff>50800</xdr:colOff>
      <xdr:row>104</xdr:row>
      <xdr:rowOff>58420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4592300" y="17814289"/>
          <a:ext cx="889000" cy="7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134620</xdr:rowOff>
    </xdr:from>
    <xdr:to>
      <xdr:col>72</xdr:col>
      <xdr:colOff>38100</xdr:colOff>
      <xdr:row>104</xdr:row>
      <xdr:rowOff>64770</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3652500" y="17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154939</xdr:rowOff>
    </xdr:from>
    <xdr:to>
      <xdr:col>76</xdr:col>
      <xdr:colOff>114300</xdr:colOff>
      <xdr:row>104</xdr:row>
      <xdr:rowOff>13970</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flipV="1">
          <a:off x="13703300" y="178142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110489</xdr:rowOff>
    </xdr:from>
    <xdr:to>
      <xdr:col>67</xdr:col>
      <xdr:colOff>101600</xdr:colOff>
      <xdr:row>104</xdr:row>
      <xdr:rowOff>40639</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2763500" y="1776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161289</xdr:rowOff>
    </xdr:from>
    <xdr:to>
      <xdr:col>71</xdr:col>
      <xdr:colOff>177800</xdr:colOff>
      <xdr:row>104</xdr:row>
      <xdr:rowOff>13970</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2814300" y="178206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778" name="n_1aveValue【公民館】&#10;有形固定資産減価償却率">
          <a:extLst>
            <a:ext uri="{FF2B5EF4-FFF2-40B4-BE49-F238E27FC236}">
              <a16:creationId xmlns:a16="http://schemas.microsoft.com/office/drawing/2014/main" id="{00000000-0008-0000-0E00-00000A030000}"/>
            </a:ext>
          </a:extLst>
        </xdr:cNvPr>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779" name="n_2aveValue【公民館】&#10;有形固定資産減価償却率">
          <a:extLst>
            <a:ext uri="{FF2B5EF4-FFF2-40B4-BE49-F238E27FC236}">
              <a16:creationId xmlns:a16="http://schemas.microsoft.com/office/drawing/2014/main" id="{00000000-0008-0000-0E00-00000B030000}"/>
            </a:ext>
          </a:extLst>
        </xdr:cNvPr>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780" name="n_3aveValue【公民館】&#10;有形固定資産減価償却率">
          <a:extLst>
            <a:ext uri="{FF2B5EF4-FFF2-40B4-BE49-F238E27FC236}">
              <a16:creationId xmlns:a16="http://schemas.microsoft.com/office/drawing/2014/main" id="{00000000-0008-0000-0E00-00000C030000}"/>
            </a:ext>
          </a:extLst>
        </xdr:cNvPr>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81" name="n_4aveValue【公民館】&#10;有形固定資産減価償却率">
          <a:extLst>
            <a:ext uri="{FF2B5EF4-FFF2-40B4-BE49-F238E27FC236}">
              <a16:creationId xmlns:a16="http://schemas.microsoft.com/office/drawing/2014/main" id="{00000000-0008-0000-0E00-00000D030000}"/>
            </a:ext>
          </a:extLst>
        </xdr:cNvPr>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125747</xdr:rowOff>
    </xdr:from>
    <xdr:ext cx="405111" cy="259045"/>
    <xdr:sp macro="" textlink="">
      <xdr:nvSpPr>
        <xdr:cNvPr id="782" name="n_1mainValue【公民館】&#10;有形固定資産減価償却率">
          <a:extLst>
            <a:ext uri="{FF2B5EF4-FFF2-40B4-BE49-F238E27FC236}">
              <a16:creationId xmlns:a16="http://schemas.microsoft.com/office/drawing/2014/main" id="{00000000-0008-0000-0E00-00000E030000}"/>
            </a:ext>
          </a:extLst>
        </xdr:cNvPr>
        <xdr:cNvSpPr txBox="1"/>
      </xdr:nvSpPr>
      <xdr:spPr>
        <a:xfrm>
          <a:off x="15266044" y="1761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50816</xdr:rowOff>
    </xdr:from>
    <xdr:ext cx="405111" cy="259045"/>
    <xdr:sp macro="" textlink="">
      <xdr:nvSpPr>
        <xdr:cNvPr id="783" name="n_2mainValue【公民館】&#10;有形固定資産減価償却率">
          <a:extLst>
            <a:ext uri="{FF2B5EF4-FFF2-40B4-BE49-F238E27FC236}">
              <a16:creationId xmlns:a16="http://schemas.microsoft.com/office/drawing/2014/main" id="{00000000-0008-0000-0E00-00000F030000}"/>
            </a:ext>
          </a:extLst>
        </xdr:cNvPr>
        <xdr:cNvSpPr txBox="1"/>
      </xdr:nvSpPr>
      <xdr:spPr>
        <a:xfrm>
          <a:off x="14389744" y="17538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81297</xdr:rowOff>
    </xdr:from>
    <xdr:ext cx="405111" cy="259045"/>
    <xdr:sp macro="" textlink="">
      <xdr:nvSpPr>
        <xdr:cNvPr id="784" name="n_3mainValue【公民館】&#10;有形固定資産減価償却率">
          <a:extLst>
            <a:ext uri="{FF2B5EF4-FFF2-40B4-BE49-F238E27FC236}">
              <a16:creationId xmlns:a16="http://schemas.microsoft.com/office/drawing/2014/main" id="{00000000-0008-0000-0E00-000010030000}"/>
            </a:ext>
          </a:extLst>
        </xdr:cNvPr>
        <xdr:cNvSpPr txBox="1"/>
      </xdr:nvSpPr>
      <xdr:spPr>
        <a:xfrm>
          <a:off x="13500744" y="1756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57166</xdr:rowOff>
    </xdr:from>
    <xdr:ext cx="405111" cy="259045"/>
    <xdr:sp macro="" textlink="">
      <xdr:nvSpPr>
        <xdr:cNvPr id="785" name="n_4mainValue【公民館】&#10;有形固定資産減価償却率">
          <a:extLst>
            <a:ext uri="{FF2B5EF4-FFF2-40B4-BE49-F238E27FC236}">
              <a16:creationId xmlns:a16="http://schemas.microsoft.com/office/drawing/2014/main" id="{00000000-0008-0000-0E00-000011030000}"/>
            </a:ext>
          </a:extLst>
        </xdr:cNvPr>
        <xdr:cNvSpPr txBox="1"/>
      </xdr:nvSpPr>
      <xdr:spPr>
        <a:xfrm>
          <a:off x="12611744" y="1754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4" name="テキスト ボックス 793">
          <a:extLst>
            <a:ext uri="{FF2B5EF4-FFF2-40B4-BE49-F238E27FC236}">
              <a16:creationId xmlns:a16="http://schemas.microsoft.com/office/drawing/2014/main" id="{00000000-0008-0000-0E00-00001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5" name="直線コネクタ 794">
          <a:extLst>
            <a:ext uri="{FF2B5EF4-FFF2-40B4-BE49-F238E27FC236}">
              <a16:creationId xmlns:a16="http://schemas.microsoft.com/office/drawing/2014/main" id="{00000000-0008-0000-0E00-00001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00000000-0008-0000-0E00-00002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0" name="【公民館】&#10;一人当たり面積最小値テキスト">
          <a:extLst>
            <a:ext uri="{FF2B5EF4-FFF2-40B4-BE49-F238E27FC236}">
              <a16:creationId xmlns:a16="http://schemas.microsoft.com/office/drawing/2014/main" id="{00000000-0008-0000-0E00-00002A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2" name="【公民館】&#10;一人当たり面積最大値テキスト">
          <a:extLst>
            <a:ext uri="{FF2B5EF4-FFF2-40B4-BE49-F238E27FC236}">
              <a16:creationId xmlns:a16="http://schemas.microsoft.com/office/drawing/2014/main" id="{00000000-0008-0000-0E00-00002C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14" name="【公民館】&#10;一人当たり面積平均値テキスト">
          <a:extLst>
            <a:ext uri="{FF2B5EF4-FFF2-40B4-BE49-F238E27FC236}">
              <a16:creationId xmlns:a16="http://schemas.microsoft.com/office/drawing/2014/main" id="{00000000-0008-0000-0E00-00002E030000}"/>
            </a:ext>
          </a:extLst>
        </xdr:cNvPr>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17" name="フローチャート: 判断 816">
          <a:extLst>
            <a:ext uri="{FF2B5EF4-FFF2-40B4-BE49-F238E27FC236}">
              <a16:creationId xmlns:a16="http://schemas.microsoft.com/office/drawing/2014/main" id="{00000000-0008-0000-0E00-000031030000}"/>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18" name="フローチャート: 判断 817">
          <a:extLst>
            <a:ext uri="{FF2B5EF4-FFF2-40B4-BE49-F238E27FC236}">
              <a16:creationId xmlns:a16="http://schemas.microsoft.com/office/drawing/2014/main" id="{00000000-0008-0000-0E00-00003203000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129539</xdr:rowOff>
    </xdr:from>
    <xdr:to>
      <xdr:col>116</xdr:col>
      <xdr:colOff>114300</xdr:colOff>
      <xdr:row>106</xdr:row>
      <xdr:rowOff>59689</xdr:rowOff>
    </xdr:to>
    <xdr:sp macro="" textlink="">
      <xdr:nvSpPr>
        <xdr:cNvPr id="825" name="楕円 824">
          <a:extLst>
            <a:ext uri="{FF2B5EF4-FFF2-40B4-BE49-F238E27FC236}">
              <a16:creationId xmlns:a16="http://schemas.microsoft.com/office/drawing/2014/main" id="{00000000-0008-0000-0E00-000039030000}"/>
            </a:ext>
          </a:extLst>
        </xdr:cNvPr>
        <xdr:cNvSpPr/>
      </xdr:nvSpPr>
      <xdr:spPr>
        <a:xfrm>
          <a:off x="22110700" y="1813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152416</xdr:rowOff>
    </xdr:from>
    <xdr:ext cx="469744" cy="259045"/>
    <xdr:sp macro="" textlink="">
      <xdr:nvSpPr>
        <xdr:cNvPr id="826" name="【公民館】&#10;一人当たり面積該当値テキスト">
          <a:extLst>
            <a:ext uri="{FF2B5EF4-FFF2-40B4-BE49-F238E27FC236}">
              <a16:creationId xmlns:a16="http://schemas.microsoft.com/office/drawing/2014/main" id="{00000000-0008-0000-0E00-00003A030000}"/>
            </a:ext>
          </a:extLst>
        </xdr:cNvPr>
        <xdr:cNvSpPr txBox="1"/>
      </xdr:nvSpPr>
      <xdr:spPr>
        <a:xfrm>
          <a:off x="22199600" y="1798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137161</xdr:rowOff>
    </xdr:from>
    <xdr:to>
      <xdr:col>112</xdr:col>
      <xdr:colOff>38100</xdr:colOff>
      <xdr:row>106</xdr:row>
      <xdr:rowOff>67311</xdr:rowOff>
    </xdr:to>
    <xdr:sp macro="" textlink="">
      <xdr:nvSpPr>
        <xdr:cNvPr id="827" name="楕円 826">
          <a:extLst>
            <a:ext uri="{FF2B5EF4-FFF2-40B4-BE49-F238E27FC236}">
              <a16:creationId xmlns:a16="http://schemas.microsoft.com/office/drawing/2014/main" id="{00000000-0008-0000-0E00-00003B030000}"/>
            </a:ext>
          </a:extLst>
        </xdr:cNvPr>
        <xdr:cNvSpPr/>
      </xdr:nvSpPr>
      <xdr:spPr>
        <a:xfrm>
          <a:off x="21272500" y="181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8889</xdr:rowOff>
    </xdr:from>
    <xdr:to>
      <xdr:col>116</xdr:col>
      <xdr:colOff>63500</xdr:colOff>
      <xdr:row>106</xdr:row>
      <xdr:rowOff>16511</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flipV="1">
          <a:off x="21323300" y="181825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144780</xdr:rowOff>
    </xdr:from>
    <xdr:to>
      <xdr:col>107</xdr:col>
      <xdr:colOff>101600</xdr:colOff>
      <xdr:row>106</xdr:row>
      <xdr:rowOff>74930</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0383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16511</xdr:rowOff>
    </xdr:from>
    <xdr:to>
      <xdr:col>111</xdr:col>
      <xdr:colOff>177800</xdr:colOff>
      <xdr:row>106</xdr:row>
      <xdr:rowOff>24130</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flipV="1">
          <a:off x="20434300" y="181902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151130</xdr:rowOff>
    </xdr:from>
    <xdr:to>
      <xdr:col>102</xdr:col>
      <xdr:colOff>165100</xdr:colOff>
      <xdr:row>106</xdr:row>
      <xdr:rowOff>81280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19494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24130</xdr:rowOff>
    </xdr:from>
    <xdr:to>
      <xdr:col>107</xdr:col>
      <xdr:colOff>50800</xdr:colOff>
      <xdr:row>106</xdr:row>
      <xdr:rowOff>30480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19545300" y="181978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160020</xdr:rowOff>
    </xdr:from>
    <xdr:to>
      <xdr:col>98</xdr:col>
      <xdr:colOff>38100</xdr:colOff>
      <xdr:row>106</xdr:row>
      <xdr:rowOff>90170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186055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30480</xdr:rowOff>
    </xdr:from>
    <xdr:to>
      <xdr:col>102</xdr:col>
      <xdr:colOff>114300</xdr:colOff>
      <xdr:row>106</xdr:row>
      <xdr:rowOff>39370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18656300" y="182041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35" name="n_1aveValue【公民館】&#10;一人当たり面積">
          <a:extLst>
            <a:ext uri="{FF2B5EF4-FFF2-40B4-BE49-F238E27FC236}">
              <a16:creationId xmlns:a16="http://schemas.microsoft.com/office/drawing/2014/main" id="{00000000-0008-0000-0E00-000043030000}"/>
            </a:ext>
          </a:extLst>
        </xdr:cNvPr>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36" name="n_2aveValue【公民館】&#10;一人当たり面積">
          <a:extLst>
            <a:ext uri="{FF2B5EF4-FFF2-40B4-BE49-F238E27FC236}">
              <a16:creationId xmlns:a16="http://schemas.microsoft.com/office/drawing/2014/main" id="{00000000-0008-0000-0E00-000044030000}"/>
            </a:ext>
          </a:extLst>
        </xdr:cNvPr>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37" name="n_3aveValue【公民館】&#10;一人当たり面積">
          <a:extLst>
            <a:ext uri="{FF2B5EF4-FFF2-40B4-BE49-F238E27FC236}">
              <a16:creationId xmlns:a16="http://schemas.microsoft.com/office/drawing/2014/main" id="{00000000-0008-0000-0E00-000045030000}"/>
            </a:ext>
          </a:extLst>
        </xdr:cNvPr>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38" name="n_4aveValue【公民館】&#10;一人当たり面積">
          <a:extLst>
            <a:ext uri="{FF2B5EF4-FFF2-40B4-BE49-F238E27FC236}">
              <a16:creationId xmlns:a16="http://schemas.microsoft.com/office/drawing/2014/main" id="{00000000-0008-0000-0E00-000046030000}"/>
            </a:ext>
          </a:extLst>
        </xdr:cNvPr>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83838</xdr:rowOff>
    </xdr:from>
    <xdr:ext cx="469744" cy="259045"/>
    <xdr:sp macro="" textlink="">
      <xdr:nvSpPr>
        <xdr:cNvPr id="839" name="n_1mainValue【公民館】&#10;一人当たり面積">
          <a:extLst>
            <a:ext uri="{FF2B5EF4-FFF2-40B4-BE49-F238E27FC236}">
              <a16:creationId xmlns:a16="http://schemas.microsoft.com/office/drawing/2014/main" id="{00000000-0008-0000-0E00-000047030000}"/>
            </a:ext>
          </a:extLst>
        </xdr:cNvPr>
        <xdr:cNvSpPr txBox="1"/>
      </xdr:nvSpPr>
      <xdr:spPr>
        <a:xfrm>
          <a:off x="21075727" y="1791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91457</xdr:rowOff>
    </xdr:from>
    <xdr:ext cx="469744" cy="259045"/>
    <xdr:sp macro="" textlink="">
      <xdr:nvSpPr>
        <xdr:cNvPr id="840" name="n_2mainValue【公民館】&#10;一人当たり面積">
          <a:extLst>
            <a:ext uri="{FF2B5EF4-FFF2-40B4-BE49-F238E27FC236}">
              <a16:creationId xmlns:a16="http://schemas.microsoft.com/office/drawing/2014/main" id="{00000000-0008-0000-0E00-000048030000}"/>
            </a:ext>
          </a:extLst>
        </xdr:cNvPr>
        <xdr:cNvSpPr txBox="1"/>
      </xdr:nvSpPr>
      <xdr:spPr>
        <a:xfrm>
          <a:off x="20199427" y="179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97807</xdr:rowOff>
    </xdr:from>
    <xdr:ext cx="469744" cy="259045"/>
    <xdr:sp macro="" textlink="">
      <xdr:nvSpPr>
        <xdr:cNvPr id="841" name="n_3mainValue【公民館】&#10;一人当たり面積">
          <a:extLst>
            <a:ext uri="{FF2B5EF4-FFF2-40B4-BE49-F238E27FC236}">
              <a16:creationId xmlns:a16="http://schemas.microsoft.com/office/drawing/2014/main" id="{00000000-0008-0000-0E00-000049030000}"/>
            </a:ext>
          </a:extLst>
        </xdr:cNvPr>
        <xdr:cNvSpPr txBox="1"/>
      </xdr:nvSpPr>
      <xdr:spPr>
        <a:xfrm>
          <a:off x="19310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106697</xdr:rowOff>
    </xdr:from>
    <xdr:ext cx="469744" cy="259045"/>
    <xdr:sp macro="" textlink="">
      <xdr:nvSpPr>
        <xdr:cNvPr id="842" name="n_4mainValue【公民館】&#10;一人当たり面積">
          <a:extLst>
            <a:ext uri="{FF2B5EF4-FFF2-40B4-BE49-F238E27FC236}">
              <a16:creationId xmlns:a16="http://schemas.microsoft.com/office/drawing/2014/main" id="{00000000-0008-0000-0E00-00004A030000}"/>
            </a:ext>
          </a:extLst>
        </xdr:cNvPr>
        <xdr:cNvSpPr txBox="1"/>
      </xdr:nvSpPr>
      <xdr:spPr>
        <a:xfrm>
          <a:off x="184214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00000000-0008-0000-0E00-00004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00000000-0008-0000-0E00-00004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ほとんどの施設において、有形固定資産減価償却率は県平均、類似団体を下回っている。道路・橋りょうは特に減価償却率が低いが、これは資産の取得時期を、合併により本町が誕生した平成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以降として評価しているため、経過年数が他自治体よりも低いことが影響している。また、過疎債や辺地債を活用して改良事業や長寿命化事業を実施してきたことも要因として挙げられる。公営住宅については一部建て替え、学校施設については、統廃合による施設再整備を進めた結果、減価償却率も低く一人当たりの施設面積も適正水準で推移している。今後は、橋梁長寿命化修繕計画、公共施設総合管理計画に基づき、財政負担の軽減、平準化を図るとともに人口推移に沿った公共施設の整備を検討・推進してゆ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11,115
11,044
202.23
10,317,354
10,024,545
277,748
5,186,902
13,537,446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112485</xdr:rowOff>
    </xdr:from>
    <xdr:to>
      <xdr:col>24</xdr:col>
      <xdr:colOff>114300</xdr:colOff>
      <xdr:row>62</xdr:row>
      <xdr:rowOff>42635</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90912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54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79828</xdr:rowOff>
    </xdr:from>
    <xdr:to>
      <xdr:col>20</xdr:col>
      <xdr:colOff>38100</xdr:colOff>
      <xdr:row>62</xdr:row>
      <xdr:rowOff>9978</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130628</xdr:rowOff>
    </xdr:from>
    <xdr:to>
      <xdr:col>24</xdr:col>
      <xdr:colOff>63500</xdr:colOff>
      <xdr:row>61</xdr:row>
      <xdr:rowOff>163285</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58907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130628</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54989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61</xdr:row>
      <xdr:rowOff>91440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51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141877</xdr:rowOff>
    </xdr:from>
    <xdr:to>
      <xdr:col>6</xdr:col>
      <xdr:colOff>38100</xdr:colOff>
      <xdr:row>61</xdr:row>
      <xdr:rowOff>72027</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21227</xdr:rowOff>
    </xdr:from>
    <xdr:to>
      <xdr:col>10</xdr:col>
      <xdr:colOff>114300</xdr:colOff>
      <xdr:row>61</xdr:row>
      <xdr:rowOff>57150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4796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63154</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00000000-0008-0000-0F00-00008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a:extLst>
            <a:ext uri="{FF2B5EF4-FFF2-40B4-BE49-F238E27FC236}">
              <a16:creationId xmlns:a16="http://schemas.microsoft.com/office/drawing/2014/main" id="{00000000-0008-0000-0F00-000086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a:extLst>
            <a:ext uri="{FF2B5EF4-FFF2-40B4-BE49-F238E27FC236}">
              <a16:creationId xmlns:a16="http://schemas.microsoft.com/office/drawing/2014/main" id="{00000000-0008-0000-0F00-000088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138" name="【体育館・プール】&#10;一人当たり面積平均値テキスト">
          <a:extLst>
            <a:ext uri="{FF2B5EF4-FFF2-40B4-BE49-F238E27FC236}">
              <a16:creationId xmlns:a16="http://schemas.microsoft.com/office/drawing/2014/main" id="{00000000-0008-0000-0F00-00008A000000}"/>
            </a:ext>
          </a:extLst>
        </xdr:cNvPr>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43" name="フローチャート: 判断 142">
          <a:extLst>
            <a:ext uri="{FF2B5EF4-FFF2-40B4-BE49-F238E27FC236}">
              <a16:creationId xmlns:a16="http://schemas.microsoft.com/office/drawing/2014/main" id="{00000000-0008-0000-0F00-00008F000000}"/>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107587</xdr:rowOff>
    </xdr:from>
    <xdr:to>
      <xdr:col>55</xdr:col>
      <xdr:colOff>50800</xdr:colOff>
      <xdr:row>59</xdr:row>
      <xdr:rowOff>37737</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10426700" y="100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130464</xdr:rowOff>
    </xdr:from>
    <xdr:ext cx="469744" cy="259045"/>
    <xdr:sp macro="" textlink="">
      <xdr:nvSpPr>
        <xdr:cNvPr id="150" name="【体育館・プール】&#10;一人当たり面積該当値テキスト">
          <a:extLst>
            <a:ext uri="{FF2B5EF4-FFF2-40B4-BE49-F238E27FC236}">
              <a16:creationId xmlns:a16="http://schemas.microsoft.com/office/drawing/2014/main" id="{00000000-0008-0000-0F00-000096000000}"/>
            </a:ext>
          </a:extLst>
        </xdr:cNvPr>
        <xdr:cNvSpPr txBox="1"/>
      </xdr:nvSpPr>
      <xdr:spPr>
        <a:xfrm>
          <a:off x="10515600" y="99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122283</xdr:rowOff>
    </xdr:from>
    <xdr:to>
      <xdr:col>50</xdr:col>
      <xdr:colOff>165100</xdr:colOff>
      <xdr:row>59</xdr:row>
      <xdr:rowOff>52433</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95885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158387</xdr:rowOff>
    </xdr:from>
    <xdr:to>
      <xdr:col>55</xdr:col>
      <xdr:colOff>0</xdr:colOff>
      <xdr:row>59</xdr:row>
      <xdr:rowOff>1633</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9639300" y="1010248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138612</xdr:rowOff>
    </xdr:from>
    <xdr:to>
      <xdr:col>46</xdr:col>
      <xdr:colOff>38100</xdr:colOff>
      <xdr:row>59</xdr:row>
      <xdr:rowOff>68762</xdr:rowOff>
    </xdr:to>
    <xdr:sp macro="" textlink="">
      <xdr:nvSpPr>
        <xdr:cNvPr id="153" name="楕円 152">
          <a:extLst>
            <a:ext uri="{FF2B5EF4-FFF2-40B4-BE49-F238E27FC236}">
              <a16:creationId xmlns:a16="http://schemas.microsoft.com/office/drawing/2014/main" id="{00000000-0008-0000-0F00-000099000000}"/>
            </a:ext>
          </a:extLst>
        </xdr:cNvPr>
        <xdr:cNvSpPr/>
      </xdr:nvSpPr>
      <xdr:spPr>
        <a:xfrm>
          <a:off x="8699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1633</xdr:rowOff>
    </xdr:from>
    <xdr:to>
      <xdr:col>50</xdr:col>
      <xdr:colOff>114300</xdr:colOff>
      <xdr:row>59</xdr:row>
      <xdr:rowOff>17962</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flipV="1">
          <a:off x="8750300" y="1011718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153307</xdr:rowOff>
    </xdr:from>
    <xdr:to>
      <xdr:col>41</xdr:col>
      <xdr:colOff>101600</xdr:colOff>
      <xdr:row>59</xdr:row>
      <xdr:rowOff>83457</xdr:rowOff>
    </xdr:to>
    <xdr:sp macro="" textlink="">
      <xdr:nvSpPr>
        <xdr:cNvPr id="155" name="楕円 154">
          <a:extLst>
            <a:ext uri="{FF2B5EF4-FFF2-40B4-BE49-F238E27FC236}">
              <a16:creationId xmlns:a16="http://schemas.microsoft.com/office/drawing/2014/main" id="{00000000-0008-0000-0F00-00009B000000}"/>
            </a:ext>
          </a:extLst>
        </xdr:cNvPr>
        <xdr:cNvSpPr/>
      </xdr:nvSpPr>
      <xdr:spPr>
        <a:xfrm>
          <a:off x="7810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17962</xdr:rowOff>
    </xdr:from>
    <xdr:to>
      <xdr:col>45</xdr:col>
      <xdr:colOff>177800</xdr:colOff>
      <xdr:row>59</xdr:row>
      <xdr:rowOff>32657</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flipV="1">
          <a:off x="7861300" y="101335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169635</xdr:rowOff>
    </xdr:from>
    <xdr:to>
      <xdr:col>36</xdr:col>
      <xdr:colOff>165100</xdr:colOff>
      <xdr:row>59</xdr:row>
      <xdr:rowOff>99785</xdr:rowOff>
    </xdr:to>
    <xdr:sp macro="" textlink="">
      <xdr:nvSpPr>
        <xdr:cNvPr id="157" name="楕円 156">
          <a:extLst>
            <a:ext uri="{FF2B5EF4-FFF2-40B4-BE49-F238E27FC236}">
              <a16:creationId xmlns:a16="http://schemas.microsoft.com/office/drawing/2014/main" id="{00000000-0008-0000-0F00-00009D000000}"/>
            </a:ext>
          </a:extLst>
        </xdr:cNvPr>
        <xdr:cNvSpPr/>
      </xdr:nvSpPr>
      <xdr:spPr>
        <a:xfrm>
          <a:off x="6921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32657</xdr:rowOff>
    </xdr:from>
    <xdr:to>
      <xdr:col>41</xdr:col>
      <xdr:colOff>50800</xdr:colOff>
      <xdr:row>59</xdr:row>
      <xdr:rowOff>48985</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flipV="1">
          <a:off x="6972300" y="1014820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159" name="n_1aveValue【体育館・プール】&#10;一人当たり面積">
          <a:extLst>
            <a:ext uri="{FF2B5EF4-FFF2-40B4-BE49-F238E27FC236}">
              <a16:creationId xmlns:a16="http://schemas.microsoft.com/office/drawing/2014/main" id="{00000000-0008-0000-0F00-00009F000000}"/>
            </a:ext>
          </a:extLst>
        </xdr:cNvPr>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160" name="n_2aveValue【体育館・プール】&#10;一人当たり面積">
          <a:extLst>
            <a:ext uri="{FF2B5EF4-FFF2-40B4-BE49-F238E27FC236}">
              <a16:creationId xmlns:a16="http://schemas.microsoft.com/office/drawing/2014/main" id="{00000000-0008-0000-0F00-0000A0000000}"/>
            </a:ext>
          </a:extLst>
        </xdr:cNvPr>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161" name="n_3aveValue【体育館・プール】&#10;一人当たり面積">
          <a:extLst>
            <a:ext uri="{FF2B5EF4-FFF2-40B4-BE49-F238E27FC236}">
              <a16:creationId xmlns:a16="http://schemas.microsoft.com/office/drawing/2014/main" id="{00000000-0008-0000-0F00-0000A1000000}"/>
            </a:ext>
          </a:extLst>
        </xdr:cNvPr>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162" name="n_4aveValue【体育館・プール】&#10;一人当たり面積">
          <a:extLst>
            <a:ext uri="{FF2B5EF4-FFF2-40B4-BE49-F238E27FC236}">
              <a16:creationId xmlns:a16="http://schemas.microsoft.com/office/drawing/2014/main" id="{00000000-0008-0000-0F00-0000A2000000}"/>
            </a:ext>
          </a:extLst>
        </xdr:cNvPr>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68960</xdr:rowOff>
    </xdr:from>
    <xdr:ext cx="469744" cy="259045"/>
    <xdr:sp macro="" textlink="">
      <xdr:nvSpPr>
        <xdr:cNvPr id="163" name="n_1mainValue【体育館・プール】&#10;一人当たり面積">
          <a:extLst>
            <a:ext uri="{FF2B5EF4-FFF2-40B4-BE49-F238E27FC236}">
              <a16:creationId xmlns:a16="http://schemas.microsoft.com/office/drawing/2014/main" id="{00000000-0008-0000-0F00-0000A3000000}"/>
            </a:ext>
          </a:extLst>
        </xdr:cNvPr>
        <xdr:cNvSpPr txBox="1"/>
      </xdr:nvSpPr>
      <xdr:spPr>
        <a:xfrm>
          <a:off x="9391727" y="98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85289</xdr:rowOff>
    </xdr:from>
    <xdr:ext cx="469744" cy="259045"/>
    <xdr:sp macro="" textlink="">
      <xdr:nvSpPr>
        <xdr:cNvPr id="164" name="n_2mainValue【体育館・プール】&#10;一人当たり面積">
          <a:extLst>
            <a:ext uri="{FF2B5EF4-FFF2-40B4-BE49-F238E27FC236}">
              <a16:creationId xmlns:a16="http://schemas.microsoft.com/office/drawing/2014/main" id="{00000000-0008-0000-0F00-0000A4000000}"/>
            </a:ext>
          </a:extLst>
        </xdr:cNvPr>
        <xdr:cNvSpPr txBox="1"/>
      </xdr:nvSpPr>
      <xdr:spPr>
        <a:xfrm>
          <a:off x="8515427" y="985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99984</xdr:rowOff>
    </xdr:from>
    <xdr:ext cx="469744" cy="259045"/>
    <xdr:sp macro="" textlink="">
      <xdr:nvSpPr>
        <xdr:cNvPr id="165" name="n_3mainValue【体育館・プール】&#10;一人当たり面積">
          <a:extLst>
            <a:ext uri="{FF2B5EF4-FFF2-40B4-BE49-F238E27FC236}">
              <a16:creationId xmlns:a16="http://schemas.microsoft.com/office/drawing/2014/main" id="{00000000-0008-0000-0F00-0000A5000000}"/>
            </a:ext>
          </a:extLst>
        </xdr:cNvPr>
        <xdr:cNvSpPr txBox="1"/>
      </xdr:nvSpPr>
      <xdr:spPr>
        <a:xfrm>
          <a:off x="7626427" y="98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116312</xdr:rowOff>
    </xdr:from>
    <xdr:ext cx="469744" cy="259045"/>
    <xdr:sp macro="" textlink="">
      <xdr:nvSpPr>
        <xdr:cNvPr id="166" name="n_4mainValue【体育館・プール】&#10;一人当たり面積">
          <a:extLst>
            <a:ext uri="{FF2B5EF4-FFF2-40B4-BE49-F238E27FC236}">
              <a16:creationId xmlns:a16="http://schemas.microsoft.com/office/drawing/2014/main" id="{00000000-0008-0000-0F00-0000A6000000}"/>
            </a:ext>
          </a:extLst>
        </xdr:cNvPr>
        <xdr:cNvSpPr txBox="1"/>
      </xdr:nvSpPr>
      <xdr:spPr>
        <a:xfrm>
          <a:off x="6737427" y="988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8" name="【保健センター・保健所】&#10;有形固定資産減価償却率グラフ枠">
          <a:extLst>
            <a:ext uri="{FF2B5EF4-FFF2-40B4-BE49-F238E27FC236}">
              <a16:creationId xmlns:a16="http://schemas.microsoft.com/office/drawing/2014/main" id="{00000000-0008-0000-0F00-0000EE00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240" name="【保健センター・保健所】&#10;有形固定資産減価償却率最小値テキスト">
          <a:extLst>
            <a:ext uri="{FF2B5EF4-FFF2-40B4-BE49-F238E27FC236}">
              <a16:creationId xmlns:a16="http://schemas.microsoft.com/office/drawing/2014/main" id="{00000000-0008-0000-0F00-0000F0000000}"/>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242" name="【保健センター・保健所】&#10;有形固定資産減価償却率最大値テキスト">
          <a:extLst>
            <a:ext uri="{FF2B5EF4-FFF2-40B4-BE49-F238E27FC236}">
              <a16:creationId xmlns:a16="http://schemas.microsoft.com/office/drawing/2014/main" id="{00000000-0008-0000-0F00-0000F2000000}"/>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244" name="【保健センター・保健所】&#10;有形固定資産減価償却率平均値テキスト">
          <a:extLst>
            <a:ext uri="{FF2B5EF4-FFF2-40B4-BE49-F238E27FC236}">
              <a16:creationId xmlns:a16="http://schemas.microsoft.com/office/drawing/2014/main" id="{00000000-0008-0000-0F00-0000F400000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245" name="フローチャート: 判断 244">
          <a:extLst>
            <a:ext uri="{FF2B5EF4-FFF2-40B4-BE49-F238E27FC236}">
              <a16:creationId xmlns:a16="http://schemas.microsoft.com/office/drawing/2014/main" id="{00000000-0008-0000-0F00-0000F5000000}"/>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90170</xdr:rowOff>
    </xdr:from>
    <xdr:to>
      <xdr:col>85</xdr:col>
      <xdr:colOff>177800</xdr:colOff>
      <xdr:row>58</xdr:row>
      <xdr:rowOff>20320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162687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113047</xdr:rowOff>
    </xdr:from>
    <xdr:ext cx="405111" cy="259045"/>
    <xdr:sp macro="" textlink="">
      <xdr:nvSpPr>
        <xdr:cNvPr id="256" name="【保健センター・保健所】&#10;有形固定資産減価償却率該当値テキスト">
          <a:extLst>
            <a:ext uri="{FF2B5EF4-FFF2-40B4-BE49-F238E27FC236}">
              <a16:creationId xmlns:a16="http://schemas.microsoft.com/office/drawing/2014/main" id="{00000000-0008-0000-0F00-000000010000}"/>
            </a:ext>
          </a:extLst>
        </xdr:cNvPr>
        <xdr:cNvSpPr txBox="1"/>
      </xdr:nvSpPr>
      <xdr:spPr>
        <a:xfrm>
          <a:off x="16357600"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48260</xdr:rowOff>
    </xdr:from>
    <xdr:to>
      <xdr:col>81</xdr:col>
      <xdr:colOff>101600</xdr:colOff>
      <xdr:row>57</xdr:row>
      <xdr:rowOff>149860</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15430500" y="98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99060</xdr:rowOff>
    </xdr:from>
    <xdr:to>
      <xdr:col>85</xdr:col>
      <xdr:colOff>127000</xdr:colOff>
      <xdr:row>57</xdr:row>
      <xdr:rowOff>140970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15481300" y="987171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xdr:rowOff>
    </xdr:from>
    <xdr:to>
      <xdr:col>76</xdr:col>
      <xdr:colOff>165100</xdr:colOff>
      <xdr:row>57</xdr:row>
      <xdr:rowOff>106045</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14541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55245</xdr:rowOff>
    </xdr:from>
    <xdr:to>
      <xdr:col>81</xdr:col>
      <xdr:colOff>50800</xdr:colOff>
      <xdr:row>57</xdr:row>
      <xdr:rowOff>99060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14592300" y="982789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160655</xdr:rowOff>
    </xdr:from>
    <xdr:to>
      <xdr:col>72</xdr:col>
      <xdr:colOff>38100</xdr:colOff>
      <xdr:row>58</xdr:row>
      <xdr:rowOff>90805</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13652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55245</xdr:rowOff>
    </xdr:from>
    <xdr:to>
      <xdr:col>76</xdr:col>
      <xdr:colOff>114300</xdr:colOff>
      <xdr:row>58</xdr:row>
      <xdr:rowOff>40005</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13703300" y="9827895"/>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114935</xdr:rowOff>
    </xdr:from>
    <xdr:to>
      <xdr:col>67</xdr:col>
      <xdr:colOff>101600</xdr:colOff>
      <xdr:row>58</xdr:row>
      <xdr:rowOff>45085</xdr:rowOff>
    </xdr:to>
    <xdr:sp macro="" textlink="">
      <xdr:nvSpPr>
        <xdr:cNvPr id="263" name="楕円 262">
          <a:extLst>
            <a:ext uri="{FF2B5EF4-FFF2-40B4-BE49-F238E27FC236}">
              <a16:creationId xmlns:a16="http://schemas.microsoft.com/office/drawing/2014/main" id="{00000000-0008-0000-0F00-000007010000}"/>
            </a:ext>
          </a:extLst>
        </xdr:cNvPr>
        <xdr:cNvSpPr/>
      </xdr:nvSpPr>
      <xdr:spPr>
        <a:xfrm>
          <a:off x="12763500" y="988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165735</xdr:rowOff>
    </xdr:from>
    <xdr:to>
      <xdr:col>71</xdr:col>
      <xdr:colOff>177800</xdr:colOff>
      <xdr:row>58</xdr:row>
      <xdr:rowOff>40005</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2814300" y="99383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265" name="n_1aveValue【保健センター・保健所】&#10;有形固定資産減価償却率">
          <a:extLst>
            <a:ext uri="{FF2B5EF4-FFF2-40B4-BE49-F238E27FC236}">
              <a16:creationId xmlns:a16="http://schemas.microsoft.com/office/drawing/2014/main" id="{00000000-0008-0000-0F00-000009010000}"/>
            </a:ext>
          </a:extLst>
        </xdr:cNvPr>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266" name="n_2aveValue【保健センター・保健所】&#10;有形固定資産減価償却率">
          <a:extLst>
            <a:ext uri="{FF2B5EF4-FFF2-40B4-BE49-F238E27FC236}">
              <a16:creationId xmlns:a16="http://schemas.microsoft.com/office/drawing/2014/main" id="{00000000-0008-0000-0F00-00000A010000}"/>
            </a:ext>
          </a:extLst>
        </xdr:cNvPr>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267" name="n_3aveValue【保健センター・保健所】&#10;有形固定資産減価償却率">
          <a:extLst>
            <a:ext uri="{FF2B5EF4-FFF2-40B4-BE49-F238E27FC236}">
              <a16:creationId xmlns:a16="http://schemas.microsoft.com/office/drawing/2014/main" id="{00000000-0008-0000-0F00-00000B010000}"/>
            </a:ext>
          </a:extLst>
        </xdr:cNvPr>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268" name="n_4aveValue【保健センター・保健所】&#10;有形固定資産減価償却率">
          <a:extLst>
            <a:ext uri="{FF2B5EF4-FFF2-40B4-BE49-F238E27FC236}">
              <a16:creationId xmlns:a16="http://schemas.microsoft.com/office/drawing/2014/main" id="{00000000-0008-0000-0F00-00000C010000}"/>
            </a:ext>
          </a:extLst>
        </xdr:cNvPr>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166387</xdr:rowOff>
    </xdr:from>
    <xdr:ext cx="405111" cy="259045"/>
    <xdr:sp macro="" textlink="">
      <xdr:nvSpPr>
        <xdr:cNvPr id="269" name="n_1mainValue【保健センター・保健所】&#10;有形固定資産減価償却率">
          <a:extLst>
            <a:ext uri="{FF2B5EF4-FFF2-40B4-BE49-F238E27FC236}">
              <a16:creationId xmlns:a16="http://schemas.microsoft.com/office/drawing/2014/main" id="{00000000-0008-0000-0F00-00000D010000}"/>
            </a:ext>
          </a:extLst>
        </xdr:cNvPr>
        <xdr:cNvSpPr txBox="1"/>
      </xdr:nvSpPr>
      <xdr:spPr>
        <a:xfrm>
          <a:off x="15266044"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122572</xdr:rowOff>
    </xdr:from>
    <xdr:ext cx="405111" cy="259045"/>
    <xdr:sp macro="" textlink="">
      <xdr:nvSpPr>
        <xdr:cNvPr id="270" name="n_2mainValue【保健センター・保健所】&#10;有形固定資産減価償却率">
          <a:extLst>
            <a:ext uri="{FF2B5EF4-FFF2-40B4-BE49-F238E27FC236}">
              <a16:creationId xmlns:a16="http://schemas.microsoft.com/office/drawing/2014/main" id="{00000000-0008-0000-0F00-00000E010000}"/>
            </a:ext>
          </a:extLst>
        </xdr:cNvPr>
        <xdr:cNvSpPr txBox="1"/>
      </xdr:nvSpPr>
      <xdr:spPr>
        <a:xfrm>
          <a:off x="143897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107332</xdr:rowOff>
    </xdr:from>
    <xdr:ext cx="405111" cy="259045"/>
    <xdr:sp macro="" textlink="">
      <xdr:nvSpPr>
        <xdr:cNvPr id="271" name="n_3mainValue【保健センター・保健所】&#10;有形固定資産減価償却率">
          <a:extLst>
            <a:ext uri="{FF2B5EF4-FFF2-40B4-BE49-F238E27FC236}">
              <a16:creationId xmlns:a16="http://schemas.microsoft.com/office/drawing/2014/main" id="{00000000-0008-0000-0F00-00000F010000}"/>
            </a:ext>
          </a:extLst>
        </xdr:cNvPr>
        <xdr:cNvSpPr txBox="1"/>
      </xdr:nvSpPr>
      <xdr:spPr>
        <a:xfrm>
          <a:off x="13500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61612</xdr:rowOff>
    </xdr:from>
    <xdr:ext cx="405111" cy="259045"/>
    <xdr:sp macro="" textlink="">
      <xdr:nvSpPr>
        <xdr:cNvPr id="272" name="n_4mainValue【保健センター・保健所】&#10;有形固定資産減価償却率">
          <a:extLst>
            <a:ext uri="{FF2B5EF4-FFF2-40B4-BE49-F238E27FC236}">
              <a16:creationId xmlns:a16="http://schemas.microsoft.com/office/drawing/2014/main" id="{00000000-0008-0000-0F00-000010010000}"/>
            </a:ext>
          </a:extLst>
        </xdr:cNvPr>
        <xdr:cNvSpPr txBox="1"/>
      </xdr:nvSpPr>
      <xdr:spPr>
        <a:xfrm>
          <a:off x="126117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5" name="【保健センター・保健所】&#10;一人当たり面積グラフ枠">
          <a:extLst>
            <a:ext uri="{FF2B5EF4-FFF2-40B4-BE49-F238E27FC236}">
              <a16:creationId xmlns:a16="http://schemas.microsoft.com/office/drawing/2014/main" id="{00000000-0008-0000-0F00-000027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297" name="【保健センター・保健所】&#10;一人当たり面積最小値テキスト">
          <a:extLst>
            <a:ext uri="{FF2B5EF4-FFF2-40B4-BE49-F238E27FC236}">
              <a16:creationId xmlns:a16="http://schemas.microsoft.com/office/drawing/2014/main" id="{00000000-0008-0000-0F00-000029010000}"/>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299" name="【保健センター・保健所】&#10;一人当たり面積最大値テキスト">
          <a:extLst>
            <a:ext uri="{FF2B5EF4-FFF2-40B4-BE49-F238E27FC236}">
              <a16:creationId xmlns:a16="http://schemas.microsoft.com/office/drawing/2014/main" id="{00000000-0008-0000-0F00-00002B010000}"/>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301" name="【保健センター・保健所】&#10;一人当たり面積平均値テキスト">
          <a:extLst>
            <a:ext uri="{FF2B5EF4-FFF2-40B4-BE49-F238E27FC236}">
              <a16:creationId xmlns:a16="http://schemas.microsoft.com/office/drawing/2014/main" id="{00000000-0008-0000-0F00-00002D010000}"/>
            </a:ext>
          </a:extLst>
        </xdr:cNvPr>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52070</xdr:rowOff>
    </xdr:from>
    <xdr:to>
      <xdr:col>116</xdr:col>
      <xdr:colOff>114300</xdr:colOff>
      <xdr:row>61</xdr:row>
      <xdr:rowOff>153670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2110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74947</xdr:rowOff>
    </xdr:from>
    <xdr:ext cx="469744" cy="259045"/>
    <xdr:sp macro="" textlink="">
      <xdr:nvSpPr>
        <xdr:cNvPr id="313" name="【保健センター・保健所】&#10;一人当たり面積該当値テキスト">
          <a:extLst>
            <a:ext uri="{FF2B5EF4-FFF2-40B4-BE49-F238E27FC236}">
              <a16:creationId xmlns:a16="http://schemas.microsoft.com/office/drawing/2014/main" id="{00000000-0008-0000-0F00-000039010000}"/>
            </a:ext>
          </a:extLst>
        </xdr:cNvPr>
        <xdr:cNvSpPr txBox="1"/>
      </xdr:nvSpPr>
      <xdr:spPr>
        <a:xfrm>
          <a:off x="22199600"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59690</xdr:rowOff>
    </xdr:from>
    <xdr:to>
      <xdr:col>112</xdr:col>
      <xdr:colOff>38100</xdr:colOff>
      <xdr:row>61</xdr:row>
      <xdr:rowOff>161290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21272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102870</xdr:rowOff>
    </xdr:from>
    <xdr:to>
      <xdr:col>116</xdr:col>
      <xdr:colOff>63500</xdr:colOff>
      <xdr:row>61</xdr:row>
      <xdr:rowOff>110490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21323300" y="10561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67310</xdr:rowOff>
    </xdr:from>
    <xdr:to>
      <xdr:col>107</xdr:col>
      <xdr:colOff>101600</xdr:colOff>
      <xdr:row>61</xdr:row>
      <xdr:rowOff>168910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20383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110490</xdr:rowOff>
    </xdr:from>
    <xdr:to>
      <xdr:col>111</xdr:col>
      <xdr:colOff>177800</xdr:colOff>
      <xdr:row>61</xdr:row>
      <xdr:rowOff>118110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20434300" y="1056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9494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76200</xdr:rowOff>
    </xdr:from>
    <xdr:to>
      <xdr:col>107</xdr:col>
      <xdr:colOff>50800</xdr:colOff>
      <xdr:row>61</xdr:row>
      <xdr:rowOff>118110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9545300" y="103632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36830</xdr:rowOff>
    </xdr:from>
    <xdr:to>
      <xdr:col>98</xdr:col>
      <xdr:colOff>38100</xdr:colOff>
      <xdr:row>60</xdr:row>
      <xdr:rowOff>138430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8605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76200</xdr:rowOff>
    </xdr:from>
    <xdr:to>
      <xdr:col>102</xdr:col>
      <xdr:colOff>114300</xdr:colOff>
      <xdr:row>60</xdr:row>
      <xdr:rowOff>87630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18656300" y="1036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158767</xdr:rowOff>
    </xdr:from>
    <xdr:ext cx="469744" cy="259045"/>
    <xdr:sp macro="" textlink="">
      <xdr:nvSpPr>
        <xdr:cNvPr id="322" name="n_1aveValue【保健センター・保健所】&#10;一人当たり面積">
          <a:extLst>
            <a:ext uri="{FF2B5EF4-FFF2-40B4-BE49-F238E27FC236}">
              <a16:creationId xmlns:a16="http://schemas.microsoft.com/office/drawing/2014/main" id="{00000000-0008-0000-0F00-000042010000}"/>
            </a:ext>
          </a:extLst>
        </xdr:cNvPr>
        <xdr:cNvSpPr txBox="1"/>
      </xdr:nvSpPr>
      <xdr:spPr>
        <a:xfrm>
          <a:off x="21075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323" name="n_2aveValue【保健センター・保健所】&#10;一人当たり面積">
          <a:extLst>
            <a:ext uri="{FF2B5EF4-FFF2-40B4-BE49-F238E27FC236}">
              <a16:creationId xmlns:a16="http://schemas.microsoft.com/office/drawing/2014/main" id="{00000000-0008-0000-0F00-000043010000}"/>
            </a:ext>
          </a:extLst>
        </xdr:cNvPr>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324" name="n_3aveValue【保健センター・保健所】&#10;一人当たり面積">
          <a:extLst>
            <a:ext uri="{FF2B5EF4-FFF2-40B4-BE49-F238E27FC236}">
              <a16:creationId xmlns:a16="http://schemas.microsoft.com/office/drawing/2014/main" id="{00000000-0008-0000-0F00-000044010000}"/>
            </a:ext>
          </a:extLst>
        </xdr:cNvPr>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325" name="n_4aveValue【保健センター・保健所】&#10;一人当たり面積">
          <a:extLst>
            <a:ext uri="{FF2B5EF4-FFF2-40B4-BE49-F238E27FC236}">
              <a16:creationId xmlns:a16="http://schemas.microsoft.com/office/drawing/2014/main" id="{00000000-0008-0000-0F00-000045010000}"/>
            </a:ext>
          </a:extLst>
        </xdr:cNvPr>
        <xdr:cNvSpPr txBox="1"/>
      </xdr:nvSpPr>
      <xdr:spPr>
        <a:xfrm>
          <a:off x="18421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152417</xdr:rowOff>
    </xdr:from>
    <xdr:ext cx="469744" cy="259045"/>
    <xdr:sp macro="" textlink="">
      <xdr:nvSpPr>
        <xdr:cNvPr id="326" name="n_1mainValue【保健センター・保健所】&#10;一人当たり面積">
          <a:extLst>
            <a:ext uri="{FF2B5EF4-FFF2-40B4-BE49-F238E27FC236}">
              <a16:creationId xmlns:a16="http://schemas.microsoft.com/office/drawing/2014/main" id="{00000000-0008-0000-0F00-000046010000}"/>
            </a:ext>
          </a:extLst>
        </xdr:cNvPr>
        <xdr:cNvSpPr txBox="1"/>
      </xdr:nvSpPr>
      <xdr:spPr>
        <a:xfrm>
          <a:off x="210757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327" name="n_2mainValue【保健センター・保健所】&#10;一人当たり面積">
          <a:extLst>
            <a:ext uri="{FF2B5EF4-FFF2-40B4-BE49-F238E27FC236}">
              <a16:creationId xmlns:a16="http://schemas.microsoft.com/office/drawing/2014/main" id="{00000000-0008-0000-0F00-000047010000}"/>
            </a:ext>
          </a:extLst>
        </xdr:cNvPr>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143527</xdr:rowOff>
    </xdr:from>
    <xdr:ext cx="469744" cy="259045"/>
    <xdr:sp macro="" textlink="">
      <xdr:nvSpPr>
        <xdr:cNvPr id="328" name="n_3mainValue【保健センター・保健所】&#10;一人当たり面積">
          <a:extLst>
            <a:ext uri="{FF2B5EF4-FFF2-40B4-BE49-F238E27FC236}">
              <a16:creationId xmlns:a16="http://schemas.microsoft.com/office/drawing/2014/main" id="{00000000-0008-0000-0F00-000048010000}"/>
            </a:ext>
          </a:extLst>
        </xdr:cNvPr>
        <xdr:cNvSpPr txBox="1"/>
      </xdr:nvSpPr>
      <xdr:spPr>
        <a:xfrm>
          <a:off x="19310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154957</xdr:rowOff>
    </xdr:from>
    <xdr:ext cx="469744" cy="259045"/>
    <xdr:sp macro="" textlink="">
      <xdr:nvSpPr>
        <xdr:cNvPr id="329" name="n_4mainValue【保健センター・保健所】&#10;一人当たり面積">
          <a:extLst>
            <a:ext uri="{FF2B5EF4-FFF2-40B4-BE49-F238E27FC236}">
              <a16:creationId xmlns:a16="http://schemas.microsoft.com/office/drawing/2014/main" id="{00000000-0008-0000-0F00-000049010000}"/>
            </a:ext>
          </a:extLst>
        </xdr:cNvPr>
        <xdr:cNvSpPr txBox="1"/>
      </xdr:nvSpPr>
      <xdr:spPr>
        <a:xfrm>
          <a:off x="18421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4" name="【消防施設】&#10;有形固定資産減価償却率グラフ枠">
          <a:extLst>
            <a:ext uri="{FF2B5EF4-FFF2-40B4-BE49-F238E27FC236}">
              <a16:creationId xmlns:a16="http://schemas.microsoft.com/office/drawing/2014/main" id="{00000000-0008-0000-0F00-00006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356" name="【消防施設】&#10;有形固定資産減価償却率最小値テキスト">
          <a:extLst>
            <a:ext uri="{FF2B5EF4-FFF2-40B4-BE49-F238E27FC236}">
              <a16:creationId xmlns:a16="http://schemas.microsoft.com/office/drawing/2014/main" id="{00000000-0008-0000-0F00-00006401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358" name="【消防施設】&#10;有形固定資産減価償却率最大値テキスト">
          <a:extLst>
            <a:ext uri="{FF2B5EF4-FFF2-40B4-BE49-F238E27FC236}">
              <a16:creationId xmlns:a16="http://schemas.microsoft.com/office/drawing/2014/main" id="{00000000-0008-0000-0F00-00006601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360" name="【消防施設】&#10;有形固定資産減価償却率平均値テキスト">
          <a:extLst>
            <a:ext uri="{FF2B5EF4-FFF2-40B4-BE49-F238E27FC236}">
              <a16:creationId xmlns:a16="http://schemas.microsoft.com/office/drawing/2014/main" id="{00000000-0008-0000-0F00-000068010000}"/>
            </a:ext>
          </a:extLst>
        </xdr:cNvPr>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44450</xdr:rowOff>
    </xdr:from>
    <xdr:to>
      <xdr:col>85</xdr:col>
      <xdr:colOff>177800</xdr:colOff>
      <xdr:row>84</xdr:row>
      <xdr:rowOff>146050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6268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22877</xdr:rowOff>
    </xdr:from>
    <xdr:ext cx="405111" cy="259045"/>
    <xdr:sp macro="" textlink="">
      <xdr:nvSpPr>
        <xdr:cNvPr id="372" name="【消防施設】&#10;有形固定資産減価償却率該当値テキスト">
          <a:extLst>
            <a:ext uri="{FF2B5EF4-FFF2-40B4-BE49-F238E27FC236}">
              <a16:creationId xmlns:a16="http://schemas.microsoft.com/office/drawing/2014/main" id="{00000000-0008-0000-0F00-000074010000}"/>
            </a:ext>
          </a:extLst>
        </xdr:cNvPr>
        <xdr:cNvSpPr txBox="1"/>
      </xdr:nvSpPr>
      <xdr:spPr>
        <a:xfrm>
          <a:off x="16357600"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11793</xdr:rowOff>
    </xdr:from>
    <xdr:to>
      <xdr:col>81</xdr:col>
      <xdr:colOff>101600</xdr:colOff>
      <xdr:row>84</xdr:row>
      <xdr:rowOff>113393</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15430500" y="1441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62593</xdr:rowOff>
    </xdr:from>
    <xdr:to>
      <xdr:col>85</xdr:col>
      <xdr:colOff>127000</xdr:colOff>
      <xdr:row>84</xdr:row>
      <xdr:rowOff>95250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5481300" y="144643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168548</xdr:rowOff>
    </xdr:from>
    <xdr:to>
      <xdr:col>76</xdr:col>
      <xdr:colOff>165100</xdr:colOff>
      <xdr:row>84</xdr:row>
      <xdr:rowOff>98698</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14541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47898</xdr:rowOff>
    </xdr:from>
    <xdr:to>
      <xdr:col>81</xdr:col>
      <xdr:colOff>50800</xdr:colOff>
      <xdr:row>84</xdr:row>
      <xdr:rowOff>62593</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4592300" y="14449698"/>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163649</xdr:rowOff>
    </xdr:from>
    <xdr:to>
      <xdr:col>72</xdr:col>
      <xdr:colOff>38100</xdr:colOff>
      <xdr:row>84</xdr:row>
      <xdr:rowOff>93799</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13652500" y="143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42999</xdr:rowOff>
    </xdr:from>
    <xdr:to>
      <xdr:col>76</xdr:col>
      <xdr:colOff>114300</xdr:colOff>
      <xdr:row>84</xdr:row>
      <xdr:rowOff>47898</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3703300" y="1444479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157118</xdr:rowOff>
    </xdr:from>
    <xdr:to>
      <xdr:col>67</xdr:col>
      <xdr:colOff>101600</xdr:colOff>
      <xdr:row>84</xdr:row>
      <xdr:rowOff>87268</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12763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36468</xdr:rowOff>
    </xdr:from>
    <xdr:to>
      <xdr:col>71</xdr:col>
      <xdr:colOff>177800</xdr:colOff>
      <xdr:row>84</xdr:row>
      <xdr:rowOff>42999</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814300" y="1443826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381" name="n_1aveValue【消防施設】&#10;有形固定資産減価償却率">
          <a:extLst>
            <a:ext uri="{FF2B5EF4-FFF2-40B4-BE49-F238E27FC236}">
              <a16:creationId xmlns:a16="http://schemas.microsoft.com/office/drawing/2014/main" id="{00000000-0008-0000-0F00-00007D010000}"/>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382" name="n_2aveValue【消防施設】&#10;有形固定資産減価償却率">
          <a:extLst>
            <a:ext uri="{FF2B5EF4-FFF2-40B4-BE49-F238E27FC236}">
              <a16:creationId xmlns:a16="http://schemas.microsoft.com/office/drawing/2014/main" id="{00000000-0008-0000-0F00-00007E010000}"/>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383" name="n_3aveValue【消防施設】&#10;有形固定資産減価償却率">
          <a:extLst>
            <a:ext uri="{FF2B5EF4-FFF2-40B4-BE49-F238E27FC236}">
              <a16:creationId xmlns:a16="http://schemas.microsoft.com/office/drawing/2014/main" id="{00000000-0008-0000-0F00-00007F01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384" name="n_4aveValue【消防施設】&#10;有形固定資産減価償却率">
          <a:extLst>
            <a:ext uri="{FF2B5EF4-FFF2-40B4-BE49-F238E27FC236}">
              <a16:creationId xmlns:a16="http://schemas.microsoft.com/office/drawing/2014/main" id="{00000000-0008-0000-0F00-000080010000}"/>
            </a:ext>
          </a:extLst>
        </xdr:cNvPr>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104520</xdr:rowOff>
    </xdr:from>
    <xdr:ext cx="405111" cy="259045"/>
    <xdr:sp macro="" textlink="">
      <xdr:nvSpPr>
        <xdr:cNvPr id="385" name="n_1mainValue【消防施設】&#10;有形固定資産減価償却率">
          <a:extLst>
            <a:ext uri="{FF2B5EF4-FFF2-40B4-BE49-F238E27FC236}">
              <a16:creationId xmlns:a16="http://schemas.microsoft.com/office/drawing/2014/main" id="{00000000-0008-0000-0F00-000081010000}"/>
            </a:ext>
          </a:extLst>
        </xdr:cNvPr>
        <xdr:cNvSpPr txBox="1"/>
      </xdr:nvSpPr>
      <xdr:spPr>
        <a:xfrm>
          <a:off x="15266044" y="1450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89825</xdr:rowOff>
    </xdr:from>
    <xdr:ext cx="405111" cy="259045"/>
    <xdr:sp macro="" textlink="">
      <xdr:nvSpPr>
        <xdr:cNvPr id="386" name="n_2mainValue【消防施設】&#10;有形固定資産減価償却率">
          <a:extLst>
            <a:ext uri="{FF2B5EF4-FFF2-40B4-BE49-F238E27FC236}">
              <a16:creationId xmlns:a16="http://schemas.microsoft.com/office/drawing/2014/main" id="{00000000-0008-0000-0F00-000082010000}"/>
            </a:ext>
          </a:extLst>
        </xdr:cNvPr>
        <xdr:cNvSpPr txBox="1"/>
      </xdr:nvSpPr>
      <xdr:spPr>
        <a:xfrm>
          <a:off x="14389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84926</xdr:rowOff>
    </xdr:from>
    <xdr:ext cx="405111" cy="259045"/>
    <xdr:sp macro="" textlink="">
      <xdr:nvSpPr>
        <xdr:cNvPr id="387" name="n_3mainValue【消防施設】&#10;有形固定資産減価償却率">
          <a:extLst>
            <a:ext uri="{FF2B5EF4-FFF2-40B4-BE49-F238E27FC236}">
              <a16:creationId xmlns:a16="http://schemas.microsoft.com/office/drawing/2014/main" id="{00000000-0008-0000-0F00-000083010000}"/>
            </a:ext>
          </a:extLst>
        </xdr:cNvPr>
        <xdr:cNvSpPr txBox="1"/>
      </xdr:nvSpPr>
      <xdr:spPr>
        <a:xfrm>
          <a:off x="13500744" y="1448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78395</xdr:rowOff>
    </xdr:from>
    <xdr:ext cx="405111" cy="259045"/>
    <xdr:sp macro="" textlink="">
      <xdr:nvSpPr>
        <xdr:cNvPr id="388" name="n_4mainValue【消防施設】&#10;有形固定資産減価償却率">
          <a:extLst>
            <a:ext uri="{FF2B5EF4-FFF2-40B4-BE49-F238E27FC236}">
              <a16:creationId xmlns:a16="http://schemas.microsoft.com/office/drawing/2014/main" id="{00000000-0008-0000-0F00-000084010000}"/>
            </a:ext>
          </a:extLst>
        </xdr:cNvPr>
        <xdr:cNvSpPr txBox="1"/>
      </xdr:nvSpPr>
      <xdr:spPr>
        <a:xfrm>
          <a:off x="12611744" y="1448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11" name="【消防施設】&#10;一人当たり面積グラフ枠">
          <a:extLst>
            <a:ext uri="{FF2B5EF4-FFF2-40B4-BE49-F238E27FC236}">
              <a16:creationId xmlns:a16="http://schemas.microsoft.com/office/drawing/2014/main" id="{00000000-0008-0000-0F00-00009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413" name="【消防施設】&#10;一人当たり面積最小値テキスト">
          <a:extLst>
            <a:ext uri="{FF2B5EF4-FFF2-40B4-BE49-F238E27FC236}">
              <a16:creationId xmlns:a16="http://schemas.microsoft.com/office/drawing/2014/main" id="{00000000-0008-0000-0F00-00009D01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415" name="【消防施設】&#10;一人当たり面積最大値テキスト">
          <a:extLst>
            <a:ext uri="{FF2B5EF4-FFF2-40B4-BE49-F238E27FC236}">
              <a16:creationId xmlns:a16="http://schemas.microsoft.com/office/drawing/2014/main" id="{00000000-0008-0000-0F00-00009F01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417" name="【消防施設】&#10;一人当たり面積平均値テキスト">
          <a:extLst>
            <a:ext uri="{FF2B5EF4-FFF2-40B4-BE49-F238E27FC236}">
              <a16:creationId xmlns:a16="http://schemas.microsoft.com/office/drawing/2014/main" id="{00000000-0008-0000-0F00-0000A1010000}"/>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22110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52088</xdr:rowOff>
    </xdr:from>
    <xdr:ext cx="469744" cy="259045"/>
    <xdr:sp macro="" textlink="">
      <xdr:nvSpPr>
        <xdr:cNvPr id="429" name="【消防施設】&#10;一人当たり面積該当値テキスト">
          <a:extLst>
            <a:ext uri="{FF2B5EF4-FFF2-40B4-BE49-F238E27FC236}">
              <a16:creationId xmlns:a16="http://schemas.microsoft.com/office/drawing/2014/main" id="{00000000-0008-0000-0F00-0000AD010000}"/>
            </a:ext>
          </a:extLst>
        </xdr:cNvPr>
        <xdr:cNvSpPr txBox="1"/>
      </xdr:nvSpPr>
      <xdr:spPr>
        <a:xfrm>
          <a:off x="22199600" y="1428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36830</xdr:rowOff>
    </xdr:from>
    <xdr:to>
      <xdr:col>112</xdr:col>
      <xdr:colOff>38100</xdr:colOff>
      <xdr:row>84</xdr:row>
      <xdr:rowOff>138430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21272500" y="1443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80011</xdr:rowOff>
    </xdr:from>
    <xdr:to>
      <xdr:col>116</xdr:col>
      <xdr:colOff>63500</xdr:colOff>
      <xdr:row>84</xdr:row>
      <xdr:rowOff>87630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flipV="1">
          <a:off x="21323300" y="144818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42545</xdr:rowOff>
    </xdr:from>
    <xdr:to>
      <xdr:col>107</xdr:col>
      <xdr:colOff>101600</xdr:colOff>
      <xdr:row>84</xdr:row>
      <xdr:rowOff>144145</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20383500"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87630</xdr:rowOff>
    </xdr:from>
    <xdr:to>
      <xdr:col>111</xdr:col>
      <xdr:colOff>177800</xdr:colOff>
      <xdr:row>84</xdr:row>
      <xdr:rowOff>93345</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flipV="1">
          <a:off x="20434300" y="144894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48261</xdr:rowOff>
    </xdr:from>
    <xdr:to>
      <xdr:col>102</xdr:col>
      <xdr:colOff>165100</xdr:colOff>
      <xdr:row>84</xdr:row>
      <xdr:rowOff>149861</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9494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93345</xdr:rowOff>
    </xdr:from>
    <xdr:to>
      <xdr:col>107</xdr:col>
      <xdr:colOff>50800</xdr:colOff>
      <xdr:row>84</xdr:row>
      <xdr:rowOff>99061</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9545300" y="144951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55880</xdr:rowOff>
    </xdr:from>
    <xdr:to>
      <xdr:col>98</xdr:col>
      <xdr:colOff>38100</xdr:colOff>
      <xdr:row>84</xdr:row>
      <xdr:rowOff>157480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8605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99061</xdr:rowOff>
    </xdr:from>
    <xdr:to>
      <xdr:col>102</xdr:col>
      <xdr:colOff>114300</xdr:colOff>
      <xdr:row>84</xdr:row>
      <xdr:rowOff>106680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flipV="1">
          <a:off x="18656300" y="145008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97172</xdr:rowOff>
    </xdr:from>
    <xdr:ext cx="469744" cy="259045"/>
    <xdr:sp macro="" textlink="">
      <xdr:nvSpPr>
        <xdr:cNvPr id="438" name="n_1aveValue【消防施設】&#10;一人当たり面積">
          <a:extLst>
            <a:ext uri="{FF2B5EF4-FFF2-40B4-BE49-F238E27FC236}">
              <a16:creationId xmlns:a16="http://schemas.microsoft.com/office/drawing/2014/main" id="{00000000-0008-0000-0F00-0000B6010000}"/>
            </a:ext>
          </a:extLst>
        </xdr:cNvPr>
        <xdr:cNvSpPr txBox="1"/>
      </xdr:nvSpPr>
      <xdr:spPr>
        <a:xfrm>
          <a:off x="21075727" y="1467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439" name="n_2aveValue【消防施設】&#10;一人当たり面積">
          <a:extLst>
            <a:ext uri="{FF2B5EF4-FFF2-40B4-BE49-F238E27FC236}">
              <a16:creationId xmlns:a16="http://schemas.microsoft.com/office/drawing/2014/main" id="{00000000-0008-0000-0F00-0000B7010000}"/>
            </a:ext>
          </a:extLst>
        </xdr:cNvPr>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440" name="n_3aveValue【消防施設】&#10;一人当たり面積">
          <a:extLst>
            <a:ext uri="{FF2B5EF4-FFF2-40B4-BE49-F238E27FC236}">
              <a16:creationId xmlns:a16="http://schemas.microsoft.com/office/drawing/2014/main" id="{00000000-0008-0000-0F00-0000B8010000}"/>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53357</xdr:rowOff>
    </xdr:from>
    <xdr:ext cx="469744" cy="259045"/>
    <xdr:sp macro="" textlink="">
      <xdr:nvSpPr>
        <xdr:cNvPr id="441" name="n_4aveValue【消防施設】&#10;一人当たり面積">
          <a:extLst>
            <a:ext uri="{FF2B5EF4-FFF2-40B4-BE49-F238E27FC236}">
              <a16:creationId xmlns:a16="http://schemas.microsoft.com/office/drawing/2014/main" id="{00000000-0008-0000-0F00-0000B9010000}"/>
            </a:ext>
          </a:extLst>
        </xdr:cNvPr>
        <xdr:cNvSpPr txBox="1"/>
      </xdr:nvSpPr>
      <xdr:spPr>
        <a:xfrm>
          <a:off x="18421427"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154957</xdr:rowOff>
    </xdr:from>
    <xdr:ext cx="469744" cy="259045"/>
    <xdr:sp macro="" textlink="">
      <xdr:nvSpPr>
        <xdr:cNvPr id="442" name="n_1mainValue【消防施設】&#10;一人当たり面積">
          <a:extLst>
            <a:ext uri="{FF2B5EF4-FFF2-40B4-BE49-F238E27FC236}">
              <a16:creationId xmlns:a16="http://schemas.microsoft.com/office/drawing/2014/main" id="{00000000-0008-0000-0F00-0000BA010000}"/>
            </a:ext>
          </a:extLst>
        </xdr:cNvPr>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160672</xdr:rowOff>
    </xdr:from>
    <xdr:ext cx="469744" cy="259045"/>
    <xdr:sp macro="" textlink="">
      <xdr:nvSpPr>
        <xdr:cNvPr id="443" name="n_2mainValue【消防施設】&#10;一人当たり面積">
          <a:extLst>
            <a:ext uri="{FF2B5EF4-FFF2-40B4-BE49-F238E27FC236}">
              <a16:creationId xmlns:a16="http://schemas.microsoft.com/office/drawing/2014/main" id="{00000000-0008-0000-0F00-0000BB010000}"/>
            </a:ext>
          </a:extLst>
        </xdr:cNvPr>
        <xdr:cNvSpPr txBox="1"/>
      </xdr:nvSpPr>
      <xdr:spPr>
        <a:xfrm>
          <a:off x="20199427" y="1421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166388</xdr:rowOff>
    </xdr:from>
    <xdr:ext cx="469744" cy="259045"/>
    <xdr:sp macro="" textlink="">
      <xdr:nvSpPr>
        <xdr:cNvPr id="444" name="n_3mainValue【消防施設】&#10;一人当たり面積">
          <a:extLst>
            <a:ext uri="{FF2B5EF4-FFF2-40B4-BE49-F238E27FC236}">
              <a16:creationId xmlns:a16="http://schemas.microsoft.com/office/drawing/2014/main" id="{00000000-0008-0000-0F00-0000BC010000}"/>
            </a:ext>
          </a:extLst>
        </xdr:cNvPr>
        <xdr:cNvSpPr txBox="1"/>
      </xdr:nvSpPr>
      <xdr:spPr>
        <a:xfrm>
          <a:off x="19310427" y="1422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445" name="n_4mainValue【消防施設】&#10;一人当たり面積">
          <a:extLst>
            <a:ext uri="{FF2B5EF4-FFF2-40B4-BE49-F238E27FC236}">
              <a16:creationId xmlns:a16="http://schemas.microsoft.com/office/drawing/2014/main" id="{00000000-0008-0000-0F00-0000BD01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庁舎】&#10;有形固定資産減価償却率グラフ枠">
          <a:extLst>
            <a:ext uri="{FF2B5EF4-FFF2-40B4-BE49-F238E27FC236}">
              <a16:creationId xmlns:a16="http://schemas.microsoft.com/office/drawing/2014/main" id="{00000000-0008-0000-0F00-0000D6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472" name="【庁舎】&#10;有形固定資産減価償却率最小値テキスト">
          <a:extLst>
            <a:ext uri="{FF2B5EF4-FFF2-40B4-BE49-F238E27FC236}">
              <a16:creationId xmlns:a16="http://schemas.microsoft.com/office/drawing/2014/main" id="{00000000-0008-0000-0F00-0000D801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474" name="【庁舎】&#10;有形固定資産減価償却率最大値テキスト">
          <a:extLst>
            <a:ext uri="{FF2B5EF4-FFF2-40B4-BE49-F238E27FC236}">
              <a16:creationId xmlns:a16="http://schemas.microsoft.com/office/drawing/2014/main" id="{00000000-0008-0000-0F00-0000DA01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476" name="【庁舎】&#10;有形固定資産減価償却率平均値テキスト">
          <a:extLst>
            <a:ext uri="{FF2B5EF4-FFF2-40B4-BE49-F238E27FC236}">
              <a16:creationId xmlns:a16="http://schemas.microsoft.com/office/drawing/2014/main" id="{00000000-0008-0000-0F00-0000DC01000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164193</xdr:rowOff>
    </xdr:from>
    <xdr:to>
      <xdr:col>85</xdr:col>
      <xdr:colOff>177800</xdr:colOff>
      <xdr:row>106</xdr:row>
      <xdr:rowOff>94343</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142620</xdr:rowOff>
    </xdr:from>
    <xdr:ext cx="405111" cy="259045"/>
    <xdr:sp macro="" textlink="">
      <xdr:nvSpPr>
        <xdr:cNvPr id="488" name="【庁舎】&#10;有形固定資産減価償却率該当値テキスト">
          <a:extLst>
            <a:ext uri="{FF2B5EF4-FFF2-40B4-BE49-F238E27FC236}">
              <a16:creationId xmlns:a16="http://schemas.microsoft.com/office/drawing/2014/main" id="{00000000-0008-0000-0F00-0000E8010000}"/>
            </a:ext>
          </a:extLst>
        </xdr:cNvPr>
        <xdr:cNvSpPr txBox="1"/>
      </xdr:nvSpPr>
      <xdr:spPr>
        <a:xfrm>
          <a:off x="16357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134801</xdr:rowOff>
    </xdr:from>
    <xdr:to>
      <xdr:col>81</xdr:col>
      <xdr:colOff>101600</xdr:colOff>
      <xdr:row>106</xdr:row>
      <xdr:rowOff>64951</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15430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14151</xdr:rowOff>
    </xdr:from>
    <xdr:to>
      <xdr:col>85</xdr:col>
      <xdr:colOff>127000</xdr:colOff>
      <xdr:row>106</xdr:row>
      <xdr:rowOff>43543</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5481300" y="1818785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87449</xdr:rowOff>
    </xdr:from>
    <xdr:to>
      <xdr:col>76</xdr:col>
      <xdr:colOff>165100</xdr:colOff>
      <xdr:row>106</xdr:row>
      <xdr:rowOff>17599</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14541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138249</xdr:rowOff>
    </xdr:from>
    <xdr:to>
      <xdr:col>81</xdr:col>
      <xdr:colOff>50800</xdr:colOff>
      <xdr:row>106</xdr:row>
      <xdr:rowOff>14151</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4592300" y="18140499"/>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43362</xdr:rowOff>
    </xdr:from>
    <xdr:to>
      <xdr:col>72</xdr:col>
      <xdr:colOff>38100</xdr:colOff>
      <xdr:row>105</xdr:row>
      <xdr:rowOff>144962</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3652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94162</xdr:rowOff>
    </xdr:from>
    <xdr:to>
      <xdr:col>76</xdr:col>
      <xdr:colOff>114300</xdr:colOff>
      <xdr:row>105</xdr:row>
      <xdr:rowOff>138249</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3703300" y="180964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170724</xdr:rowOff>
    </xdr:from>
    <xdr:to>
      <xdr:col>67</xdr:col>
      <xdr:colOff>101600</xdr:colOff>
      <xdr:row>105</xdr:row>
      <xdr:rowOff>100874</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2763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50074</xdr:rowOff>
    </xdr:from>
    <xdr:to>
      <xdr:col>71</xdr:col>
      <xdr:colOff>177800</xdr:colOff>
      <xdr:row>105</xdr:row>
      <xdr:rowOff>94162</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814300" y="180523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497" name="n_1aveValue【庁舎】&#10;有形固定資産減価償却率">
          <a:extLst>
            <a:ext uri="{FF2B5EF4-FFF2-40B4-BE49-F238E27FC236}">
              <a16:creationId xmlns:a16="http://schemas.microsoft.com/office/drawing/2014/main" id="{00000000-0008-0000-0F00-0000F1010000}"/>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498" name="n_2aveValue【庁舎】&#10;有形固定資産減価償却率">
          <a:extLst>
            <a:ext uri="{FF2B5EF4-FFF2-40B4-BE49-F238E27FC236}">
              <a16:creationId xmlns:a16="http://schemas.microsoft.com/office/drawing/2014/main" id="{00000000-0008-0000-0F00-0000F2010000}"/>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499" name="n_3aveValue【庁舎】&#10;有形固定資産減価償却率">
          <a:extLst>
            <a:ext uri="{FF2B5EF4-FFF2-40B4-BE49-F238E27FC236}">
              <a16:creationId xmlns:a16="http://schemas.microsoft.com/office/drawing/2014/main" id="{00000000-0008-0000-0F00-0000F3010000}"/>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500" name="n_4aveValue【庁舎】&#10;有形固定資産減価償却率">
          <a:extLst>
            <a:ext uri="{FF2B5EF4-FFF2-40B4-BE49-F238E27FC236}">
              <a16:creationId xmlns:a16="http://schemas.microsoft.com/office/drawing/2014/main" id="{00000000-0008-0000-0F00-0000F4010000}"/>
            </a:ext>
          </a:extLst>
        </xdr:cNvPr>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56078</xdr:rowOff>
    </xdr:from>
    <xdr:ext cx="405111" cy="259045"/>
    <xdr:sp macro="" textlink="">
      <xdr:nvSpPr>
        <xdr:cNvPr id="501" name="n_1mainValue【庁舎】&#10;有形固定資産減価償却率">
          <a:extLst>
            <a:ext uri="{FF2B5EF4-FFF2-40B4-BE49-F238E27FC236}">
              <a16:creationId xmlns:a16="http://schemas.microsoft.com/office/drawing/2014/main" id="{00000000-0008-0000-0F00-0000F5010000}"/>
            </a:ext>
          </a:extLst>
        </xdr:cNvPr>
        <xdr:cNvSpPr txBox="1"/>
      </xdr:nvSpPr>
      <xdr:spPr>
        <a:xfrm>
          <a:off x="152660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8726</xdr:rowOff>
    </xdr:from>
    <xdr:ext cx="405111" cy="259045"/>
    <xdr:sp macro="" textlink="">
      <xdr:nvSpPr>
        <xdr:cNvPr id="502" name="n_2mainValue【庁舎】&#10;有形固定資産減価償却率">
          <a:extLst>
            <a:ext uri="{FF2B5EF4-FFF2-40B4-BE49-F238E27FC236}">
              <a16:creationId xmlns:a16="http://schemas.microsoft.com/office/drawing/2014/main" id="{00000000-0008-0000-0F00-0000F6010000}"/>
            </a:ext>
          </a:extLst>
        </xdr:cNvPr>
        <xdr:cNvSpPr txBox="1"/>
      </xdr:nvSpPr>
      <xdr:spPr>
        <a:xfrm>
          <a:off x="14389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136089</xdr:rowOff>
    </xdr:from>
    <xdr:ext cx="405111" cy="259045"/>
    <xdr:sp macro="" textlink="">
      <xdr:nvSpPr>
        <xdr:cNvPr id="503" name="n_3mainValue【庁舎】&#10;有形固定資産減価償却率">
          <a:extLst>
            <a:ext uri="{FF2B5EF4-FFF2-40B4-BE49-F238E27FC236}">
              <a16:creationId xmlns:a16="http://schemas.microsoft.com/office/drawing/2014/main" id="{00000000-0008-0000-0F00-0000F7010000}"/>
            </a:ext>
          </a:extLst>
        </xdr:cNvPr>
        <xdr:cNvSpPr txBox="1"/>
      </xdr:nvSpPr>
      <xdr:spPr>
        <a:xfrm>
          <a:off x="13500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92001</xdr:rowOff>
    </xdr:from>
    <xdr:ext cx="405111" cy="259045"/>
    <xdr:sp macro="" textlink="">
      <xdr:nvSpPr>
        <xdr:cNvPr id="504" name="n_4mainValue【庁舎】&#10;有形固定資産減価償却率">
          <a:extLst>
            <a:ext uri="{FF2B5EF4-FFF2-40B4-BE49-F238E27FC236}">
              <a16:creationId xmlns:a16="http://schemas.microsoft.com/office/drawing/2014/main" id="{00000000-0008-0000-0F00-0000F8010000}"/>
            </a:ext>
          </a:extLst>
        </xdr:cNvPr>
        <xdr:cNvSpPr txBox="1"/>
      </xdr:nvSpPr>
      <xdr:spPr>
        <a:xfrm>
          <a:off x="12611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5" name="【庁舎】&#10;一人当たり面積グラフ枠">
          <a:extLst>
            <a:ext uri="{FF2B5EF4-FFF2-40B4-BE49-F238E27FC236}">
              <a16:creationId xmlns:a16="http://schemas.microsoft.com/office/drawing/2014/main" id="{00000000-0008-0000-0F00-00000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527" name="【庁舎】&#10;一人当たり面積最小値テキスト">
          <a:extLst>
            <a:ext uri="{FF2B5EF4-FFF2-40B4-BE49-F238E27FC236}">
              <a16:creationId xmlns:a16="http://schemas.microsoft.com/office/drawing/2014/main" id="{00000000-0008-0000-0F00-00000F02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529" name="【庁舎】&#10;一人当たり面積最大値テキスト">
          <a:extLst>
            <a:ext uri="{FF2B5EF4-FFF2-40B4-BE49-F238E27FC236}">
              <a16:creationId xmlns:a16="http://schemas.microsoft.com/office/drawing/2014/main" id="{00000000-0008-0000-0F00-00001102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531" name="【庁舎】&#10;一人当たり面積平均値テキスト">
          <a:extLst>
            <a:ext uri="{FF2B5EF4-FFF2-40B4-BE49-F238E27FC236}">
              <a16:creationId xmlns:a16="http://schemas.microsoft.com/office/drawing/2014/main" id="{00000000-0008-0000-0F00-000013020000}"/>
            </a:ext>
          </a:extLst>
        </xdr:cNvPr>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85750</xdr:rowOff>
    </xdr:from>
    <xdr:to>
      <xdr:col>116</xdr:col>
      <xdr:colOff>114300</xdr:colOff>
      <xdr:row>107</xdr:row>
      <xdr:rowOff>15900</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2110700" y="1825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108627</xdr:rowOff>
    </xdr:from>
    <xdr:ext cx="469744" cy="259045"/>
    <xdr:sp macro="" textlink="">
      <xdr:nvSpPr>
        <xdr:cNvPr id="543" name="【庁舎】&#10;一人当たり面積該当値テキスト">
          <a:extLst>
            <a:ext uri="{FF2B5EF4-FFF2-40B4-BE49-F238E27FC236}">
              <a16:creationId xmlns:a16="http://schemas.microsoft.com/office/drawing/2014/main" id="{00000000-0008-0000-0F00-00001F020000}"/>
            </a:ext>
          </a:extLst>
        </xdr:cNvPr>
        <xdr:cNvSpPr txBox="1"/>
      </xdr:nvSpPr>
      <xdr:spPr>
        <a:xfrm>
          <a:off x="22199600" y="181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90323</xdr:rowOff>
    </xdr:from>
    <xdr:to>
      <xdr:col>112</xdr:col>
      <xdr:colOff>38100</xdr:colOff>
      <xdr:row>107</xdr:row>
      <xdr:rowOff>20473</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1272500" y="182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136550</xdr:rowOff>
    </xdr:from>
    <xdr:to>
      <xdr:col>116</xdr:col>
      <xdr:colOff>63500</xdr:colOff>
      <xdr:row>106</xdr:row>
      <xdr:rowOff>141123</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21323300" y="18310250"/>
          <a:ext cx="8382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94895</xdr:rowOff>
    </xdr:from>
    <xdr:to>
      <xdr:col>107</xdr:col>
      <xdr:colOff>101600</xdr:colOff>
      <xdr:row>107</xdr:row>
      <xdr:rowOff>25045</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20383500" y="18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141123</xdr:rowOff>
    </xdr:from>
    <xdr:to>
      <xdr:col>111</xdr:col>
      <xdr:colOff>177800</xdr:colOff>
      <xdr:row>106</xdr:row>
      <xdr:rowOff>145695</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flipV="1">
          <a:off x="20434300" y="1831482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98552</xdr:rowOff>
    </xdr:from>
    <xdr:to>
      <xdr:col>102</xdr:col>
      <xdr:colOff>165100</xdr:colOff>
      <xdr:row>107</xdr:row>
      <xdr:rowOff>28702</xdr:rowOff>
    </xdr:to>
    <xdr:sp macro="" textlink="">
      <xdr:nvSpPr>
        <xdr:cNvPr id="548" name="楕円 547">
          <a:extLst>
            <a:ext uri="{FF2B5EF4-FFF2-40B4-BE49-F238E27FC236}">
              <a16:creationId xmlns:a16="http://schemas.microsoft.com/office/drawing/2014/main" id="{00000000-0008-0000-0F00-000024020000}"/>
            </a:ext>
          </a:extLst>
        </xdr:cNvPr>
        <xdr:cNvSpPr/>
      </xdr:nvSpPr>
      <xdr:spPr>
        <a:xfrm>
          <a:off x="19494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145695</xdr:rowOff>
    </xdr:from>
    <xdr:to>
      <xdr:col>107</xdr:col>
      <xdr:colOff>50800</xdr:colOff>
      <xdr:row>106</xdr:row>
      <xdr:rowOff>149352</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9545300" y="18319395"/>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103581</xdr:rowOff>
    </xdr:from>
    <xdr:to>
      <xdr:col>98</xdr:col>
      <xdr:colOff>38100</xdr:colOff>
      <xdr:row>107</xdr:row>
      <xdr:rowOff>33731</xdr:rowOff>
    </xdr:to>
    <xdr:sp macro="" textlink="">
      <xdr:nvSpPr>
        <xdr:cNvPr id="550" name="楕円 549">
          <a:extLst>
            <a:ext uri="{FF2B5EF4-FFF2-40B4-BE49-F238E27FC236}">
              <a16:creationId xmlns:a16="http://schemas.microsoft.com/office/drawing/2014/main" id="{00000000-0008-0000-0F00-000026020000}"/>
            </a:ext>
          </a:extLst>
        </xdr:cNvPr>
        <xdr:cNvSpPr/>
      </xdr:nvSpPr>
      <xdr:spPr>
        <a:xfrm>
          <a:off x="18605500" y="182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149352</xdr:rowOff>
    </xdr:from>
    <xdr:to>
      <xdr:col>102</xdr:col>
      <xdr:colOff>114300</xdr:colOff>
      <xdr:row>106</xdr:row>
      <xdr:rowOff>154381</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flipV="1">
          <a:off x="18656300" y="18323052"/>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72865</xdr:rowOff>
    </xdr:from>
    <xdr:ext cx="469744" cy="259045"/>
    <xdr:sp macro="" textlink="">
      <xdr:nvSpPr>
        <xdr:cNvPr id="552" name="n_1aveValue【庁舎】&#10;一人当たり面積">
          <a:extLst>
            <a:ext uri="{FF2B5EF4-FFF2-40B4-BE49-F238E27FC236}">
              <a16:creationId xmlns:a16="http://schemas.microsoft.com/office/drawing/2014/main" id="{00000000-0008-0000-0F00-000028020000}"/>
            </a:ext>
          </a:extLst>
        </xdr:cNvPr>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99840</xdr:rowOff>
    </xdr:from>
    <xdr:ext cx="469744" cy="259045"/>
    <xdr:sp macro="" textlink="">
      <xdr:nvSpPr>
        <xdr:cNvPr id="553" name="n_2aveValue【庁舎】&#10;一人当たり面積">
          <a:extLst>
            <a:ext uri="{FF2B5EF4-FFF2-40B4-BE49-F238E27FC236}">
              <a16:creationId xmlns:a16="http://schemas.microsoft.com/office/drawing/2014/main" id="{00000000-0008-0000-0F00-000029020000}"/>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554" name="n_3aveValue【庁舎】&#10;一人当たり面積">
          <a:extLst>
            <a:ext uri="{FF2B5EF4-FFF2-40B4-BE49-F238E27FC236}">
              <a16:creationId xmlns:a16="http://schemas.microsoft.com/office/drawing/2014/main" id="{00000000-0008-0000-0F00-00002A020000}"/>
            </a:ext>
          </a:extLst>
        </xdr:cNvPr>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109441</xdr:rowOff>
    </xdr:from>
    <xdr:ext cx="469744" cy="259045"/>
    <xdr:sp macro="" textlink="">
      <xdr:nvSpPr>
        <xdr:cNvPr id="555" name="n_4aveValue【庁舎】&#10;一人当たり面積">
          <a:extLst>
            <a:ext uri="{FF2B5EF4-FFF2-40B4-BE49-F238E27FC236}">
              <a16:creationId xmlns:a16="http://schemas.microsoft.com/office/drawing/2014/main" id="{00000000-0008-0000-0F00-00002B020000}"/>
            </a:ext>
          </a:extLst>
        </xdr:cNvPr>
        <xdr:cNvSpPr txBox="1"/>
      </xdr:nvSpPr>
      <xdr:spPr>
        <a:xfrm>
          <a:off x="18421427" y="1845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37000</xdr:rowOff>
    </xdr:from>
    <xdr:ext cx="469744" cy="259045"/>
    <xdr:sp macro="" textlink="">
      <xdr:nvSpPr>
        <xdr:cNvPr id="556" name="n_1mainValue【庁舎】&#10;一人当たり面積">
          <a:extLst>
            <a:ext uri="{FF2B5EF4-FFF2-40B4-BE49-F238E27FC236}">
              <a16:creationId xmlns:a16="http://schemas.microsoft.com/office/drawing/2014/main" id="{00000000-0008-0000-0F00-00002C020000}"/>
            </a:ext>
          </a:extLst>
        </xdr:cNvPr>
        <xdr:cNvSpPr txBox="1"/>
      </xdr:nvSpPr>
      <xdr:spPr>
        <a:xfrm>
          <a:off x="21075727" y="180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41572</xdr:rowOff>
    </xdr:from>
    <xdr:ext cx="469744" cy="259045"/>
    <xdr:sp macro="" textlink="">
      <xdr:nvSpPr>
        <xdr:cNvPr id="557" name="n_2mainValue【庁舎】&#10;一人当たり面積">
          <a:extLst>
            <a:ext uri="{FF2B5EF4-FFF2-40B4-BE49-F238E27FC236}">
              <a16:creationId xmlns:a16="http://schemas.microsoft.com/office/drawing/2014/main" id="{00000000-0008-0000-0F00-00002D020000}"/>
            </a:ext>
          </a:extLst>
        </xdr:cNvPr>
        <xdr:cNvSpPr txBox="1"/>
      </xdr:nvSpPr>
      <xdr:spPr>
        <a:xfrm>
          <a:off x="20199427" y="1804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45229</xdr:rowOff>
    </xdr:from>
    <xdr:ext cx="469744" cy="259045"/>
    <xdr:sp macro="" textlink="">
      <xdr:nvSpPr>
        <xdr:cNvPr id="558" name="n_3mainValue【庁舎】&#10;一人当たり面積">
          <a:extLst>
            <a:ext uri="{FF2B5EF4-FFF2-40B4-BE49-F238E27FC236}">
              <a16:creationId xmlns:a16="http://schemas.microsoft.com/office/drawing/2014/main" id="{00000000-0008-0000-0F00-00002E020000}"/>
            </a:ext>
          </a:extLst>
        </xdr:cNvPr>
        <xdr:cNvSpPr txBox="1"/>
      </xdr:nvSpPr>
      <xdr:spPr>
        <a:xfrm>
          <a:off x="19310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50258</xdr:rowOff>
    </xdr:from>
    <xdr:ext cx="469744" cy="259045"/>
    <xdr:sp macro="" textlink="">
      <xdr:nvSpPr>
        <xdr:cNvPr id="559" name="n_4mainValue【庁舎】&#10;一人当たり面積">
          <a:extLst>
            <a:ext uri="{FF2B5EF4-FFF2-40B4-BE49-F238E27FC236}">
              <a16:creationId xmlns:a16="http://schemas.microsoft.com/office/drawing/2014/main" id="{00000000-0008-0000-0F00-00002F020000}"/>
            </a:ext>
          </a:extLst>
        </xdr:cNvPr>
        <xdr:cNvSpPr txBox="1"/>
      </xdr:nvSpPr>
      <xdr:spPr>
        <a:xfrm>
          <a:off x="18421427" y="18052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体育館・プールについては、人口に対しての供給量が類似団体を上回っている。また、消防車両の更新時期の延伸、消防詰め所の老朽化等により類似団体と比べると消防施設の償却率が高くなっており、施設更新のタイミングで供給量の最適化を検討してゆく。庁舎についても指標上は供給量が類似団体を上回っているが、地域の重要拠点として施設の有効利用の観点も含め、多様な公共サービスの提供に対応すべく検討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11,115
11,044
202.23
10,317,354
10,024,545
277,748
5,186,902
13,537,446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水力発電所施設の償却資産の税収により、類似団体平均値並であるが、その税も年々減少しており、さらには人口減少と企業等の立地が進まない等により財政基盤が弱体化傾向にある。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次神河町行財政改革大綱に沿った施策の見直し等徹底した歳出の削減及び、税収の徴収強化など歳入の確保を図り財政基盤の強化に努める。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26307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8716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3326</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119034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123976</xdr:rowOff>
    </xdr:from>
    <xdr:to>
      <xdr:col>11</xdr:col>
      <xdr:colOff>82550</xdr:colOff>
      <xdr:row>43</xdr:row>
      <xdr:rowOff>54126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38903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27412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a:t>
          </a:r>
          <a:r>
            <a:rPr kumimoji="1" lang="ja-JP" altLang="en-US"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年度は増加したため</a:t>
          </a:r>
          <a:r>
            <a:rPr kumimoji="1" lang="ja-JP" altLang="ja-JP" sz="1100">
              <a:solidFill>
                <a:schemeClr val="dk1"/>
              </a:solidFill>
              <a:effectLst/>
              <a:latin typeface="+mn-lt"/>
              <a:ea typeface="+mn-ea"/>
              <a:cs typeface="+mn-cs"/>
            </a:rPr>
            <a:t>、歳入の経常一般財源が</a:t>
          </a:r>
          <a:r>
            <a:rPr kumimoji="1" lang="ja-JP" altLang="en-US" sz="1100">
              <a:solidFill>
                <a:schemeClr val="dk1"/>
              </a:solidFill>
              <a:effectLst/>
              <a:latin typeface="+mn-lt"/>
              <a:ea typeface="+mn-ea"/>
              <a:cs typeface="+mn-cs"/>
            </a:rPr>
            <a:t>増となった。歳出</a:t>
          </a:r>
          <a:r>
            <a:rPr kumimoji="1" lang="ja-JP" altLang="ja-JP" sz="1100">
              <a:solidFill>
                <a:schemeClr val="dk1"/>
              </a:solidFill>
              <a:effectLst/>
              <a:latin typeface="+mn-lt"/>
              <a:ea typeface="+mn-ea"/>
              <a:cs typeface="+mn-cs"/>
            </a:rPr>
            <a:t>において</a:t>
          </a:r>
          <a:r>
            <a:rPr kumimoji="1" lang="ja-JP" altLang="en-US" sz="1100">
              <a:solidFill>
                <a:schemeClr val="dk1"/>
              </a:solidFill>
              <a:effectLst/>
              <a:latin typeface="+mn-lt"/>
              <a:ea typeface="+mn-ea"/>
              <a:cs typeface="+mn-cs"/>
            </a:rPr>
            <a:t>は物件</a:t>
          </a:r>
          <a:r>
            <a:rPr kumimoji="1" lang="ja-JP" altLang="ja-JP" sz="1100">
              <a:solidFill>
                <a:schemeClr val="dk1"/>
              </a:solidFill>
              <a:effectLst/>
              <a:latin typeface="+mn-lt"/>
              <a:ea typeface="+mn-ea"/>
              <a:cs typeface="+mn-cs"/>
            </a:rPr>
            <a:t>費・公債費・補助費等が減少傾向にあり、歳出経常一般財源は昨年度より減少している。</a:t>
          </a:r>
          <a:r>
            <a:rPr kumimoji="1" lang="ja-JP" altLang="en-US" sz="1100">
              <a:solidFill>
                <a:schemeClr val="dk1"/>
              </a:solidFill>
              <a:effectLst/>
              <a:latin typeface="+mn-lt"/>
              <a:ea typeface="+mn-ea"/>
              <a:cs typeface="+mn-cs"/>
            </a:rPr>
            <a:t>その結果、比</a:t>
          </a:r>
          <a:r>
            <a:rPr kumimoji="1" lang="ja-JP" altLang="ja-JP" sz="1100">
              <a:solidFill>
                <a:schemeClr val="dk1"/>
              </a:solidFill>
              <a:effectLst/>
              <a:latin typeface="+mn-lt"/>
              <a:ea typeface="+mn-ea"/>
              <a:cs typeface="+mn-cs"/>
            </a:rPr>
            <a:t>率は</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減少となったが</a:t>
          </a:r>
          <a:r>
            <a:rPr kumimoji="1" lang="ja-JP" altLang="ja-JP" sz="1100">
              <a:solidFill>
                <a:schemeClr val="dk1"/>
              </a:solidFill>
              <a:effectLst/>
              <a:latin typeface="+mn-lt"/>
              <a:ea typeface="+mn-ea"/>
              <a:cs typeface="+mn-cs"/>
            </a:rPr>
            <a:t>、依然として高い水準にあり類似団体平均を</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上回っている。今後においては、給与の適正化等による総人件費の削減、新規発行債の抑制による公債費の削減、施設の維持管理等の見直しなど徹底した取り組みを通じて比率の改善を図る。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66040</xdr:rowOff>
    </xdr:from>
    <xdr:to>
      <xdr:col>23</xdr:col>
      <xdr:colOff>133350</xdr:colOff>
      <xdr:row>64</xdr:row>
      <xdr:rowOff>87630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6739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23283</xdr:rowOff>
    </xdr:from>
    <xdr:to>
      <xdr:col>19</xdr:col>
      <xdr:colOff>133350</xdr:colOff>
      <xdr:row>64</xdr:row>
      <xdr:rowOff>87630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9608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126365</xdr:rowOff>
    </xdr:from>
    <xdr:to>
      <xdr:col>15</xdr:col>
      <xdr:colOff>82550</xdr:colOff>
      <xdr:row>64</xdr:row>
      <xdr:rowOff>23283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2771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126365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91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158767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36830</xdr:rowOff>
    </xdr:from>
    <xdr:to>
      <xdr:col>19</xdr:col>
      <xdr:colOff>184150</xdr:colOff>
      <xdr:row>64</xdr:row>
      <xdr:rowOff>138430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143933</xdr:rowOff>
    </xdr:from>
    <xdr:to>
      <xdr:col>15</xdr:col>
      <xdr:colOff>133350</xdr:colOff>
      <xdr:row>64</xdr:row>
      <xdr:rowOff>74083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58860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75565</xdr:rowOff>
    </xdr:from>
    <xdr:to>
      <xdr:col>11</xdr:col>
      <xdr:colOff>82550</xdr:colOff>
      <xdr:row>64</xdr:row>
      <xdr:rowOff>5715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[245,982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類似団体と比較して多額となっているのは、人件費で職員数が類似団体より多いことと、物件費における施設の維持管理経費などが多いためと考えられる。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次神河町行財政改革大綱に沿い、徹底した定員管理と給与の適正化、事務事業の見直しと公共施設総合管理計画に基づく取り組みを通じて削減していく方針である。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162744</xdr:rowOff>
    </xdr:from>
    <xdr:to>
      <xdr:col>23</xdr:col>
      <xdr:colOff>133350</xdr:colOff>
      <xdr:row>83</xdr:row>
      <xdr:rowOff>16086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221644"/>
          <a:ext cx="838200" cy="2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156146</xdr:rowOff>
    </xdr:from>
    <xdr:to>
      <xdr:col>19</xdr:col>
      <xdr:colOff>133350</xdr:colOff>
      <xdr:row>82</xdr:row>
      <xdr:rowOff>162744</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215046"/>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147641</xdr:rowOff>
    </xdr:from>
    <xdr:to>
      <xdr:col>15</xdr:col>
      <xdr:colOff>82550</xdr:colOff>
      <xdr:row>82</xdr:row>
      <xdr:rowOff>156146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206541"/>
          <a:ext cx="889000" cy="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89350</xdr:rowOff>
    </xdr:from>
    <xdr:to>
      <xdr:col>11</xdr:col>
      <xdr:colOff>31750</xdr:colOff>
      <xdr:row>82</xdr:row>
      <xdr:rowOff>147641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4148250"/>
          <a:ext cx="889000" cy="5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136736</xdr:rowOff>
    </xdr:from>
    <xdr:to>
      <xdr:col>23</xdr:col>
      <xdr:colOff>184150</xdr:colOff>
      <xdr:row>83</xdr:row>
      <xdr:rowOff>66886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9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108813</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6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111944</xdr:rowOff>
    </xdr:from>
    <xdr:to>
      <xdr:col>19</xdr:col>
      <xdr:colOff>184150</xdr:colOff>
      <xdr:row>83</xdr:row>
      <xdr:rowOff>42094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7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26871</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5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105346</xdr:rowOff>
    </xdr:from>
    <xdr:to>
      <xdr:col>15</xdr:col>
      <xdr:colOff>133350</xdr:colOff>
      <xdr:row>83</xdr:row>
      <xdr:rowOff>35496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6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20273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25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96841</xdr:rowOff>
    </xdr:from>
    <xdr:to>
      <xdr:col>11</xdr:col>
      <xdr:colOff>82550</xdr:colOff>
      <xdr:row>83</xdr:row>
      <xdr:rowOff>26991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1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11768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24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38550</xdr:rowOff>
    </xdr:from>
    <xdr:to>
      <xdr:col>7</xdr:col>
      <xdr:colOff>31750</xdr:colOff>
      <xdr:row>82</xdr:row>
      <xdr:rowOff>140150</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9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124927</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18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後の職員数を計画的に減らしていくために、新規採用を必要最小限に抑えてきた。その結果、比較的若い年層において極端に少ない年代が生じており、結果的に高齢化の傾向になっている。また管理職の多くが高卒者であることから指数を押し上げる要因になっている。</a:t>
          </a:r>
          <a:endParaRPr lang="ja-JP" altLang="ja-JP" sz="1400">
            <a:effectLst/>
          </a:endParaRPr>
        </a:p>
        <a:p>
          <a:r>
            <a:rPr kumimoji="1" lang="ja-JP" altLang="ja-JP" sz="1100">
              <a:solidFill>
                <a:schemeClr val="dk1"/>
              </a:solidFill>
              <a:effectLst/>
              <a:latin typeface="+mn-lt"/>
              <a:ea typeface="+mn-ea"/>
              <a:cs typeface="+mn-cs"/>
            </a:rPr>
            <a:t>　以上のことにより、類似団体平均より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ポイント上回り、高い水準ではあるが、給与の適正化を図っているため昨年度と比べ</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ポイント下がった。今後もより一層の給与の適正化に努め、改善を図る。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87</xdr:row>
      <xdr:rowOff>56545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89226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56545</xdr:rowOff>
    </xdr:from>
    <xdr:to>
      <xdr:col>77</xdr:col>
      <xdr:colOff>44450</xdr:colOff>
      <xdr:row>87</xdr:row>
      <xdr:rowOff>91016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97269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159959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4401800" y="150071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159959</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9841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5745</xdr:rowOff>
    </xdr:from>
    <xdr:to>
      <xdr:col>77</xdr:col>
      <xdr:colOff>95250</xdr:colOff>
      <xdr:row>87</xdr:row>
      <xdr:rowOff>107345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40216</xdr:rowOff>
    </xdr:from>
    <xdr:to>
      <xdr:col>73</xdr:col>
      <xdr:colOff>44450</xdr:colOff>
      <xdr:row>87</xdr:row>
      <xdr:rowOff>141816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109159</xdr:rowOff>
    </xdr:from>
    <xdr:to>
      <xdr:col>68</xdr:col>
      <xdr:colOff>203200</xdr:colOff>
      <xdr:row>88</xdr:row>
      <xdr:rowOff>39309</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24086</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0.54</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し、類似団体平均値との比較において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人多くなっている。現在、地域創生として人口減少対策をはじめ、持続可能なまちづくりに取り組んでいるため、一定の職員数を確保している。</a:t>
          </a:r>
          <a:endParaRPr lang="ja-JP" altLang="ja-JP" sz="1400">
            <a:effectLst/>
          </a:endParaRPr>
        </a:p>
        <a:p>
          <a:r>
            <a:rPr kumimoji="1" lang="ja-JP" altLang="ja-JP" sz="1100">
              <a:solidFill>
                <a:schemeClr val="dk1"/>
              </a:solidFill>
              <a:effectLst/>
              <a:latin typeface="+mn-lt"/>
              <a:ea typeface="+mn-ea"/>
              <a:cs typeface="+mn-cs"/>
            </a:rPr>
            <a:t>　当面する地域創生に全力を上げて取り組んでいくが、定員管理計画に基づき適正な職員数に努めていく。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133858</xdr:rowOff>
    </xdr:from>
    <xdr:to>
      <xdr:col>81</xdr:col>
      <xdr:colOff>44450</xdr:colOff>
      <xdr:row>61</xdr:row>
      <xdr:rowOff>159918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592308"/>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155092</xdr:rowOff>
    </xdr:from>
    <xdr:to>
      <xdr:col>77</xdr:col>
      <xdr:colOff>44450</xdr:colOff>
      <xdr:row>61</xdr:row>
      <xdr:rowOff>159918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61354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147371</xdr:rowOff>
    </xdr:from>
    <xdr:to>
      <xdr:col>72</xdr:col>
      <xdr:colOff>203200</xdr:colOff>
      <xdr:row>61</xdr:row>
      <xdr:rowOff>155092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60582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147371</xdr:rowOff>
    </xdr:from>
    <xdr:to>
      <xdr:col>68</xdr:col>
      <xdr:colOff>152400</xdr:colOff>
      <xdr:row>61</xdr:row>
      <xdr:rowOff>149784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60582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83058</xdr:rowOff>
    </xdr:from>
    <xdr:to>
      <xdr:col>81</xdr:col>
      <xdr:colOff>95250</xdr:colOff>
      <xdr:row>62</xdr:row>
      <xdr:rowOff>13208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55135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1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109118</xdr:rowOff>
    </xdr:from>
    <xdr:to>
      <xdr:col>77</xdr:col>
      <xdr:colOff>95250</xdr:colOff>
      <xdr:row>62</xdr:row>
      <xdr:rowOff>39268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24045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53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104292</xdr:rowOff>
    </xdr:from>
    <xdr:to>
      <xdr:col>73</xdr:col>
      <xdr:colOff>44450</xdr:colOff>
      <xdr:row>62</xdr:row>
      <xdr:rowOff>34442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19219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4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96571</xdr:rowOff>
    </xdr:from>
    <xdr:to>
      <xdr:col>68</xdr:col>
      <xdr:colOff>203200</xdr:colOff>
      <xdr:row>62</xdr:row>
      <xdr:rowOff>26721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11498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4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98984</xdr:rowOff>
    </xdr:from>
    <xdr:to>
      <xdr:col>64</xdr:col>
      <xdr:colOff>152400</xdr:colOff>
      <xdr:row>62</xdr:row>
      <xdr:rowOff>29134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13911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4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これまでの繰上償還等により地方債の償還金は減少しているが、標準財政規模が増加したため、比率は昨年度に比べ</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減少している。類似団体平均値との比較で</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さらに、近年の大規模事業に伴う起債発行により、今後比率の上昇が見込まれる。今後においては、投資的事業の計画的実施による新規発行債の抑制や、繰上償還の財源確保に努め比率の改善を図る。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66294</xdr:rowOff>
    </xdr:from>
    <xdr:to>
      <xdr:col>81</xdr:col>
      <xdr:colOff>44450</xdr:colOff>
      <xdr:row>43</xdr:row>
      <xdr:rowOff>133858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3864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133858</xdr:rowOff>
    </xdr:from>
    <xdr:to>
      <xdr:col>77</xdr:col>
      <xdr:colOff>44450</xdr:colOff>
      <xdr:row>43</xdr:row>
      <xdr:rowOff>157988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50620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143510</xdr:rowOff>
    </xdr:from>
    <xdr:to>
      <xdr:col>72</xdr:col>
      <xdr:colOff>203200</xdr:colOff>
      <xdr:row>43</xdr:row>
      <xdr:rowOff>157988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51586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129032</xdr:rowOff>
    </xdr:from>
    <xdr:to>
      <xdr:col>68</xdr:col>
      <xdr:colOff>152400</xdr:colOff>
      <xdr:row>43</xdr:row>
      <xdr:rowOff>143510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5013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15494</xdr:rowOff>
    </xdr:from>
    <xdr:to>
      <xdr:col>81</xdr:col>
      <xdr:colOff>95250</xdr:colOff>
      <xdr:row>43</xdr:row>
      <xdr:rowOff>117094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159021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5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83058</xdr:rowOff>
    </xdr:from>
    <xdr:to>
      <xdr:col>77</xdr:col>
      <xdr:colOff>95250</xdr:colOff>
      <xdr:row>44</xdr:row>
      <xdr:rowOff>13208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169435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107188</xdr:rowOff>
    </xdr:from>
    <xdr:to>
      <xdr:col>73</xdr:col>
      <xdr:colOff>44450</xdr:colOff>
      <xdr:row>44</xdr:row>
      <xdr:rowOff>37338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22115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5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92710</xdr:rowOff>
    </xdr:from>
    <xdr:to>
      <xdr:col>68</xdr:col>
      <xdr:colOff>203200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78232</xdr:rowOff>
    </xdr:from>
    <xdr:to>
      <xdr:col>64</xdr:col>
      <xdr:colOff>152400</xdr:colOff>
      <xdr:row>44</xdr:row>
      <xdr:rowOff>8382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164609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3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、普通会計債の新規発行債の増加により残高が増加している</a:t>
          </a:r>
          <a:r>
            <a:rPr kumimoji="1" lang="ja-JP" altLang="en-US" sz="1100">
              <a:solidFill>
                <a:schemeClr val="dk1"/>
              </a:solidFill>
              <a:effectLst/>
              <a:latin typeface="+mn-lt"/>
              <a:ea typeface="+mn-ea"/>
              <a:cs typeface="+mn-cs"/>
            </a:rPr>
            <a:t>が、債務負担行為に基づく支出予定額・公営企業再等繰入見込額等の減少、基準財政需要額算定見込額の減少</a:t>
          </a:r>
          <a:r>
            <a:rPr kumimoji="1" lang="ja-JP" altLang="ja-JP" sz="1100">
              <a:solidFill>
                <a:schemeClr val="dk1"/>
              </a:solidFill>
              <a:effectLst/>
              <a:latin typeface="+mn-lt"/>
              <a:ea typeface="+mn-ea"/>
              <a:cs typeface="+mn-cs"/>
            </a:rPr>
            <a:t>により、昨年度に比べ比率が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減少して</a:t>
          </a:r>
          <a:r>
            <a:rPr kumimoji="1" lang="ja-JP" altLang="ja-JP" sz="110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次神河町行財政改革大綱及び公共施設総合管理計画に沿い、新規発行債の抑制・縮小に努め、将来負担額の抑制を行い比率の改善を図る</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47202</xdr:rowOff>
    </xdr:from>
    <xdr:to>
      <xdr:col>81</xdr:col>
      <xdr:colOff>44450</xdr:colOff>
      <xdr:row>17</xdr:row>
      <xdr:rowOff>67310</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96185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81111</xdr:rowOff>
    </xdr:from>
    <xdr:to>
      <xdr:col>77</xdr:col>
      <xdr:colOff>44450</xdr:colOff>
      <xdr:row>17</xdr:row>
      <xdr:rowOff>67310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824311"/>
          <a:ext cx="889000" cy="15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154432</xdr:rowOff>
    </xdr:from>
    <xdr:to>
      <xdr:col>72</xdr:col>
      <xdr:colOff>203200</xdr:colOff>
      <xdr:row>16</xdr:row>
      <xdr:rowOff>81111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726182"/>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78020</xdr:rowOff>
    </xdr:from>
    <xdr:to>
      <xdr:col>68</xdr:col>
      <xdr:colOff>152400</xdr:colOff>
      <xdr:row>15</xdr:row>
      <xdr:rowOff>154432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64977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167852</xdr:rowOff>
    </xdr:from>
    <xdr:to>
      <xdr:col>81</xdr:col>
      <xdr:colOff>95250</xdr:colOff>
      <xdr:row>17</xdr:row>
      <xdr:rowOff>98002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139929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88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16510</xdr:rowOff>
    </xdr:from>
    <xdr:to>
      <xdr:col>77</xdr:col>
      <xdr:colOff>95250</xdr:colOff>
      <xdr:row>17</xdr:row>
      <xdr:rowOff>118110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102887</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1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30311</xdr:rowOff>
    </xdr:from>
    <xdr:to>
      <xdr:col>73</xdr:col>
      <xdr:colOff>44450</xdr:colOff>
      <xdr:row>16</xdr:row>
      <xdr:rowOff>131911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77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116688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85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103632</xdr:rowOff>
    </xdr:from>
    <xdr:to>
      <xdr:col>68</xdr:col>
      <xdr:colOff>203200</xdr:colOff>
      <xdr:row>16</xdr:row>
      <xdr:rowOff>33782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18559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27220</xdr:rowOff>
    </xdr:from>
    <xdr:to>
      <xdr:col>64</xdr:col>
      <xdr:colOff>152400</xdr:colOff>
      <xdr:row>15</xdr:row>
      <xdr:rowOff>128820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5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113597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68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11,115
11,044
202.23
10,317,354
10,024,545
277,748
5,186,902
13,537,446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低い水準となっているが、今後においても定員適正化計画に掲げた取組により改善を図っていく。具体的には、各種手当の総点検等による給与の適正化と新規採用の抑制による職員数の減によ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人</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」の削減を行い、人件費の削減に努める。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156718</xdr:rowOff>
    </xdr:from>
    <xdr:to>
      <xdr:col>24</xdr:col>
      <xdr:colOff>25400</xdr:colOff>
      <xdr:row>34</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145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129286</xdr:rowOff>
    </xdr:from>
    <xdr:to>
      <xdr:col>19</xdr:col>
      <xdr:colOff>187325</xdr:colOff>
      <xdr:row>33</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871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129286</xdr:rowOff>
    </xdr:from>
    <xdr:to>
      <xdr:col>15</xdr:col>
      <xdr:colOff>98425</xdr:colOff>
      <xdr:row>33</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871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147574</xdr:rowOff>
    </xdr:from>
    <xdr:to>
      <xdr:col>11</xdr:col>
      <xdr:colOff>9525</xdr:colOff>
      <xdr:row>33</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05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137922</xdr:rowOff>
    </xdr:from>
    <xdr:to>
      <xdr:col>24</xdr:col>
      <xdr:colOff>76200</xdr:colOff>
      <xdr:row>34</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4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105918</xdr:rowOff>
    </xdr:from>
    <xdr:to>
      <xdr:col>20</xdr:col>
      <xdr:colOff>38100</xdr:colOff>
      <xdr:row>34</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46245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2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78486</xdr:rowOff>
    </xdr:from>
    <xdr:to>
      <xdr:col>15</xdr:col>
      <xdr:colOff>149225</xdr:colOff>
      <xdr:row>34</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18813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0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96774</xdr:rowOff>
    </xdr:from>
    <xdr:to>
      <xdr:col>11</xdr:col>
      <xdr:colOff>60325</xdr:colOff>
      <xdr:row>34</xdr:row>
      <xdr:rowOff>26924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37101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96774</xdr:rowOff>
    </xdr:from>
    <xdr:to>
      <xdr:col>6</xdr:col>
      <xdr:colOff>171450</xdr:colOff>
      <xdr:row>34</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5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2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低い</a:t>
          </a:r>
          <a:r>
            <a:rPr kumimoji="1" lang="ja-JP" altLang="ja-JP" sz="1100">
              <a:solidFill>
                <a:schemeClr val="dk1"/>
              </a:solidFill>
              <a:effectLst/>
              <a:latin typeface="+mn-lt"/>
              <a:ea typeface="+mn-ea"/>
              <a:cs typeface="+mn-cs"/>
            </a:rPr>
            <a:t>水準となっているが、依然として電算システム経費、地域創生経費や各施設の維持管理経費等が増加傾向にある。今後は、第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次神河町行財政改革大綱に掲げた経費削減に向けての事務事業のさらなる見直し、重複する施設の管理の見直しなどの取り組みにより、物件費全体の縮減に努める。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31750</xdr:rowOff>
    </xdr:from>
    <xdr:to>
      <xdr:col>82</xdr:col>
      <xdr:colOff>107950</xdr:colOff>
      <xdr:row>17</xdr:row>
      <xdr:rowOff>60325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74950"/>
          <a:ext cx="8382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xdr:rowOff>
    </xdr:from>
    <xdr:to>
      <xdr:col>78</xdr:col>
      <xdr:colOff>69850</xdr:colOff>
      <xdr:row>17</xdr:row>
      <xdr:rowOff>60325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178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111777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83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60325</xdr:rowOff>
    </xdr:from>
    <xdr:to>
      <xdr:col>73</xdr:col>
      <xdr:colOff>180975</xdr:colOff>
      <xdr:row>17</xdr:row>
      <xdr:rowOff>3175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035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60325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94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152400</xdr:rowOff>
    </xdr:from>
    <xdr:to>
      <xdr:col>82</xdr:col>
      <xdr:colOff>158750</xdr:colOff>
      <xdr:row>16</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xdr:rowOff>
    </xdr:from>
    <xdr:to>
      <xdr:col>78</xdr:col>
      <xdr:colOff>120650</xdr:colOff>
      <xdr:row>17</xdr:row>
      <xdr:rowOff>111125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2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95902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1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123825</xdr:rowOff>
    </xdr:from>
    <xdr:to>
      <xdr:col>74</xdr:col>
      <xdr:colOff>31750</xdr:colOff>
      <xdr:row>17</xdr:row>
      <xdr:rowOff>53975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64152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9525</xdr:rowOff>
    </xdr:from>
    <xdr:to>
      <xdr:col>69</xdr:col>
      <xdr:colOff>142875</xdr:colOff>
      <xdr:row>16</xdr:row>
      <xdr:rowOff>111125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121302</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ポイント低い水準となっているが、保育所費、児童福祉医療費及び老人福祉費（老人措置費）に係る経費が増加傾向となっている。</a:t>
          </a:r>
          <a:endParaRPr lang="ja-JP" altLang="ja-JP" sz="1400">
            <a:effectLst/>
          </a:endParaRPr>
        </a:p>
        <a:p>
          <a:r>
            <a:rPr kumimoji="1" lang="ja-JP" altLang="ja-JP" sz="1100">
              <a:solidFill>
                <a:schemeClr val="dk1"/>
              </a:solidFill>
              <a:effectLst/>
              <a:latin typeface="+mn-lt"/>
              <a:ea typeface="+mn-ea"/>
              <a:cs typeface="+mn-cs"/>
            </a:rPr>
            <a:t>　さらに、高齢化率も高く将来の扶助費の増加が懸念される。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次神河町行財政改革大綱の確実な実行により、財源を確保していく必要がある。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4043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22225</xdr:rowOff>
    </xdr:from>
    <xdr:to>
      <xdr:col>19</xdr:col>
      <xdr:colOff>187325</xdr:colOff>
      <xdr:row>55</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451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xdr:rowOff>
    </xdr:from>
    <xdr:to>
      <xdr:col>15</xdr:col>
      <xdr:colOff>98425</xdr:colOff>
      <xdr:row>55</xdr:row>
      <xdr:rowOff>22225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4329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3175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3662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142875</xdr:rowOff>
    </xdr:from>
    <xdr:to>
      <xdr:col>15</xdr:col>
      <xdr:colOff>149225</xdr:colOff>
      <xdr:row>55</xdr:row>
      <xdr:rowOff>73025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83202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17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123825</xdr:rowOff>
    </xdr:from>
    <xdr:to>
      <xdr:col>11</xdr:col>
      <xdr:colOff>60325</xdr:colOff>
      <xdr:row>55</xdr:row>
      <xdr:rowOff>53975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64152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その他に係る経常収支比率は繰出金であり、類似団体平均値より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ポイント低い水準となっている。</a:t>
          </a:r>
          <a:endParaRPr lang="ja-JP" altLang="ja-JP" sz="1400">
            <a:effectLst/>
          </a:endParaRPr>
        </a:p>
        <a:p>
          <a:r>
            <a:rPr kumimoji="1" lang="ja-JP" altLang="ja-JP" sz="1100">
              <a:solidFill>
                <a:schemeClr val="dk1"/>
              </a:solidFill>
              <a:effectLst/>
              <a:latin typeface="+mn-lt"/>
              <a:ea typeface="+mn-ea"/>
              <a:cs typeface="+mn-cs"/>
            </a:rPr>
            <a:t>　今後、介護保険事業や後期高齢者医療事業の繰出金が増加してくものと推測される。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144962</xdr:rowOff>
    </xdr:from>
    <xdr:to>
      <xdr:col>82</xdr:col>
      <xdr:colOff>107950</xdr:colOff>
      <xdr:row>55</xdr:row>
      <xdr:rowOff>164556</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574712"/>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144962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5681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118835</xdr:rowOff>
    </xdr:from>
    <xdr:to>
      <xdr:col>73</xdr:col>
      <xdr:colOff>180975</xdr:colOff>
      <xdr:row>55</xdr:row>
      <xdr:rowOff>138430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548585"/>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118835</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5224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113756</xdr:rowOff>
    </xdr:from>
    <xdr:to>
      <xdr:col>82</xdr:col>
      <xdr:colOff>158750</xdr:colOff>
      <xdr:row>56</xdr:row>
      <xdr:rowOff>43906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130283</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38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94162</xdr:rowOff>
    </xdr:from>
    <xdr:to>
      <xdr:col>78</xdr:col>
      <xdr:colOff>120650</xdr:colOff>
      <xdr:row>56</xdr:row>
      <xdr:rowOff>24312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34489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292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68035</xdr:rowOff>
    </xdr:from>
    <xdr:to>
      <xdr:col>69</xdr:col>
      <xdr:colOff>142875</xdr:colOff>
      <xdr:row>55</xdr:row>
      <xdr:rowOff>169635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8362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特に一部事務組合（ごみ・し尿処理施設）への負担金と企業会計（病院・上下水道）への補助金が大きく、類似団体平均値を</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ポイントも上回る要因になっている。今後においては、補助金の適正化と整理統合などの取り組みにより、補助金全体の縮減を図っていく。</a:t>
          </a:r>
          <a:endParaRPr lang="ja-JP" altLang="ja-JP" sz="1400">
            <a:effectLst/>
          </a:endParaRPr>
        </a:p>
        <a:p>
          <a:r>
            <a:rPr kumimoji="1" lang="ja-JP" altLang="ja-JP" sz="1100">
              <a:solidFill>
                <a:schemeClr val="dk1"/>
              </a:solidFill>
              <a:effectLst/>
              <a:latin typeface="+mn-lt"/>
              <a:ea typeface="+mn-ea"/>
              <a:cs typeface="+mn-cs"/>
            </a:rPr>
            <a:t>　また、企業会計については、経営戦略や企業債発行時に作成する「収支計画」等に基づき、経営の安定化に努めることにより普通会計の負担を軽減していくように努める。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44704</xdr:rowOff>
    </xdr:from>
    <xdr:to>
      <xdr:col>82</xdr:col>
      <xdr:colOff>107950</xdr:colOff>
      <xdr:row>40</xdr:row>
      <xdr:rowOff>94996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9027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94996</xdr:rowOff>
    </xdr:from>
    <xdr:to>
      <xdr:col>78</xdr:col>
      <xdr:colOff>69850</xdr:colOff>
      <xdr:row>40</xdr:row>
      <xdr:rowOff>104140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9529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85852</xdr:rowOff>
    </xdr:from>
    <xdr:to>
      <xdr:col>73</xdr:col>
      <xdr:colOff>180975</xdr:colOff>
      <xdr:row>40</xdr:row>
      <xdr:rowOff>104140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943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85852</xdr:rowOff>
    </xdr:from>
    <xdr:to>
      <xdr:col>69</xdr:col>
      <xdr:colOff>92075</xdr:colOff>
      <xdr:row>40</xdr:row>
      <xdr:rowOff>90424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943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165354</xdr:rowOff>
    </xdr:from>
    <xdr:to>
      <xdr:col>82</xdr:col>
      <xdr:colOff>158750</xdr:colOff>
      <xdr:row>40</xdr:row>
      <xdr:rowOff>95504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73931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44196</xdr:rowOff>
    </xdr:from>
    <xdr:to>
      <xdr:col>78</xdr:col>
      <xdr:colOff>120650</xdr:colOff>
      <xdr:row>40</xdr:row>
      <xdr:rowOff>145796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130573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98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53340</xdr:rowOff>
    </xdr:from>
    <xdr:to>
      <xdr:col>74</xdr:col>
      <xdr:colOff>31750</xdr:colOff>
      <xdr:row>40</xdr:row>
      <xdr:rowOff>154940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35052</xdr:rowOff>
    </xdr:from>
    <xdr:to>
      <xdr:col>69</xdr:col>
      <xdr:colOff>142875</xdr:colOff>
      <xdr:row>40</xdr:row>
      <xdr:rowOff>136652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121429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39624</xdr:rowOff>
    </xdr:from>
    <xdr:to>
      <xdr:col>65</xdr:col>
      <xdr:colOff>53975</xdr:colOff>
      <xdr:row>40</xdr:row>
      <xdr:rowOff>141224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126001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公債費負担適正化計画に沿った繰上償還等の実施により、徐々にではあるが公債費にかかる経常収支比率は減少してきているが、類似団体平均値を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ポイント上回っている。さらに、近年の大規模事業に伴う起債発行により、比率の上昇が見込まれる。</a:t>
          </a:r>
          <a:endParaRPr lang="ja-JP" altLang="ja-JP" sz="1400">
            <a:effectLst/>
          </a:endParaRPr>
        </a:p>
        <a:p>
          <a:r>
            <a:rPr kumimoji="1" lang="ja-JP" altLang="ja-JP" sz="1100">
              <a:solidFill>
                <a:schemeClr val="dk1"/>
              </a:solidFill>
              <a:effectLst/>
              <a:latin typeface="+mn-lt"/>
              <a:ea typeface="+mn-ea"/>
              <a:cs typeface="+mn-cs"/>
            </a:rPr>
            <a:t>　今後は、新規発行債の抑制に努め、公債費に係る経常収支比率を現在の類似団体平均値の水準へ近づける。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17272</xdr:rowOff>
    </xdr:from>
    <xdr:to>
      <xdr:col>24</xdr:col>
      <xdr:colOff>25400</xdr:colOff>
      <xdr:row>78</xdr:row>
      <xdr:rowOff>90424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9037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90424</xdr:rowOff>
    </xdr:from>
    <xdr:to>
      <xdr:col>19</xdr:col>
      <xdr:colOff>187325</xdr:colOff>
      <xdr:row>78</xdr:row>
      <xdr:rowOff>90424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90424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99568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137922</xdr:rowOff>
    </xdr:from>
    <xdr:to>
      <xdr:col>24</xdr:col>
      <xdr:colOff>76200</xdr:colOff>
      <xdr:row>78</xdr:row>
      <xdr:rowOff>68072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109999</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39624</xdr:rowOff>
    </xdr:from>
    <xdr:to>
      <xdr:col>11</xdr:col>
      <xdr:colOff>60325</xdr:colOff>
      <xdr:row>78</xdr:row>
      <xdr:rowOff>141224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126001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48768</xdr:rowOff>
    </xdr:from>
    <xdr:to>
      <xdr:col>6</xdr:col>
      <xdr:colOff>171450</xdr:colOff>
      <xdr:row>78</xdr:row>
      <xdr:rowOff>150368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135145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公債費以外の合計での比較では、類似団体平均値より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ポイント上回っており、特にその中でも「補助費等」の比率が大きい。</a:t>
          </a:r>
          <a:endParaRPr lang="ja-JP" altLang="ja-JP" sz="1400">
            <a:effectLst/>
          </a:endParaRPr>
        </a:p>
        <a:p>
          <a:r>
            <a:rPr kumimoji="1" lang="ja-JP" altLang="ja-JP" sz="1100">
              <a:solidFill>
                <a:schemeClr val="dk1"/>
              </a:solidFill>
              <a:effectLst/>
              <a:latin typeface="+mn-lt"/>
              <a:ea typeface="+mn-ea"/>
              <a:cs typeface="+mn-cs"/>
            </a:rPr>
            <a:t>　公債費を除く歳出全体において、第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次神河町行財政改革大綱、公共施設等総合管理計画に沿い、経常経費削減を行うこととしている。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78</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3492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78</xdr:row>
      <xdr:rowOff>8128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106426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303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28702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800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170451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64279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152169</xdr:rowOff>
    </xdr:from>
    <xdr:to>
      <xdr:col>29</xdr:col>
      <xdr:colOff>127000</xdr:colOff>
      <xdr:row>17</xdr:row>
      <xdr:rowOff>9042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942994"/>
          <a:ext cx="647700" cy="28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165269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6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152169</xdr:rowOff>
    </xdr:from>
    <xdr:to>
      <xdr:col>26</xdr:col>
      <xdr:colOff>50800</xdr:colOff>
      <xdr:row>17</xdr:row>
      <xdr:rowOff>25151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42994"/>
          <a:ext cx="698500" cy="4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25151</xdr:rowOff>
    </xdr:from>
    <xdr:to>
      <xdr:col>22</xdr:col>
      <xdr:colOff>114300</xdr:colOff>
      <xdr:row>17</xdr:row>
      <xdr:rowOff>51402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87426"/>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51402</xdr:rowOff>
    </xdr:from>
    <xdr:to>
      <xdr:col>18</xdr:col>
      <xdr:colOff>177800</xdr:colOff>
      <xdr:row>17</xdr:row>
      <xdr:rowOff>75771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13677"/>
          <a:ext cx="6985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129692</xdr:rowOff>
    </xdr:from>
    <xdr:to>
      <xdr:col>29</xdr:col>
      <xdr:colOff>177800</xdr:colOff>
      <xdr:row>17</xdr:row>
      <xdr:rowOff>59842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0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146219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101369</xdr:rowOff>
    </xdr:from>
    <xdr:to>
      <xdr:col>26</xdr:col>
      <xdr:colOff>101600</xdr:colOff>
      <xdr:row>17</xdr:row>
      <xdr:rowOff>31519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9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41696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6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145801</xdr:rowOff>
    </xdr:from>
    <xdr:to>
      <xdr:col>22</xdr:col>
      <xdr:colOff>165100</xdr:colOff>
      <xdr:row>17</xdr:row>
      <xdr:rowOff>75951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3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86128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05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602</xdr:rowOff>
    </xdr:from>
    <xdr:to>
      <xdr:col>19</xdr:col>
      <xdr:colOff>38100</xdr:colOff>
      <xdr:row>17</xdr:row>
      <xdr:rowOff>102202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6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112379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3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24971</xdr:rowOff>
    </xdr:from>
    <xdr:to>
      <xdr:col>15</xdr:col>
      <xdr:colOff>101600</xdr:colOff>
      <xdr:row>17</xdr:row>
      <xdr:rowOff>126571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8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136748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5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264274</xdr:rowOff>
    </xdr:from>
    <xdr:to>
      <xdr:col>29</xdr:col>
      <xdr:colOff>127000</xdr:colOff>
      <xdr:row>34</xdr:row>
      <xdr:rowOff>33750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188824"/>
          <a:ext cx="647700" cy="112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168053</xdr:rowOff>
    </xdr:from>
    <xdr:to>
      <xdr:col>26</xdr:col>
      <xdr:colOff>50800</xdr:colOff>
      <xdr:row>33</xdr:row>
      <xdr:rowOff>264274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092603"/>
          <a:ext cx="698500" cy="9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168053</xdr:rowOff>
    </xdr:from>
    <xdr:to>
      <xdr:col>22</xdr:col>
      <xdr:colOff>114300</xdr:colOff>
      <xdr:row>33</xdr:row>
      <xdr:rowOff>172053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092603"/>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171291</xdr:rowOff>
    </xdr:from>
    <xdr:to>
      <xdr:col>18</xdr:col>
      <xdr:colOff>177800</xdr:colOff>
      <xdr:row>33</xdr:row>
      <xdr:rowOff>172053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095841"/>
          <a:ext cx="6985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325850</xdr:rowOff>
    </xdr:from>
    <xdr:to>
      <xdr:col>29</xdr:col>
      <xdr:colOff>177800</xdr:colOff>
      <xdr:row>34</xdr:row>
      <xdr:rowOff>84550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250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234427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213474</xdr:rowOff>
    </xdr:from>
    <xdr:to>
      <xdr:col>26</xdr:col>
      <xdr:colOff>101600</xdr:colOff>
      <xdr:row>33</xdr:row>
      <xdr:rowOff>315074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13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153801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906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117253</xdr:rowOff>
    </xdr:from>
    <xdr:to>
      <xdr:col>22</xdr:col>
      <xdr:colOff>165100</xdr:colOff>
      <xdr:row>33</xdr:row>
      <xdr:rowOff>218853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04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57580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10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121253</xdr:rowOff>
    </xdr:from>
    <xdr:to>
      <xdr:col>19</xdr:col>
      <xdr:colOff>38100</xdr:colOff>
      <xdr:row>33</xdr:row>
      <xdr:rowOff>222853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04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61580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1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120491</xdr:rowOff>
    </xdr:from>
    <xdr:to>
      <xdr:col>15</xdr:col>
      <xdr:colOff>101600</xdr:colOff>
      <xdr:row>33</xdr:row>
      <xdr:rowOff>222091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04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60818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1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11,115
11,044
202.23
10,317,354
10,024,545
277,748
5,186,902
13,537,446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96499</xdr:rowOff>
    </xdr:from>
    <xdr:to>
      <xdr:col>24</xdr:col>
      <xdr:colOff>63500</xdr:colOff>
      <xdr:row>35</xdr:row>
      <xdr:rowOff>166743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97249"/>
          <a:ext cx="838200" cy="7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166743</xdr:rowOff>
    </xdr:from>
    <xdr:to>
      <xdr:col>19</xdr:col>
      <xdr:colOff>177800</xdr:colOff>
      <xdr:row>36</xdr:row>
      <xdr:rowOff>8013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67493"/>
          <a:ext cx="889000" cy="1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169130</xdr:rowOff>
    </xdr:from>
    <xdr:to>
      <xdr:col>15</xdr:col>
      <xdr:colOff>50800</xdr:colOff>
      <xdr:row>36</xdr:row>
      <xdr:rowOff>8013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169880"/>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165633</xdr:rowOff>
    </xdr:from>
    <xdr:to>
      <xdr:col>10</xdr:col>
      <xdr:colOff>114300</xdr:colOff>
      <xdr:row>35</xdr:row>
      <xdr:rowOff>169130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166383"/>
          <a:ext cx="889000" cy="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45699</xdr:rowOff>
    </xdr:from>
    <xdr:to>
      <xdr:col>24</xdr:col>
      <xdr:colOff>114300</xdr:colOff>
      <xdr:row>35</xdr:row>
      <xdr:rowOff>147299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68576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9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115943</xdr:rowOff>
    </xdr:from>
    <xdr:to>
      <xdr:col>20</xdr:col>
      <xdr:colOff>38100</xdr:colOff>
      <xdr:row>36</xdr:row>
      <xdr:rowOff>46093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62620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89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128663</xdr:rowOff>
    </xdr:from>
    <xdr:to>
      <xdr:col>15</xdr:col>
      <xdr:colOff>101600</xdr:colOff>
      <xdr:row>36</xdr:row>
      <xdr:rowOff>58813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75340</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90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118330</xdr:rowOff>
    </xdr:from>
    <xdr:to>
      <xdr:col>10</xdr:col>
      <xdr:colOff>165100</xdr:colOff>
      <xdr:row>36</xdr:row>
      <xdr:rowOff>48480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65007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9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114833</xdr:rowOff>
    </xdr:from>
    <xdr:to>
      <xdr:col>6</xdr:col>
      <xdr:colOff>38100</xdr:colOff>
      <xdr:row>36</xdr:row>
      <xdr:rowOff>44983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61510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9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16787</xdr:rowOff>
    </xdr:from>
    <xdr:to>
      <xdr:col>24</xdr:col>
      <xdr:colOff>63500</xdr:colOff>
      <xdr:row>55</xdr:row>
      <xdr:rowOff>52576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3797300" y="9446537"/>
          <a:ext cx="838200" cy="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12543</xdr:rowOff>
    </xdr:from>
    <xdr:to>
      <xdr:col>19</xdr:col>
      <xdr:colOff>177800</xdr:colOff>
      <xdr:row>55</xdr:row>
      <xdr:rowOff>16787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442293"/>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12543</xdr:rowOff>
    </xdr:from>
    <xdr:to>
      <xdr:col>15</xdr:col>
      <xdr:colOff>50800</xdr:colOff>
      <xdr:row>55</xdr:row>
      <xdr:rowOff>30822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442293"/>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30822</xdr:rowOff>
    </xdr:from>
    <xdr:to>
      <xdr:col>10</xdr:col>
      <xdr:colOff>114300</xdr:colOff>
      <xdr:row>55</xdr:row>
      <xdr:rowOff>103129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460572"/>
          <a:ext cx="889000" cy="7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1776</xdr:rowOff>
    </xdr:from>
    <xdr:to>
      <xdr:col>24</xdr:col>
      <xdr:colOff>114300</xdr:colOff>
      <xdr:row>55</xdr:row>
      <xdr:rowOff>103376</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43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24653</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28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137437</xdr:rowOff>
    </xdr:from>
    <xdr:to>
      <xdr:col>20</xdr:col>
      <xdr:colOff>38100</xdr:colOff>
      <xdr:row>55</xdr:row>
      <xdr:rowOff>67587</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3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84114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497795" y="917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133193</xdr:rowOff>
    </xdr:from>
    <xdr:to>
      <xdr:col>15</xdr:col>
      <xdr:colOff>101600</xdr:colOff>
      <xdr:row>55</xdr:row>
      <xdr:rowOff>63343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3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79870</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08795" y="91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151472</xdr:rowOff>
    </xdr:from>
    <xdr:to>
      <xdr:col>10</xdr:col>
      <xdr:colOff>165100</xdr:colOff>
      <xdr:row>55</xdr:row>
      <xdr:rowOff>81622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4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98149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19795" y="918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52329</xdr:rowOff>
    </xdr:from>
    <xdr:to>
      <xdr:col>6</xdr:col>
      <xdr:colOff>38100</xdr:colOff>
      <xdr:row>55</xdr:row>
      <xdr:rowOff>153929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4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170456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30795" y="925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9170</xdr:rowOff>
    </xdr:from>
    <xdr:to>
      <xdr:col>24</xdr:col>
      <xdr:colOff>63500</xdr:colOff>
      <xdr:row>79</xdr:row>
      <xdr:rowOff>19723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553720"/>
          <a:ext cx="8382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9170</xdr:rowOff>
    </xdr:from>
    <xdr:to>
      <xdr:col>19</xdr:col>
      <xdr:colOff>177800</xdr:colOff>
      <xdr:row>79</xdr:row>
      <xdr:rowOff>33440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553720"/>
          <a:ext cx="8890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20713</xdr:rowOff>
    </xdr:from>
    <xdr:to>
      <xdr:col>15</xdr:col>
      <xdr:colOff>50800</xdr:colOff>
      <xdr:row>79</xdr:row>
      <xdr:rowOff>33440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65263"/>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7607</xdr:rowOff>
    </xdr:from>
    <xdr:to>
      <xdr:col>10</xdr:col>
      <xdr:colOff>114300</xdr:colOff>
      <xdr:row>79</xdr:row>
      <xdr:rowOff>20713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5215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140373</xdr:rowOff>
    </xdr:from>
    <xdr:to>
      <xdr:col>24</xdr:col>
      <xdr:colOff>114300</xdr:colOff>
      <xdr:row>79</xdr:row>
      <xdr:rowOff>70523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5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55300</xdr:rowOff>
    </xdr:from>
    <xdr:ext cx="378565"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2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129820</xdr:rowOff>
    </xdr:from>
    <xdr:to>
      <xdr:col>20</xdr:col>
      <xdr:colOff>38100</xdr:colOff>
      <xdr:row>79</xdr:row>
      <xdr:rowOff>59970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51097</xdr:rowOff>
    </xdr:from>
    <xdr:ext cx="378565"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8017" y="13595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154090</xdr:rowOff>
    </xdr:from>
    <xdr:to>
      <xdr:col>15</xdr:col>
      <xdr:colOff>101600</xdr:colOff>
      <xdr:row>79</xdr:row>
      <xdr:rowOff>84240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75367</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6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141363</xdr:rowOff>
    </xdr:from>
    <xdr:to>
      <xdr:col>10</xdr:col>
      <xdr:colOff>165100</xdr:colOff>
      <xdr:row>79</xdr:row>
      <xdr:rowOff>71513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5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62640</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607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128257</xdr:rowOff>
    </xdr:from>
    <xdr:to>
      <xdr:col>6</xdr:col>
      <xdr:colOff>38100</xdr:colOff>
      <xdr:row>79</xdr:row>
      <xdr:rowOff>58407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5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49534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59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63094</xdr:rowOff>
    </xdr:from>
    <xdr:to>
      <xdr:col>24</xdr:col>
      <xdr:colOff>63500</xdr:colOff>
      <xdr:row>96</xdr:row>
      <xdr:rowOff>83122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522294"/>
          <a:ext cx="8382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117225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83122</xdr:rowOff>
    </xdr:from>
    <xdr:to>
      <xdr:col>19</xdr:col>
      <xdr:colOff>177800</xdr:colOff>
      <xdr:row>96</xdr:row>
      <xdr:rowOff>109868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42322"/>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95504</xdr:rowOff>
    </xdr:from>
    <xdr:to>
      <xdr:col>15</xdr:col>
      <xdr:colOff>50800</xdr:colOff>
      <xdr:row>96</xdr:row>
      <xdr:rowOff>109868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554704"/>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95504</xdr:rowOff>
    </xdr:from>
    <xdr:to>
      <xdr:col>10</xdr:col>
      <xdr:colOff>114300</xdr:colOff>
      <xdr:row>96</xdr:row>
      <xdr:rowOff>166636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554704"/>
          <a:ext cx="8890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12294</xdr:rowOff>
    </xdr:from>
    <xdr:to>
      <xdr:col>24</xdr:col>
      <xdr:colOff>114300</xdr:colOff>
      <xdr:row>96</xdr:row>
      <xdr:rowOff>113894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4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162171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32322</xdr:rowOff>
    </xdr:from>
    <xdr:to>
      <xdr:col>20</xdr:col>
      <xdr:colOff>38100</xdr:colOff>
      <xdr:row>96</xdr:row>
      <xdr:rowOff>133922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125049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59068</xdr:rowOff>
    </xdr:from>
    <xdr:to>
      <xdr:col>15</xdr:col>
      <xdr:colOff>101600</xdr:colOff>
      <xdr:row>96</xdr:row>
      <xdr:rowOff>160668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151795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44704</xdr:rowOff>
    </xdr:from>
    <xdr:to>
      <xdr:col>10</xdr:col>
      <xdr:colOff>165100</xdr:colOff>
      <xdr:row>96</xdr:row>
      <xdr:rowOff>146304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137431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115836</xdr:rowOff>
    </xdr:from>
    <xdr:to>
      <xdr:col>6</xdr:col>
      <xdr:colOff>38100</xdr:colOff>
      <xdr:row>97</xdr:row>
      <xdr:rowOff>45986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5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37113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6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80941</xdr:rowOff>
    </xdr:from>
    <xdr:to>
      <xdr:col>55</xdr:col>
      <xdr:colOff>0</xdr:colOff>
      <xdr:row>36</xdr:row>
      <xdr:rowOff>98378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738791"/>
          <a:ext cx="838200" cy="5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98378</xdr:rowOff>
    </xdr:from>
    <xdr:to>
      <xdr:col>50</xdr:col>
      <xdr:colOff>114300</xdr:colOff>
      <xdr:row>36</xdr:row>
      <xdr:rowOff>112574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270578"/>
          <a:ext cx="8890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112574</xdr:rowOff>
    </xdr:from>
    <xdr:to>
      <xdr:col>45</xdr:col>
      <xdr:colOff>177800</xdr:colOff>
      <xdr:row>36</xdr:row>
      <xdr:rowOff>164832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84774"/>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164832</xdr:rowOff>
    </xdr:from>
    <xdr:to>
      <xdr:col>41</xdr:col>
      <xdr:colOff>50800</xdr:colOff>
      <xdr:row>37</xdr:row>
      <xdr:rowOff>23329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3703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30141</xdr:rowOff>
    </xdr:from>
    <xdr:to>
      <xdr:col>55</xdr:col>
      <xdr:colOff>50800</xdr:colOff>
      <xdr:row>33</xdr:row>
      <xdr:rowOff>131741</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68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53018</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539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47578</xdr:rowOff>
    </xdr:from>
    <xdr:to>
      <xdr:col>50</xdr:col>
      <xdr:colOff>165100</xdr:colOff>
      <xdr:row>36</xdr:row>
      <xdr:rowOff>149178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1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165705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995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61774</xdr:rowOff>
    </xdr:from>
    <xdr:to>
      <xdr:col>46</xdr:col>
      <xdr:colOff>38100</xdr:colOff>
      <xdr:row>36</xdr:row>
      <xdr:rowOff>163374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8451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0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114032</xdr:rowOff>
    </xdr:from>
    <xdr:to>
      <xdr:col>41</xdr:col>
      <xdr:colOff>101600</xdr:colOff>
      <xdr:row>37</xdr:row>
      <xdr:rowOff>44182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60709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0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143979</xdr:rowOff>
    </xdr:from>
    <xdr:to>
      <xdr:col>36</xdr:col>
      <xdr:colOff>165100</xdr:colOff>
      <xdr:row>37</xdr:row>
      <xdr:rowOff>74129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90656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09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151702</xdr:rowOff>
    </xdr:from>
    <xdr:to>
      <xdr:col>55</xdr:col>
      <xdr:colOff>0</xdr:colOff>
      <xdr:row>56</xdr:row>
      <xdr:rowOff>168919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752902"/>
          <a:ext cx="838200" cy="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20348</xdr:rowOff>
    </xdr:from>
    <xdr:to>
      <xdr:col>50</xdr:col>
      <xdr:colOff>114300</xdr:colOff>
      <xdr:row>56</xdr:row>
      <xdr:rowOff>168919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621548"/>
          <a:ext cx="889000" cy="14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147602</xdr:rowOff>
    </xdr:from>
    <xdr:to>
      <xdr:col>45</xdr:col>
      <xdr:colOff>177800</xdr:colOff>
      <xdr:row>56</xdr:row>
      <xdr:rowOff>20348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405902"/>
          <a:ext cx="889000" cy="2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147602</xdr:rowOff>
    </xdr:from>
    <xdr:to>
      <xdr:col>41</xdr:col>
      <xdr:colOff>50800</xdr:colOff>
      <xdr:row>56</xdr:row>
      <xdr:rowOff>135196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405902"/>
          <a:ext cx="889000" cy="33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126512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89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100902</xdr:rowOff>
    </xdr:from>
    <xdr:to>
      <xdr:col>55</xdr:col>
      <xdr:colOff>50800</xdr:colOff>
      <xdr:row>57</xdr:row>
      <xdr:rowOff>31052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7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79329</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68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118119</xdr:rowOff>
    </xdr:from>
    <xdr:to>
      <xdr:col>50</xdr:col>
      <xdr:colOff>165100</xdr:colOff>
      <xdr:row>57</xdr:row>
      <xdr:rowOff>48269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71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39396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81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140998</xdr:rowOff>
    </xdr:from>
    <xdr:to>
      <xdr:col>46</xdr:col>
      <xdr:colOff>38100</xdr:colOff>
      <xdr:row>56</xdr:row>
      <xdr:rowOff>71148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5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87675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34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96802</xdr:rowOff>
    </xdr:from>
    <xdr:to>
      <xdr:col>41</xdr:col>
      <xdr:colOff>101600</xdr:colOff>
      <xdr:row>55</xdr:row>
      <xdr:rowOff>26952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3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43479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13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84396</xdr:rowOff>
    </xdr:from>
    <xdr:to>
      <xdr:col>36</xdr:col>
      <xdr:colOff>165100</xdr:colOff>
      <xdr:row>57</xdr:row>
      <xdr:rowOff>14546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6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31073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46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33446</xdr:rowOff>
    </xdr:from>
    <xdr:to>
      <xdr:col>55</xdr:col>
      <xdr:colOff>0</xdr:colOff>
      <xdr:row>77</xdr:row>
      <xdr:rowOff>80899</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235096"/>
          <a:ext cx="838200" cy="4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115413</xdr:rowOff>
    </xdr:from>
    <xdr:to>
      <xdr:col>50</xdr:col>
      <xdr:colOff>114300</xdr:colOff>
      <xdr:row>77</xdr:row>
      <xdr:rowOff>33446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145613"/>
          <a:ext cx="889000" cy="8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68925</xdr:rowOff>
    </xdr:from>
    <xdr:to>
      <xdr:col>45</xdr:col>
      <xdr:colOff>177800</xdr:colOff>
      <xdr:row>76</xdr:row>
      <xdr:rowOff>115413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2756225"/>
          <a:ext cx="889000" cy="38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62073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68925</xdr:rowOff>
    </xdr:from>
    <xdr:to>
      <xdr:col>41</xdr:col>
      <xdr:colOff>50800</xdr:colOff>
      <xdr:row>76</xdr:row>
      <xdr:rowOff>93399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2756225"/>
          <a:ext cx="889000" cy="3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77436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30099</xdr:rowOff>
    </xdr:from>
    <xdr:to>
      <xdr:col>55</xdr:col>
      <xdr:colOff>50800</xdr:colOff>
      <xdr:row>77</xdr:row>
      <xdr:rowOff>131699</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2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52976</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0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154096</xdr:rowOff>
    </xdr:from>
    <xdr:to>
      <xdr:col>50</xdr:col>
      <xdr:colOff>165100</xdr:colOff>
      <xdr:row>77</xdr:row>
      <xdr:rowOff>84246</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18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100774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5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64613</xdr:rowOff>
    </xdr:from>
    <xdr:to>
      <xdr:col>46</xdr:col>
      <xdr:colOff>38100</xdr:colOff>
      <xdr:row>76</xdr:row>
      <xdr:rowOff>166213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09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11291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87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18125</xdr:rowOff>
    </xdr:from>
    <xdr:to>
      <xdr:col>41</xdr:col>
      <xdr:colOff>101600</xdr:colOff>
      <xdr:row>74</xdr:row>
      <xdr:rowOff>119725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27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136252</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248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42599</xdr:rowOff>
    </xdr:from>
    <xdr:to>
      <xdr:col>36</xdr:col>
      <xdr:colOff>165100</xdr:colOff>
      <xdr:row>76</xdr:row>
      <xdr:rowOff>144199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07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160727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8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97075</xdr:rowOff>
    </xdr:from>
    <xdr:to>
      <xdr:col>55</xdr:col>
      <xdr:colOff>0</xdr:colOff>
      <xdr:row>97</xdr:row>
      <xdr:rowOff>154797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727725"/>
          <a:ext cx="8382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103797</xdr:rowOff>
    </xdr:from>
    <xdr:to>
      <xdr:col>50</xdr:col>
      <xdr:colOff>114300</xdr:colOff>
      <xdr:row>97</xdr:row>
      <xdr:rowOff>154797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734447"/>
          <a:ext cx="8890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103797</xdr:rowOff>
    </xdr:from>
    <xdr:to>
      <xdr:col>45</xdr:col>
      <xdr:colOff>177800</xdr:colOff>
      <xdr:row>98</xdr:row>
      <xdr:rowOff>60669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7861300" y="16734447"/>
          <a:ext cx="889000" cy="1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60669</xdr:rowOff>
    </xdr:from>
    <xdr:to>
      <xdr:col>41</xdr:col>
      <xdr:colOff>50800</xdr:colOff>
      <xdr:row>98</xdr:row>
      <xdr:rowOff>70475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862769"/>
          <a:ext cx="8890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46275</xdr:rowOff>
    </xdr:from>
    <xdr:to>
      <xdr:col>55</xdr:col>
      <xdr:colOff>50800</xdr:colOff>
      <xdr:row>97</xdr:row>
      <xdr:rowOff>147875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67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24702</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6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103997</xdr:rowOff>
    </xdr:from>
    <xdr:to>
      <xdr:col>50</xdr:col>
      <xdr:colOff>165100</xdr:colOff>
      <xdr:row>98</xdr:row>
      <xdr:rowOff>34147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7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25274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82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52997</xdr:rowOff>
    </xdr:from>
    <xdr:to>
      <xdr:col>46</xdr:col>
      <xdr:colOff>38100</xdr:colOff>
      <xdr:row>97</xdr:row>
      <xdr:rowOff>154597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6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145724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7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9869</xdr:rowOff>
    </xdr:from>
    <xdr:to>
      <xdr:col>41</xdr:col>
      <xdr:colOff>101600</xdr:colOff>
      <xdr:row>98</xdr:row>
      <xdr:rowOff>111469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8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102596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9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19675</xdr:rowOff>
    </xdr:from>
    <xdr:to>
      <xdr:col>36</xdr:col>
      <xdr:colOff>165100</xdr:colOff>
      <xdr:row>98</xdr:row>
      <xdr:rowOff>121275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8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112402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91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33310</xdr:rowOff>
    </xdr:from>
    <xdr:to>
      <xdr:col>85</xdr:col>
      <xdr:colOff>127000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548410"/>
          <a:ext cx="8382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34453</xdr:rowOff>
    </xdr:from>
    <xdr:to>
      <xdr:col>81</xdr:col>
      <xdr:colOff>50800</xdr:colOff>
      <xdr:row>38</xdr:row>
      <xdr:rowOff>33310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378103"/>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34453</xdr:rowOff>
    </xdr:from>
    <xdr:to>
      <xdr:col>76</xdr:col>
      <xdr:colOff>114300</xdr:colOff>
      <xdr:row>38</xdr:row>
      <xdr:rowOff>118692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378103"/>
          <a:ext cx="889000" cy="25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118692</xdr:rowOff>
    </xdr:from>
    <xdr:to>
      <xdr:col>71</xdr:col>
      <xdr:colOff>177800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33792"/>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153960</xdr:rowOff>
    </xdr:from>
    <xdr:to>
      <xdr:col>81</xdr:col>
      <xdr:colOff>101600</xdr:colOff>
      <xdr:row>38</xdr:row>
      <xdr:rowOff>84110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49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75237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5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155103</xdr:rowOff>
    </xdr:from>
    <xdr:to>
      <xdr:col>76</xdr:col>
      <xdr:colOff>165100</xdr:colOff>
      <xdr:row>37</xdr:row>
      <xdr:rowOff>85253</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101780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1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67892</xdr:rowOff>
    </xdr:from>
    <xdr:to>
      <xdr:col>72</xdr:col>
      <xdr:colOff>38100</xdr:colOff>
      <xdr:row>38</xdr:row>
      <xdr:rowOff>169492</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8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160619</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675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55849</xdr:rowOff>
    </xdr:from>
    <xdr:to>
      <xdr:col>85</xdr:col>
      <xdr:colOff>127000</xdr:colOff>
      <xdr:row>75</xdr:row>
      <xdr:rowOff>62761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5481300" y="12914599"/>
          <a:ext cx="838200" cy="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55849</xdr:rowOff>
    </xdr:from>
    <xdr:to>
      <xdr:col>81</xdr:col>
      <xdr:colOff>50800</xdr:colOff>
      <xdr:row>75</xdr:row>
      <xdr:rowOff>71386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4592300" y="12914599"/>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47582</xdr:rowOff>
    </xdr:from>
    <xdr:to>
      <xdr:col>76</xdr:col>
      <xdr:colOff>114300</xdr:colOff>
      <xdr:row>75</xdr:row>
      <xdr:rowOff>71386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3703300" y="12906332"/>
          <a:ext cx="889000" cy="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32007</xdr:rowOff>
    </xdr:from>
    <xdr:to>
      <xdr:col>71</xdr:col>
      <xdr:colOff>177800</xdr:colOff>
      <xdr:row>75</xdr:row>
      <xdr:rowOff>47582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2890757"/>
          <a:ext cx="889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11961</xdr:rowOff>
    </xdr:from>
    <xdr:to>
      <xdr:col>85</xdr:col>
      <xdr:colOff>177800</xdr:colOff>
      <xdr:row>75</xdr:row>
      <xdr:rowOff>113561</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287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34838</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72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5049</xdr:rowOff>
    </xdr:from>
    <xdr:to>
      <xdr:col>81</xdr:col>
      <xdr:colOff>101600</xdr:colOff>
      <xdr:row>75</xdr:row>
      <xdr:rowOff>106649</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28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123176</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63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20586</xdr:rowOff>
    </xdr:from>
    <xdr:to>
      <xdr:col>76</xdr:col>
      <xdr:colOff>165100</xdr:colOff>
      <xdr:row>75</xdr:row>
      <xdr:rowOff>122186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138713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168232</xdr:rowOff>
    </xdr:from>
    <xdr:to>
      <xdr:col>72</xdr:col>
      <xdr:colOff>38100</xdr:colOff>
      <xdr:row>75</xdr:row>
      <xdr:rowOff>98382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8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114909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6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152657</xdr:rowOff>
    </xdr:from>
    <xdr:to>
      <xdr:col>67</xdr:col>
      <xdr:colOff>101600</xdr:colOff>
      <xdr:row>75</xdr:row>
      <xdr:rowOff>82807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8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99334</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6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16841</xdr:rowOff>
    </xdr:from>
    <xdr:to>
      <xdr:col>85</xdr:col>
      <xdr:colOff>127000</xdr:colOff>
      <xdr:row>98</xdr:row>
      <xdr:rowOff>105778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5481300" y="16818941"/>
          <a:ext cx="838200" cy="8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76949</xdr:rowOff>
    </xdr:from>
    <xdr:to>
      <xdr:col>81</xdr:col>
      <xdr:colOff>50800</xdr:colOff>
      <xdr:row>98</xdr:row>
      <xdr:rowOff>105778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4592300" y="16879049"/>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21958</xdr:rowOff>
    </xdr:from>
    <xdr:to>
      <xdr:col>76</xdr:col>
      <xdr:colOff>114300</xdr:colOff>
      <xdr:row>98</xdr:row>
      <xdr:rowOff>76949</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3703300" y="16824058"/>
          <a:ext cx="889000" cy="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3747</xdr:rowOff>
    </xdr:from>
    <xdr:to>
      <xdr:col>71</xdr:col>
      <xdr:colOff>177800</xdr:colOff>
      <xdr:row>98</xdr:row>
      <xdr:rowOff>21958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805847"/>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137491</xdr:rowOff>
    </xdr:from>
    <xdr:to>
      <xdr:col>85</xdr:col>
      <xdr:colOff>177800</xdr:colOff>
      <xdr:row>98</xdr:row>
      <xdr:rowOff>67641</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76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115918</xdr:rowOff>
    </xdr:from>
    <xdr:ext cx="534377"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74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54978</xdr:rowOff>
    </xdr:from>
    <xdr:to>
      <xdr:col>81</xdr:col>
      <xdr:colOff>101600</xdr:colOff>
      <xdr:row>98</xdr:row>
      <xdr:rowOff>156578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147705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26149</xdr:rowOff>
    </xdr:from>
    <xdr:to>
      <xdr:col>76</xdr:col>
      <xdr:colOff>165100</xdr:colOff>
      <xdr:row>98</xdr:row>
      <xdr:rowOff>127749</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8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118876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2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142608</xdr:rowOff>
    </xdr:from>
    <xdr:to>
      <xdr:col>72</xdr:col>
      <xdr:colOff>38100</xdr:colOff>
      <xdr:row>98</xdr:row>
      <xdr:rowOff>72758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7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63885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8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124397</xdr:rowOff>
    </xdr:from>
    <xdr:to>
      <xdr:col>67</xdr:col>
      <xdr:colOff>101600</xdr:colOff>
      <xdr:row>98</xdr:row>
      <xdr:rowOff>54547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7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45674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8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115621</xdr:rowOff>
    </xdr:from>
    <xdr:to>
      <xdr:col>116</xdr:col>
      <xdr:colOff>62864</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6116371"/>
          <a:ext cx="1269" cy="614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58120</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7446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62298</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589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115621</xdr:rowOff>
    </xdr:from>
    <xdr:to>
      <xdr:col>116</xdr:col>
      <xdr:colOff>152400</xdr:colOff>
      <xdr:row>35</xdr:row>
      <xdr:rowOff>115621</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11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158540</xdr:rowOff>
    </xdr:from>
    <xdr:to>
      <xdr:col>116</xdr:col>
      <xdr:colOff>63500</xdr:colOff>
      <xdr:row>37</xdr:row>
      <xdr:rowOff>32544</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5987840"/>
          <a:ext cx="838200" cy="38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102570</xdr:rowOff>
    </xdr:from>
    <xdr:ext cx="469744"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61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124143</xdr:rowOff>
    </xdr:from>
    <xdr:to>
      <xdr:col>116</xdr:col>
      <xdr:colOff>114300</xdr:colOff>
      <xdr:row>39</xdr:row>
      <xdr:rowOff>54293</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17361</xdr:rowOff>
    </xdr:from>
    <xdr:to>
      <xdr:col>111</xdr:col>
      <xdr:colOff>177800</xdr:colOff>
      <xdr:row>34</xdr:row>
      <xdr:rowOff>158540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5332311"/>
          <a:ext cx="889000" cy="65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121514</xdr:rowOff>
    </xdr:from>
    <xdr:to>
      <xdr:col>112</xdr:col>
      <xdr:colOff>38100</xdr:colOff>
      <xdr:row>39</xdr:row>
      <xdr:rowOff>51664</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63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42791</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72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17361</xdr:rowOff>
    </xdr:from>
    <xdr:to>
      <xdr:col>107</xdr:col>
      <xdr:colOff>50800</xdr:colOff>
      <xdr:row>37</xdr:row>
      <xdr:rowOff>32601</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19545300" y="5332311"/>
          <a:ext cx="889000" cy="10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111893</xdr:rowOff>
    </xdr:from>
    <xdr:to>
      <xdr:col>107</xdr:col>
      <xdr:colOff>101600</xdr:colOff>
      <xdr:row>39</xdr:row>
      <xdr:rowOff>42043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33170</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199428" y="671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32601</xdr:rowOff>
    </xdr:from>
    <xdr:to>
      <xdr:col>102</xdr:col>
      <xdr:colOff>114300</xdr:colOff>
      <xdr:row>38</xdr:row>
      <xdr:rowOff>55213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8656300" y="6376251"/>
          <a:ext cx="889000" cy="1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130848</xdr:rowOff>
    </xdr:from>
    <xdr:to>
      <xdr:col>102</xdr:col>
      <xdr:colOff>165100</xdr:colOff>
      <xdr:row>39</xdr:row>
      <xdr:rowOff>60998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52125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138716</xdr:rowOff>
    </xdr:from>
    <xdr:to>
      <xdr:col>98</xdr:col>
      <xdr:colOff>38100</xdr:colOff>
      <xdr:row>39</xdr:row>
      <xdr:rowOff>68866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59993</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153194</xdr:rowOff>
    </xdr:from>
    <xdr:to>
      <xdr:col>116</xdr:col>
      <xdr:colOff>114300</xdr:colOff>
      <xdr:row>37</xdr:row>
      <xdr:rowOff>83344</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32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4621</xdr:rowOff>
    </xdr:from>
    <xdr:ext cx="534377"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17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107740</xdr:rowOff>
    </xdr:from>
    <xdr:to>
      <xdr:col>112</xdr:col>
      <xdr:colOff>38100</xdr:colOff>
      <xdr:row>35</xdr:row>
      <xdr:rowOff>37890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59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54417</xdr:rowOff>
    </xdr:from>
    <xdr:ext cx="534377"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56111" y="571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138011</xdr:rowOff>
    </xdr:from>
    <xdr:to>
      <xdr:col>107</xdr:col>
      <xdr:colOff>101600</xdr:colOff>
      <xdr:row>31</xdr:row>
      <xdr:rowOff>68161</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52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29</xdr:row>
      <xdr:rowOff>84688</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67111" y="505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153251</xdr:rowOff>
    </xdr:from>
    <xdr:to>
      <xdr:col>102</xdr:col>
      <xdr:colOff>165100</xdr:colOff>
      <xdr:row>37</xdr:row>
      <xdr:rowOff>83401</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3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99928</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278111" y="61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4413</xdr:rowOff>
    </xdr:from>
    <xdr:to>
      <xdr:col>98</xdr:col>
      <xdr:colOff>38100</xdr:colOff>
      <xdr:row>38</xdr:row>
      <xdr:rowOff>106013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122540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9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166522</xdr:rowOff>
    </xdr:from>
    <xdr:to>
      <xdr:col>116</xdr:col>
      <xdr:colOff>63500</xdr:colOff>
      <xdr:row>59</xdr:row>
      <xdr:rowOff>3949</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10622"/>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3949</xdr:rowOff>
    </xdr:from>
    <xdr:to>
      <xdr:col>111</xdr:col>
      <xdr:colOff>177800</xdr:colOff>
      <xdr:row>59</xdr:row>
      <xdr:rowOff>20524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19499"/>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20524</xdr:rowOff>
    </xdr:from>
    <xdr:to>
      <xdr:col>107</xdr:col>
      <xdr:colOff>50800</xdr:colOff>
      <xdr:row>59</xdr:row>
      <xdr:rowOff>20904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3607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20904</xdr:rowOff>
    </xdr:from>
    <xdr:to>
      <xdr:col>102</xdr:col>
      <xdr:colOff>114300</xdr:colOff>
      <xdr:row>59</xdr:row>
      <xdr:rowOff>29019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36454"/>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115722</xdr:rowOff>
    </xdr:from>
    <xdr:to>
      <xdr:col>116</xdr:col>
      <xdr:colOff>114300</xdr:colOff>
      <xdr:row>59</xdr:row>
      <xdr:rowOff>45872</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5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36847</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98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124599</xdr:rowOff>
    </xdr:from>
    <xdr:to>
      <xdr:col>112</xdr:col>
      <xdr:colOff>38100</xdr:colOff>
      <xdr:row>59</xdr:row>
      <xdr:rowOff>54749</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45876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6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141174</xdr:rowOff>
    </xdr:from>
    <xdr:to>
      <xdr:col>107</xdr:col>
      <xdr:colOff>101600</xdr:colOff>
      <xdr:row>59</xdr:row>
      <xdr:rowOff>71324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62451</xdr:rowOff>
    </xdr:from>
    <xdr:ext cx="378565"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5017" y="10178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141554</xdr:rowOff>
    </xdr:from>
    <xdr:to>
      <xdr:col>102</xdr:col>
      <xdr:colOff>165100</xdr:colOff>
      <xdr:row>59</xdr:row>
      <xdr:rowOff>71704</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62831</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6017" y="1017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149669</xdr:rowOff>
    </xdr:from>
    <xdr:to>
      <xdr:col>98</xdr:col>
      <xdr:colOff>38100</xdr:colOff>
      <xdr:row>59</xdr:row>
      <xdr:rowOff>79819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70946</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7017" y="1018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87295</xdr:rowOff>
    </xdr:from>
    <xdr:to>
      <xdr:col>116</xdr:col>
      <xdr:colOff>63500</xdr:colOff>
      <xdr:row>76</xdr:row>
      <xdr:rowOff>133865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117495"/>
          <a:ext cx="838200" cy="4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96787</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784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133865</xdr:rowOff>
    </xdr:from>
    <xdr:to>
      <xdr:col>111</xdr:col>
      <xdr:colOff>177800</xdr:colOff>
      <xdr:row>76</xdr:row>
      <xdr:rowOff>143825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164065"/>
          <a:ext cx="8890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50316</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143825</xdr:rowOff>
    </xdr:from>
    <xdr:to>
      <xdr:col>107</xdr:col>
      <xdr:colOff>50800</xdr:colOff>
      <xdr:row>76</xdr:row>
      <xdr:rowOff>159741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174025"/>
          <a:ext cx="889000" cy="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159741</xdr:rowOff>
    </xdr:from>
    <xdr:to>
      <xdr:col>102</xdr:col>
      <xdr:colOff>114300</xdr:colOff>
      <xdr:row>77</xdr:row>
      <xdr:rowOff>9517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18994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36495</xdr:rowOff>
    </xdr:from>
    <xdr:to>
      <xdr:col>116</xdr:col>
      <xdr:colOff>114300</xdr:colOff>
      <xdr:row>76</xdr:row>
      <xdr:rowOff>138095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2110700" y="130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14922</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83065</xdr:rowOff>
    </xdr:from>
    <xdr:to>
      <xdr:col>112</xdr:col>
      <xdr:colOff>38100</xdr:colOff>
      <xdr:row>77</xdr:row>
      <xdr:rowOff>13215</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1272500" y="131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4342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20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93025</xdr:rowOff>
    </xdr:from>
    <xdr:to>
      <xdr:col>107</xdr:col>
      <xdr:colOff>101600</xdr:colOff>
      <xdr:row>77</xdr:row>
      <xdr:rowOff>23175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0383500" y="131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14302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21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108941</xdr:rowOff>
    </xdr:from>
    <xdr:to>
      <xdr:col>102</xdr:col>
      <xdr:colOff>165100</xdr:colOff>
      <xdr:row>77</xdr:row>
      <xdr:rowOff>39091</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9494500" y="13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30218</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2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130167</xdr:rowOff>
    </xdr:from>
    <xdr:to>
      <xdr:col>98</xdr:col>
      <xdr:colOff>38100</xdr:colOff>
      <xdr:row>77</xdr:row>
      <xdr:rowOff>60317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8605500" y="131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51444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25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性質別の住民一人当たりのコストは、全体的に類似団体を上回っている。特に物件費、補助費等、投資及び出資金は類似団体と比較して大きく上回っている。要因については、物件費では地域創生関連経費、総合行政用ＰＣ運営経費等の増、補助費等については、農業振興や企業会計への補助金の増加、投資及び出資金については公立神崎総合病院への北館建替が終了したことにより出資金は下がったものの類似団体と比較すると大きく上回っている。</a:t>
          </a:r>
          <a:endParaRPr lang="ja-JP" altLang="ja-JP" sz="1400">
            <a:effectLst/>
          </a:endParaRPr>
        </a:p>
        <a:p>
          <a:r>
            <a:rPr kumimoji="1" lang="ja-JP" altLang="ja-JP" sz="1100">
              <a:solidFill>
                <a:schemeClr val="dk1"/>
              </a:solidFill>
              <a:effectLst/>
              <a:latin typeface="+mn-lt"/>
              <a:ea typeface="+mn-ea"/>
              <a:cs typeface="+mn-cs"/>
            </a:rPr>
            <a:t>　公債費については、減少傾向であるが、近年実施してきた大型建設事業の地方債の償還が本格的に始まることから増加していく見込みである。</a:t>
          </a:r>
          <a:endParaRPr lang="ja-JP" altLang="ja-JP" sz="1400">
            <a:effectLst/>
          </a:endParaRPr>
        </a:p>
        <a:p>
          <a:r>
            <a:rPr kumimoji="1" lang="ja-JP" altLang="ja-JP" sz="1100">
              <a:solidFill>
                <a:schemeClr val="dk1"/>
              </a:solidFill>
              <a:effectLst/>
              <a:latin typeface="+mn-lt"/>
              <a:ea typeface="+mn-ea"/>
              <a:cs typeface="+mn-cs"/>
            </a:rPr>
            <a:t>　今後については、第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次神河町行財政改革大綱に掲げた補助金の適正化と整理統合などの取り組みや、公共施設総合管理計画を基に計画的・合理的な管理に努めていく。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11,115
11,044
202.23
10,317,354
10,024,545
277,748
5,186,902
13,537,446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14.4
73.5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133985</xdr:rowOff>
    </xdr:from>
    <xdr:to>
      <xdr:col>24</xdr:col>
      <xdr:colOff>63500</xdr:colOff>
      <xdr:row>34</xdr:row>
      <xdr:rowOff>19914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91835"/>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133985</xdr:rowOff>
    </xdr:from>
    <xdr:to>
      <xdr:col>19</xdr:col>
      <xdr:colOff>177800</xdr:colOff>
      <xdr:row>33</xdr:row>
      <xdr:rowOff>158902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91835"/>
          <a:ext cx="889000" cy="2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167589</xdr:rowOff>
    </xdr:from>
    <xdr:to>
      <xdr:col>15</xdr:col>
      <xdr:colOff>50800</xdr:colOff>
      <xdr:row>33</xdr:row>
      <xdr:rowOff>158902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11089"/>
          <a:ext cx="889000" cy="50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167589</xdr:rowOff>
    </xdr:from>
    <xdr:to>
      <xdr:col>10</xdr:col>
      <xdr:colOff>114300</xdr:colOff>
      <xdr:row>33</xdr:row>
      <xdr:rowOff>146558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311089"/>
          <a:ext cx="889000" cy="49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140564</xdr:rowOff>
    </xdr:from>
    <xdr:to>
      <xdr:col>24</xdr:col>
      <xdr:colOff>114300</xdr:colOff>
      <xdr:row>34</xdr:row>
      <xdr:rowOff>70714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163441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83185</xdr:rowOff>
    </xdr:from>
    <xdr:to>
      <xdr:col>20</xdr:col>
      <xdr:colOff>38100</xdr:colOff>
      <xdr:row>34</xdr:row>
      <xdr:rowOff>13335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29862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108102</xdr:rowOff>
    </xdr:from>
    <xdr:to>
      <xdr:col>15</xdr:col>
      <xdr:colOff>101600</xdr:colOff>
      <xdr:row>34</xdr:row>
      <xdr:rowOff>38252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6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54779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116789</xdr:rowOff>
    </xdr:from>
    <xdr:to>
      <xdr:col>10</xdr:col>
      <xdr:colOff>165100</xdr:colOff>
      <xdr:row>31</xdr:row>
      <xdr:rowOff>46939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63466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03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95758</xdr:rowOff>
    </xdr:from>
    <xdr:to>
      <xdr:col>6</xdr:col>
      <xdr:colOff>38100</xdr:colOff>
      <xdr:row>34</xdr:row>
      <xdr:rowOff>25908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42435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72276</xdr:rowOff>
    </xdr:from>
    <xdr:to>
      <xdr:col>24</xdr:col>
      <xdr:colOff>63500</xdr:colOff>
      <xdr:row>59</xdr:row>
      <xdr:rowOff>39364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44926"/>
          <a:ext cx="838200" cy="30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161948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9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135128</xdr:rowOff>
    </xdr:from>
    <xdr:to>
      <xdr:col>19</xdr:col>
      <xdr:colOff>177800</xdr:colOff>
      <xdr:row>59</xdr:row>
      <xdr:rowOff>39364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10079228"/>
          <a:ext cx="889000" cy="7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89919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135128</xdr:rowOff>
    </xdr:from>
    <xdr:to>
      <xdr:col>15</xdr:col>
      <xdr:colOff>50800</xdr:colOff>
      <xdr:row>58</xdr:row>
      <xdr:rowOff>142564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79228"/>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142564</xdr:rowOff>
    </xdr:from>
    <xdr:to>
      <xdr:col>10</xdr:col>
      <xdr:colOff>114300</xdr:colOff>
      <xdr:row>59</xdr:row>
      <xdr:rowOff>81257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86664"/>
          <a:ext cx="889000" cy="1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21476</xdr:rowOff>
    </xdr:from>
    <xdr:to>
      <xdr:col>24</xdr:col>
      <xdr:colOff>114300</xdr:colOff>
      <xdr:row>57</xdr:row>
      <xdr:rowOff>123076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171353</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7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160014</xdr:rowOff>
    </xdr:from>
    <xdr:to>
      <xdr:col>20</xdr:col>
      <xdr:colOff>38100</xdr:colOff>
      <xdr:row>59</xdr:row>
      <xdr:rowOff>90164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81291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9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84328</xdr:rowOff>
    </xdr:from>
    <xdr:to>
      <xdr:col>15</xdr:col>
      <xdr:colOff>101600</xdr:colOff>
      <xdr:row>59</xdr:row>
      <xdr:rowOff>14478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2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31005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803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91764</xdr:rowOff>
    </xdr:from>
    <xdr:to>
      <xdr:col>10</xdr:col>
      <xdr:colOff>165100</xdr:colOff>
      <xdr:row>59</xdr:row>
      <xdr:rowOff>21914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38441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81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30457</xdr:rowOff>
    </xdr:from>
    <xdr:to>
      <xdr:col>6</xdr:col>
      <xdr:colOff>38100</xdr:colOff>
      <xdr:row>59</xdr:row>
      <xdr:rowOff>132057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1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148584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21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61633</xdr:rowOff>
    </xdr:from>
    <xdr:to>
      <xdr:col>24</xdr:col>
      <xdr:colOff>63500</xdr:colOff>
      <xdr:row>77</xdr:row>
      <xdr:rowOff>133680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63283"/>
          <a:ext cx="838200" cy="7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9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133680</xdr:rowOff>
    </xdr:from>
    <xdr:to>
      <xdr:col>19</xdr:col>
      <xdr:colOff>177800</xdr:colOff>
      <xdr:row>78</xdr:row>
      <xdr:rowOff>15920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35330"/>
          <a:ext cx="8890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21899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15920</xdr:rowOff>
    </xdr:from>
    <xdr:to>
      <xdr:col>15</xdr:col>
      <xdr:colOff>50800</xdr:colOff>
      <xdr:row>78</xdr:row>
      <xdr:rowOff>16134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89020"/>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63725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16134</xdr:rowOff>
    </xdr:from>
    <xdr:to>
      <xdr:col>10</xdr:col>
      <xdr:colOff>114300</xdr:colOff>
      <xdr:row>78</xdr:row>
      <xdr:rowOff>60086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89234"/>
          <a:ext cx="889000" cy="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66850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94525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10833</xdr:rowOff>
    </xdr:from>
    <xdr:to>
      <xdr:col>24</xdr:col>
      <xdr:colOff>114300</xdr:colOff>
      <xdr:row>77</xdr:row>
      <xdr:rowOff>112433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160710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9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82880</xdr:rowOff>
    </xdr:from>
    <xdr:to>
      <xdr:col>20</xdr:col>
      <xdr:colOff>38100</xdr:colOff>
      <xdr:row>78</xdr:row>
      <xdr:rowOff>13030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4157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7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136570</xdr:rowOff>
    </xdr:from>
    <xdr:to>
      <xdr:col>15</xdr:col>
      <xdr:colOff>101600</xdr:colOff>
      <xdr:row>78</xdr:row>
      <xdr:rowOff>66720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57847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3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136784</xdr:rowOff>
    </xdr:from>
    <xdr:to>
      <xdr:col>10</xdr:col>
      <xdr:colOff>165100</xdr:colOff>
      <xdr:row>78</xdr:row>
      <xdr:rowOff>66934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58061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3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9286</xdr:rowOff>
    </xdr:from>
    <xdr:to>
      <xdr:col>6</xdr:col>
      <xdr:colOff>38100</xdr:colOff>
      <xdr:row>78</xdr:row>
      <xdr:rowOff>110886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102013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72682</xdr:rowOff>
    </xdr:from>
    <xdr:to>
      <xdr:col>24</xdr:col>
      <xdr:colOff>62865</xdr:colOff>
      <xdr:row>98</xdr:row>
      <xdr:rowOff>55407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846082"/>
          <a:ext cx="1270" cy="101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59234</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86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55407</xdr:rowOff>
    </xdr:from>
    <xdr:to>
      <xdr:col>24</xdr:col>
      <xdr:colOff>152400</xdr:colOff>
      <xdr:row>98</xdr:row>
      <xdr:rowOff>55407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8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19359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62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72682</xdr:rowOff>
    </xdr:from>
    <xdr:to>
      <xdr:col>24</xdr:col>
      <xdr:colOff>152400</xdr:colOff>
      <xdr:row>92</xdr:row>
      <xdr:rowOff>72682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8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95855</xdr:rowOff>
    </xdr:from>
    <xdr:to>
      <xdr:col>24</xdr:col>
      <xdr:colOff>63500</xdr:colOff>
      <xdr:row>93</xdr:row>
      <xdr:rowOff>80378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5869255"/>
          <a:ext cx="838200" cy="15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21866</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81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43439</xdr:rowOff>
    </xdr:from>
    <xdr:to>
      <xdr:col>24</xdr:col>
      <xdr:colOff>114300</xdr:colOff>
      <xdr:row>96</xdr:row>
      <xdr:rowOff>145039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20005</xdr:rowOff>
    </xdr:from>
    <xdr:to>
      <xdr:col>19</xdr:col>
      <xdr:colOff>177800</xdr:colOff>
      <xdr:row>92</xdr:row>
      <xdr:rowOff>95855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5621955"/>
          <a:ext cx="889000" cy="24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91773</xdr:rowOff>
    </xdr:from>
    <xdr:to>
      <xdr:col>20</xdr:col>
      <xdr:colOff>38100</xdr:colOff>
      <xdr:row>97</xdr:row>
      <xdr:rowOff>21923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13050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20005</xdr:rowOff>
    </xdr:from>
    <xdr:to>
      <xdr:col>15</xdr:col>
      <xdr:colOff>50800</xdr:colOff>
      <xdr:row>93</xdr:row>
      <xdr:rowOff>103711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5621955"/>
          <a:ext cx="889000" cy="4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99065</xdr:rowOff>
    </xdr:from>
    <xdr:to>
      <xdr:col>15</xdr:col>
      <xdr:colOff>101600</xdr:colOff>
      <xdr:row>97</xdr:row>
      <xdr:rowOff>29215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20342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103711</xdr:rowOff>
    </xdr:from>
    <xdr:to>
      <xdr:col>10</xdr:col>
      <xdr:colOff>114300</xdr:colOff>
      <xdr:row>94</xdr:row>
      <xdr:rowOff>56367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048561"/>
          <a:ext cx="889000" cy="1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110396</xdr:rowOff>
    </xdr:from>
    <xdr:to>
      <xdr:col>10</xdr:col>
      <xdr:colOff>165100</xdr:colOff>
      <xdr:row>97</xdr:row>
      <xdr:rowOff>40546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31673</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108627</xdr:rowOff>
    </xdr:from>
    <xdr:to>
      <xdr:col>6</xdr:col>
      <xdr:colOff>38100</xdr:colOff>
      <xdr:row>97</xdr:row>
      <xdr:rowOff>38777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29904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29578</xdr:rowOff>
    </xdr:from>
    <xdr:to>
      <xdr:col>24</xdr:col>
      <xdr:colOff>114300</xdr:colOff>
      <xdr:row>93</xdr:row>
      <xdr:rowOff>131178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97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52455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82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45055</xdr:rowOff>
    </xdr:from>
    <xdr:to>
      <xdr:col>20</xdr:col>
      <xdr:colOff>38100</xdr:colOff>
      <xdr:row>92</xdr:row>
      <xdr:rowOff>146655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58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163182</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559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140655</xdr:rowOff>
    </xdr:from>
    <xdr:to>
      <xdr:col>15</xdr:col>
      <xdr:colOff>101600</xdr:colOff>
      <xdr:row>91</xdr:row>
      <xdr:rowOff>70805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55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87332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534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52911</xdr:rowOff>
    </xdr:from>
    <xdr:to>
      <xdr:col>10</xdr:col>
      <xdr:colOff>165100</xdr:colOff>
      <xdr:row>93</xdr:row>
      <xdr:rowOff>154511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59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171038</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577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5567</xdr:rowOff>
    </xdr:from>
    <xdr:to>
      <xdr:col>6</xdr:col>
      <xdr:colOff>38100</xdr:colOff>
      <xdr:row>94</xdr:row>
      <xdr:rowOff>107167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1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123694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89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33020</xdr:rowOff>
    </xdr:from>
    <xdr:to>
      <xdr:col>55</xdr:col>
      <xdr:colOff>0</xdr:colOff>
      <xdr:row>39</xdr:row>
      <xdr:rowOff>44069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19570"/>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44069</xdr:rowOff>
    </xdr:from>
    <xdr:to>
      <xdr:col>50</xdr:col>
      <xdr:colOff>114300</xdr:colOff>
      <xdr:row>39</xdr:row>
      <xdr:rowOff>44069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44069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94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42926</xdr:rowOff>
    </xdr:from>
    <xdr:to>
      <xdr:col>41</xdr:col>
      <xdr:colOff>50800</xdr:colOff>
      <xdr:row>39</xdr:row>
      <xdr:rowOff>42926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153670</xdr:rowOff>
    </xdr:from>
    <xdr:to>
      <xdr:col>55</xdr:col>
      <xdr:colOff>50800</xdr:colOff>
      <xdr:row>39</xdr:row>
      <xdr:rowOff>83820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68597</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83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164719</xdr:rowOff>
    </xdr:from>
    <xdr:to>
      <xdr:col>46</xdr:col>
      <xdr:colOff>38100</xdr:colOff>
      <xdr:row>39</xdr:row>
      <xdr:rowOff>94869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85996</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163576</xdr:rowOff>
    </xdr:from>
    <xdr:to>
      <xdr:col>36</xdr:col>
      <xdr:colOff>165100</xdr:colOff>
      <xdr:row>39</xdr:row>
      <xdr:rowOff>93726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84853</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47683</xdr:rowOff>
    </xdr:from>
    <xdr:to>
      <xdr:col>55</xdr:col>
      <xdr:colOff>0</xdr:colOff>
      <xdr:row>56</xdr:row>
      <xdr:rowOff>80441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648883"/>
          <a:ext cx="8382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70531</xdr:rowOff>
    </xdr:from>
    <xdr:to>
      <xdr:col>50</xdr:col>
      <xdr:colOff>114300</xdr:colOff>
      <xdr:row>56</xdr:row>
      <xdr:rowOff>80441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671731"/>
          <a:ext cx="889000" cy="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70531</xdr:rowOff>
    </xdr:from>
    <xdr:to>
      <xdr:col>45</xdr:col>
      <xdr:colOff>177800</xdr:colOff>
      <xdr:row>56</xdr:row>
      <xdr:rowOff>72531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71731"/>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72531</xdr:rowOff>
    </xdr:from>
    <xdr:to>
      <xdr:col>41</xdr:col>
      <xdr:colOff>50800</xdr:colOff>
      <xdr:row>56</xdr:row>
      <xdr:rowOff>101055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673731"/>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168333</xdr:rowOff>
    </xdr:from>
    <xdr:to>
      <xdr:col>55</xdr:col>
      <xdr:colOff>50800</xdr:colOff>
      <xdr:row>56</xdr:row>
      <xdr:rowOff>98483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9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19760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4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29641</xdr:rowOff>
    </xdr:from>
    <xdr:to>
      <xdr:col>50</xdr:col>
      <xdr:colOff>165100</xdr:colOff>
      <xdr:row>56</xdr:row>
      <xdr:rowOff>131241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147768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40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19731</xdr:rowOff>
    </xdr:from>
    <xdr:to>
      <xdr:col>46</xdr:col>
      <xdr:colOff>38100</xdr:colOff>
      <xdr:row>56</xdr:row>
      <xdr:rowOff>121331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2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137858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39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21731</xdr:rowOff>
    </xdr:from>
    <xdr:to>
      <xdr:col>41</xdr:col>
      <xdr:colOff>101600</xdr:colOff>
      <xdr:row>56</xdr:row>
      <xdr:rowOff>123331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2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139858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3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50255</xdr:rowOff>
    </xdr:from>
    <xdr:to>
      <xdr:col>36</xdr:col>
      <xdr:colOff>165100</xdr:colOff>
      <xdr:row>56</xdr:row>
      <xdr:rowOff>151855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65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168382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42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89357</xdr:rowOff>
    </xdr:from>
    <xdr:to>
      <xdr:col>55</xdr:col>
      <xdr:colOff>0</xdr:colOff>
      <xdr:row>75</xdr:row>
      <xdr:rowOff>133388</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2776657"/>
          <a:ext cx="838200" cy="2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133388</xdr:rowOff>
    </xdr:from>
    <xdr:to>
      <xdr:col>50</xdr:col>
      <xdr:colOff>114300</xdr:colOff>
      <xdr:row>76</xdr:row>
      <xdr:rowOff>134632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992138"/>
          <a:ext cx="889000" cy="1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151435</xdr:rowOff>
    </xdr:from>
    <xdr:to>
      <xdr:col>45</xdr:col>
      <xdr:colOff>177800</xdr:colOff>
      <xdr:row>76</xdr:row>
      <xdr:rowOff>134632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1981485"/>
          <a:ext cx="889000" cy="11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151435</xdr:rowOff>
    </xdr:from>
    <xdr:to>
      <xdr:col>41</xdr:col>
      <xdr:colOff>50800</xdr:colOff>
      <xdr:row>77</xdr:row>
      <xdr:rowOff>11303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1981485"/>
          <a:ext cx="889000" cy="12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38557</xdr:rowOff>
    </xdr:from>
    <xdr:to>
      <xdr:col>55</xdr:col>
      <xdr:colOff>50800</xdr:colOff>
      <xdr:row>74</xdr:row>
      <xdr:rowOff>140157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2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61434</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57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82588</xdr:rowOff>
    </xdr:from>
    <xdr:to>
      <xdr:col>50</xdr:col>
      <xdr:colOff>165100</xdr:colOff>
      <xdr:row>76</xdr:row>
      <xdr:rowOff>12737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941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29265</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271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83832</xdr:rowOff>
    </xdr:from>
    <xdr:to>
      <xdr:col>46</xdr:col>
      <xdr:colOff>38100</xdr:colOff>
      <xdr:row>77</xdr:row>
      <xdr:rowOff>13982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1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30510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100635</xdr:rowOff>
    </xdr:from>
    <xdr:to>
      <xdr:col>41</xdr:col>
      <xdr:colOff>101600</xdr:colOff>
      <xdr:row>70</xdr:row>
      <xdr:rowOff>30785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19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47312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170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131953</xdr:rowOff>
    </xdr:from>
    <xdr:to>
      <xdr:col>36</xdr:col>
      <xdr:colOff>165100</xdr:colOff>
      <xdr:row>77</xdr:row>
      <xdr:rowOff>62103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78630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29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26034</xdr:rowOff>
    </xdr:from>
    <xdr:to>
      <xdr:col>55</xdr:col>
      <xdr:colOff>0</xdr:colOff>
      <xdr:row>95</xdr:row>
      <xdr:rowOff>32116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9639300" y="16313784"/>
          <a:ext cx="838200" cy="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96861</xdr:rowOff>
    </xdr:from>
    <xdr:to>
      <xdr:col>50</xdr:col>
      <xdr:colOff>114300</xdr:colOff>
      <xdr:row>95</xdr:row>
      <xdr:rowOff>26034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8750300" y="16213161"/>
          <a:ext cx="889000" cy="10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96861</xdr:rowOff>
    </xdr:from>
    <xdr:to>
      <xdr:col>45</xdr:col>
      <xdr:colOff>177800</xdr:colOff>
      <xdr:row>95</xdr:row>
      <xdr:rowOff>72789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213161"/>
          <a:ext cx="889000" cy="14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71888</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53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60004</xdr:rowOff>
    </xdr:from>
    <xdr:to>
      <xdr:col>41</xdr:col>
      <xdr:colOff>50800</xdr:colOff>
      <xdr:row>95</xdr:row>
      <xdr:rowOff>72789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347754"/>
          <a:ext cx="889000" cy="1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152766</xdr:rowOff>
    </xdr:from>
    <xdr:to>
      <xdr:col>55</xdr:col>
      <xdr:colOff>50800</xdr:colOff>
      <xdr:row>95</xdr:row>
      <xdr:rowOff>82916</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26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4193</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12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146684</xdr:rowOff>
    </xdr:from>
    <xdr:to>
      <xdr:col>50</xdr:col>
      <xdr:colOff>165100</xdr:colOff>
      <xdr:row>95</xdr:row>
      <xdr:rowOff>76834</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26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93361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0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46061</xdr:rowOff>
    </xdr:from>
    <xdr:to>
      <xdr:col>46</xdr:col>
      <xdr:colOff>38100</xdr:colOff>
      <xdr:row>94</xdr:row>
      <xdr:rowOff>147661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1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164188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50795" y="159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21989</xdr:rowOff>
    </xdr:from>
    <xdr:to>
      <xdr:col>41</xdr:col>
      <xdr:colOff>101600</xdr:colOff>
      <xdr:row>95</xdr:row>
      <xdr:rowOff>123589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3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140116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08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9204</xdr:rowOff>
    </xdr:from>
    <xdr:to>
      <xdr:col>36</xdr:col>
      <xdr:colOff>165100</xdr:colOff>
      <xdr:row>95</xdr:row>
      <xdr:rowOff>110804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29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127331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07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9518</xdr:rowOff>
    </xdr:from>
    <xdr:to>
      <xdr:col>85</xdr:col>
      <xdr:colOff>127000</xdr:colOff>
      <xdr:row>38</xdr:row>
      <xdr:rowOff>42033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524618"/>
          <a:ext cx="838200" cy="3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9518</xdr:rowOff>
    </xdr:from>
    <xdr:to>
      <xdr:col>81</xdr:col>
      <xdr:colOff>50800</xdr:colOff>
      <xdr:row>38</xdr:row>
      <xdr:rowOff>24279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524618"/>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151087</xdr:rowOff>
    </xdr:from>
    <xdr:to>
      <xdr:col>76</xdr:col>
      <xdr:colOff>114300</xdr:colOff>
      <xdr:row>38</xdr:row>
      <xdr:rowOff>24279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3703300" y="6494737"/>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115077</xdr:rowOff>
    </xdr:from>
    <xdr:to>
      <xdr:col>71</xdr:col>
      <xdr:colOff>177800</xdr:colOff>
      <xdr:row>37</xdr:row>
      <xdr:rowOff>151087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115827"/>
          <a:ext cx="889000" cy="37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162683</xdr:rowOff>
    </xdr:from>
    <xdr:to>
      <xdr:col>85</xdr:col>
      <xdr:colOff>177800</xdr:colOff>
      <xdr:row>38</xdr:row>
      <xdr:rowOff>92833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50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77610</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42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130168</xdr:rowOff>
    </xdr:from>
    <xdr:to>
      <xdr:col>81</xdr:col>
      <xdr:colOff>101600</xdr:colOff>
      <xdr:row>38</xdr:row>
      <xdr:rowOff>60317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738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56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144929</xdr:rowOff>
    </xdr:from>
    <xdr:to>
      <xdr:col>76</xdr:col>
      <xdr:colOff>165100</xdr:colOff>
      <xdr:row>38</xdr:row>
      <xdr:rowOff>75079</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4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66206</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58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100287</xdr:rowOff>
    </xdr:from>
    <xdr:to>
      <xdr:col>72</xdr:col>
      <xdr:colOff>38100</xdr:colOff>
      <xdr:row>38</xdr:row>
      <xdr:rowOff>30437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4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46964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21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64277</xdr:rowOff>
    </xdr:from>
    <xdr:to>
      <xdr:col>67</xdr:col>
      <xdr:colOff>101600</xdr:colOff>
      <xdr:row>35</xdr:row>
      <xdr:rowOff>165877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06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10954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584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41772</xdr:rowOff>
    </xdr:from>
    <xdr:to>
      <xdr:col>85</xdr:col>
      <xdr:colOff>127000</xdr:colOff>
      <xdr:row>57</xdr:row>
      <xdr:rowOff>112116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814422"/>
          <a:ext cx="838200" cy="7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59671</xdr:rowOff>
    </xdr:from>
    <xdr:to>
      <xdr:col>81</xdr:col>
      <xdr:colOff>50800</xdr:colOff>
      <xdr:row>57</xdr:row>
      <xdr:rowOff>112116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32321"/>
          <a:ext cx="8890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59671</xdr:rowOff>
    </xdr:from>
    <xdr:to>
      <xdr:col>76</xdr:col>
      <xdr:colOff>114300</xdr:colOff>
      <xdr:row>57</xdr:row>
      <xdr:rowOff>143918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32321"/>
          <a:ext cx="8890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143918</xdr:rowOff>
    </xdr:from>
    <xdr:to>
      <xdr:col>71</xdr:col>
      <xdr:colOff>177800</xdr:colOff>
      <xdr:row>57</xdr:row>
      <xdr:rowOff>150265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16568"/>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162422</xdr:rowOff>
    </xdr:from>
    <xdr:to>
      <xdr:col>85</xdr:col>
      <xdr:colOff>177800</xdr:colOff>
      <xdr:row>57</xdr:row>
      <xdr:rowOff>92572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13849</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1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61316</xdr:rowOff>
    </xdr:from>
    <xdr:to>
      <xdr:col>81</xdr:col>
      <xdr:colOff>101600</xdr:colOff>
      <xdr:row>57</xdr:row>
      <xdr:rowOff>162916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154043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8871</xdr:rowOff>
    </xdr:from>
    <xdr:to>
      <xdr:col>76</xdr:col>
      <xdr:colOff>165100</xdr:colOff>
      <xdr:row>57</xdr:row>
      <xdr:rowOff>110471</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126998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5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93118</xdr:rowOff>
    </xdr:from>
    <xdr:to>
      <xdr:col>72</xdr:col>
      <xdr:colOff>38100</xdr:colOff>
      <xdr:row>58</xdr:row>
      <xdr:rowOff>23268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39795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64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99465</xdr:rowOff>
    </xdr:from>
    <xdr:to>
      <xdr:col>67</xdr:col>
      <xdr:colOff>101600</xdr:colOff>
      <xdr:row>58</xdr:row>
      <xdr:rowOff>29615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46142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6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33310</xdr:rowOff>
    </xdr:from>
    <xdr:to>
      <xdr:col>85</xdr:col>
      <xdr:colOff>127000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406410"/>
          <a:ext cx="838200" cy="10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34452</xdr:rowOff>
    </xdr:from>
    <xdr:to>
      <xdr:col>81</xdr:col>
      <xdr:colOff>50800</xdr:colOff>
      <xdr:row>78</xdr:row>
      <xdr:rowOff>33310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236102"/>
          <a:ext cx="889000" cy="17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34452</xdr:rowOff>
    </xdr:from>
    <xdr:to>
      <xdr:col>76</xdr:col>
      <xdr:colOff>114300</xdr:colOff>
      <xdr:row>78</xdr:row>
      <xdr:rowOff>118692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236102"/>
          <a:ext cx="889000" cy="25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118692</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491792"/>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153960</xdr:rowOff>
    </xdr:from>
    <xdr:to>
      <xdr:col>81</xdr:col>
      <xdr:colOff>101600</xdr:colOff>
      <xdr:row>78</xdr:row>
      <xdr:rowOff>84110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3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75237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44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155102</xdr:rowOff>
    </xdr:from>
    <xdr:to>
      <xdr:col>76</xdr:col>
      <xdr:colOff>165100</xdr:colOff>
      <xdr:row>77</xdr:row>
      <xdr:rowOff>85252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18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101780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5111" y="129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67892</xdr:rowOff>
    </xdr:from>
    <xdr:to>
      <xdr:col>72</xdr:col>
      <xdr:colOff>38100</xdr:colOff>
      <xdr:row>78</xdr:row>
      <xdr:rowOff>169492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4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160619</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4017" y="1353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55842</xdr:rowOff>
    </xdr:from>
    <xdr:to>
      <xdr:col>85</xdr:col>
      <xdr:colOff>127000</xdr:colOff>
      <xdr:row>95</xdr:row>
      <xdr:rowOff>62761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5481300" y="16343592"/>
          <a:ext cx="838200" cy="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55842</xdr:rowOff>
    </xdr:from>
    <xdr:to>
      <xdr:col>81</xdr:col>
      <xdr:colOff>50800</xdr:colOff>
      <xdr:row>95</xdr:row>
      <xdr:rowOff>71379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343592"/>
          <a:ext cx="8890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47574</xdr:rowOff>
    </xdr:from>
    <xdr:to>
      <xdr:col>76</xdr:col>
      <xdr:colOff>114300</xdr:colOff>
      <xdr:row>95</xdr:row>
      <xdr:rowOff>71379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335324"/>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32000</xdr:rowOff>
    </xdr:from>
    <xdr:to>
      <xdr:col>71</xdr:col>
      <xdr:colOff>177800</xdr:colOff>
      <xdr:row>95</xdr:row>
      <xdr:rowOff>47574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319750"/>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11961</xdr:rowOff>
    </xdr:from>
    <xdr:to>
      <xdr:col>85</xdr:col>
      <xdr:colOff>177800</xdr:colOff>
      <xdr:row>95</xdr:row>
      <xdr:rowOff>113561</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29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34838</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15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5042</xdr:rowOff>
    </xdr:from>
    <xdr:to>
      <xdr:col>81</xdr:col>
      <xdr:colOff>101600</xdr:colOff>
      <xdr:row>95</xdr:row>
      <xdr:rowOff>106642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2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123169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6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20579</xdr:rowOff>
    </xdr:from>
    <xdr:to>
      <xdr:col>76</xdr:col>
      <xdr:colOff>165100</xdr:colOff>
      <xdr:row>95</xdr:row>
      <xdr:rowOff>122179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3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138706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168224</xdr:rowOff>
    </xdr:from>
    <xdr:to>
      <xdr:col>72</xdr:col>
      <xdr:colOff>38100</xdr:colOff>
      <xdr:row>95</xdr:row>
      <xdr:rowOff>98374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2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114901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0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152650</xdr:rowOff>
    </xdr:from>
    <xdr:to>
      <xdr:col>67</xdr:col>
      <xdr:colOff>101600</xdr:colOff>
      <xdr:row>95</xdr:row>
      <xdr:rowOff>82800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99327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0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目的</a:t>
          </a:r>
          <a:r>
            <a:rPr kumimoji="1" lang="ja-JP" altLang="ja-JP" sz="1100">
              <a:solidFill>
                <a:schemeClr val="dk1"/>
              </a:solidFill>
              <a:effectLst/>
              <a:latin typeface="+mn-lt"/>
              <a:ea typeface="+mn-ea"/>
              <a:cs typeface="+mn-cs"/>
            </a:rPr>
            <a:t>別の住民一人当たりのコストは、全体的に類似団体を上回っている。商工費については、峰山高原スキー場建設等の大型事業が終了したことから大幅に減少しているが、衛生費、公債費については大幅に上回っている状況である。衛生費については、一部事務組合（ごみ・し尿処理施設）への負担金と企業会計（病院・上下水道）への補助金が大きい</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による。公債費については、公債費負担適正化計画に沿った繰上償還等を行ってきたことにより徐々にではあるが減少傾向にあるが、類似団体平均値を大きく上回っている。さらに、近年実施してきた大型建設事業の地方債の償還が本格的に始まることから引き続き高い水準を維持してい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13.88</a:t>
          </a:r>
          <a:r>
            <a:rPr kumimoji="1" lang="ja-JP" altLang="ja-JP" sz="1100">
              <a:solidFill>
                <a:schemeClr val="dk1"/>
              </a:solidFill>
              <a:effectLst/>
              <a:latin typeface="+mn-lt"/>
              <a:ea typeface="+mn-ea"/>
              <a:cs typeface="+mn-cs"/>
            </a:rPr>
            <a:t>億円となってい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年度の実質収支額は、歳入</a:t>
          </a:r>
          <a:r>
            <a:rPr kumimoji="1" lang="en-US" altLang="ja-JP" sz="1100">
              <a:solidFill>
                <a:schemeClr val="dk1"/>
              </a:solidFill>
              <a:effectLst/>
              <a:latin typeface="+mn-lt"/>
              <a:ea typeface="+mn-ea"/>
              <a:cs typeface="+mn-cs"/>
            </a:rPr>
            <a:t>103.17</a:t>
          </a:r>
          <a:r>
            <a:rPr kumimoji="1" lang="ja-JP" altLang="ja-JP" sz="1100">
              <a:solidFill>
                <a:schemeClr val="dk1"/>
              </a:solidFill>
              <a:effectLst/>
              <a:latin typeface="+mn-lt"/>
              <a:ea typeface="+mn-ea"/>
              <a:cs typeface="+mn-cs"/>
            </a:rPr>
            <a:t>億円から歳出</a:t>
          </a:r>
          <a:r>
            <a:rPr kumimoji="1" lang="en-US" altLang="ja-JP" sz="1100">
              <a:solidFill>
                <a:schemeClr val="dk1"/>
              </a:solidFill>
              <a:effectLst/>
              <a:latin typeface="+mn-lt"/>
              <a:ea typeface="+mn-ea"/>
              <a:cs typeface="+mn-cs"/>
            </a:rPr>
            <a:t>100.25</a:t>
          </a:r>
          <a:r>
            <a:rPr kumimoji="1" lang="ja-JP" altLang="ja-JP" sz="1100">
              <a:solidFill>
                <a:schemeClr val="dk1"/>
              </a:solidFill>
              <a:effectLst/>
              <a:latin typeface="+mn-lt"/>
              <a:ea typeface="+mn-ea"/>
              <a:cs typeface="+mn-cs"/>
            </a:rPr>
            <a:t>億円を差し引いた金額から、さらに翌年度へ繰越財源</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億円を差し引いた</a:t>
          </a:r>
          <a:r>
            <a:rPr kumimoji="1" lang="en-US" altLang="ja-JP" sz="1100">
              <a:solidFill>
                <a:schemeClr val="dk1"/>
              </a:solidFill>
              <a:effectLst/>
              <a:latin typeface="+mn-lt"/>
              <a:ea typeface="+mn-ea"/>
              <a:cs typeface="+mn-cs"/>
            </a:rPr>
            <a:t>2.78</a:t>
          </a:r>
          <a:r>
            <a:rPr kumimoji="1" lang="ja-JP" altLang="ja-JP" sz="1100">
              <a:solidFill>
                <a:schemeClr val="dk1"/>
              </a:solidFill>
              <a:effectLst/>
              <a:latin typeface="+mn-lt"/>
              <a:ea typeface="+mn-ea"/>
              <a:cs typeface="+mn-cs"/>
            </a:rPr>
            <a:t>億円が黒字ということになり、これを比率で表すと</a:t>
          </a:r>
          <a:r>
            <a:rPr kumimoji="1" lang="en-US" altLang="ja-JP" sz="1100">
              <a:solidFill>
                <a:schemeClr val="dk1"/>
              </a:solidFill>
              <a:effectLst/>
              <a:latin typeface="+mn-lt"/>
              <a:ea typeface="+mn-ea"/>
              <a:cs typeface="+mn-cs"/>
            </a:rPr>
            <a:t>5.35</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年度以降赤字となってい</a:t>
          </a:r>
          <a:r>
            <a:rPr kumimoji="1" lang="ja-JP" altLang="en-US" sz="1100">
              <a:solidFill>
                <a:schemeClr val="dk1"/>
              </a:solidFill>
              <a:effectLst/>
              <a:latin typeface="+mn-lt"/>
              <a:ea typeface="+mn-ea"/>
              <a:cs typeface="+mn-cs"/>
            </a:rPr>
            <a:t>たが、令和２年度は黒字となった</a:t>
          </a:r>
          <a:r>
            <a:rPr kumimoji="1" lang="ja-JP" altLang="ja-JP" sz="1100">
              <a:solidFill>
                <a:schemeClr val="dk1"/>
              </a:solidFill>
              <a:effectLst/>
              <a:latin typeface="+mn-lt"/>
              <a:ea typeface="+mn-ea"/>
              <a:cs typeface="+mn-cs"/>
            </a:rPr>
            <a:t>。今後は普通交付税を含めた一般財源の確保がさらに厳しくなる見込みであり、動向を注視していく必要があ</a:t>
          </a:r>
          <a:r>
            <a:rPr kumimoji="1" lang="ja-JP" altLang="en-US" sz="1100">
              <a:solidFill>
                <a:schemeClr val="dk1"/>
              </a:solidFill>
              <a:effectLst/>
              <a:latin typeface="+mn-lt"/>
              <a:ea typeface="+mn-ea"/>
              <a:cs typeface="+mn-cs"/>
            </a:rPr>
            <a:t>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予算の確実な執行により黒字及び企業会計における資金剰余額が発生しており、健全な財政運営・企業経営が行われてい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400">
              <a:latin typeface="游ゴシック" panose="020B0400000000000000" pitchFamily="50" charset="-128"/>
              <a:ea typeface="游ゴシック" panose="020B0400000000000000" pitchFamily="50" charset="-128"/>
            </a:rPr>
            <a:t>　</a:t>
          </a:r>
          <a:r>
            <a:rPr kumimoji="1" lang="ja-JP" altLang="en-US" sz="1100">
              <a:solidFill>
                <a:schemeClr val="dk1"/>
              </a:solidFill>
              <a:effectLst/>
              <a:latin typeface="+mn-lt"/>
              <a:ea typeface="+mn-ea"/>
              <a:cs typeface="+mn-cs"/>
            </a:rPr>
            <a:t>令和元年度に公立神崎総合病院北館の建て替えが完了し、また令和２年度は減収対策企業債</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億円を借入したこと等により流動資産が増加し、黒字額が大幅に増加している。</a:t>
          </a:r>
          <a:endParaRPr kumimoji="1" lang="ja-JP" altLang="en-US" sz="1400">
            <a:latin typeface="游ゴシック" panose="020B0400000000000000" pitchFamily="50" charset="-128"/>
            <a:ea typeface="游ゴシック" panose="020B0400000000000000"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75\Desktop\R4.9.20&#36001;&#25919;&#29366;&#27841;&#36039;&#26009;&#38598;\&#12304;&#36001;&#25919;&#29366;&#27841;&#36039;&#26009;&#38598;&#12305;_284467_&#31070;&#27827;&#30010;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34.700000000000003</v>
          </cell>
          <cell r="BQ51"/>
          <cell r="BR51"/>
          <cell r="BS51"/>
          <cell r="BT51"/>
          <cell r="BU51"/>
          <cell r="BV51"/>
          <cell r="BW51"/>
          <cell r="BX51">
            <v>44.2</v>
          </cell>
          <cell r="BY51"/>
          <cell r="BZ51"/>
          <cell r="CA51"/>
          <cell r="CB51"/>
          <cell r="CC51"/>
          <cell r="CD51"/>
          <cell r="CE51"/>
          <cell r="CF51">
            <v>56.4</v>
          </cell>
          <cell r="CG51"/>
          <cell r="CH51"/>
          <cell r="CI51"/>
          <cell r="CJ51"/>
          <cell r="CK51"/>
          <cell r="CL51"/>
          <cell r="CM51"/>
          <cell r="CN51">
            <v>76</v>
          </cell>
          <cell r="CO51"/>
          <cell r="CP51"/>
          <cell r="CQ51"/>
          <cell r="CR51"/>
          <cell r="CS51"/>
          <cell r="CT51"/>
          <cell r="CU51"/>
          <cell r="CV51">
            <v>73.5</v>
          </cell>
          <cell r="CW51"/>
          <cell r="CX51"/>
          <cell r="CY51"/>
          <cell r="CZ51"/>
          <cell r="DA51"/>
          <cell r="DB51"/>
          <cell r="DC51"/>
        </row>
        <row r="53">
          <cell r="BP53">
            <v>34.5</v>
          </cell>
          <cell r="BQ53"/>
          <cell r="BR53"/>
          <cell r="BS53"/>
          <cell r="BT53"/>
          <cell r="BU53"/>
          <cell r="BV53"/>
          <cell r="BW53"/>
          <cell r="BX53">
            <v>36.200000000000003</v>
          </cell>
          <cell r="BY53"/>
          <cell r="BZ53"/>
          <cell r="CA53"/>
          <cell r="CB53"/>
          <cell r="CC53"/>
          <cell r="CD53"/>
          <cell r="CE53"/>
          <cell r="CF53">
            <v>38</v>
          </cell>
          <cell r="CG53"/>
          <cell r="CH53"/>
          <cell r="CI53"/>
          <cell r="CJ53"/>
          <cell r="CK53"/>
          <cell r="CL53"/>
          <cell r="CM53"/>
          <cell r="CN53">
            <v>39.799999999999997</v>
          </cell>
          <cell r="CO53"/>
          <cell r="CP53"/>
          <cell r="CQ53"/>
          <cell r="CR53"/>
          <cell r="CS53"/>
          <cell r="CT53"/>
          <cell r="CU53"/>
          <cell r="CV53">
            <v>41.2</v>
          </cell>
          <cell r="CW53"/>
          <cell r="CX53"/>
          <cell r="CY53"/>
          <cell r="CZ53"/>
          <cell r="DA53"/>
          <cell r="DB53"/>
          <cell r="DC53"/>
        </row>
        <row r="55">
          <cell r="AN55" t="str">
            <v>類似団体内平均値</v>
          </cell>
          <cell r="BP55">
            <v>0</v>
          </cell>
          <cell r="BQ55"/>
          <cell r="BR55"/>
          <cell r="BS55"/>
          <cell r="BT55"/>
          <cell r="BU55"/>
          <cell r="BV55"/>
          <cell r="BW55"/>
          <cell r="BX55">
            <v>0</v>
          </cell>
          <cell r="BY55"/>
          <cell r="BZ55"/>
          <cell r="CA55"/>
          <cell r="CB55"/>
          <cell r="CC55"/>
          <cell r="CD55"/>
          <cell r="CE55"/>
          <cell r="CF55">
            <v>0</v>
          </cell>
          <cell r="CG55"/>
          <cell r="CH55"/>
          <cell r="CI55"/>
          <cell r="CJ55"/>
          <cell r="CK55"/>
          <cell r="CL55"/>
          <cell r="CM55"/>
          <cell r="CN55">
            <v>3.1</v>
          </cell>
          <cell r="CO55"/>
          <cell r="CP55"/>
          <cell r="CQ55"/>
          <cell r="CR55"/>
          <cell r="CS55"/>
          <cell r="CT55"/>
          <cell r="CU55"/>
          <cell r="CV55">
            <v>13.7</v>
          </cell>
          <cell r="CW55"/>
          <cell r="CX55"/>
          <cell r="CY55"/>
          <cell r="CZ55"/>
          <cell r="DA55"/>
          <cell r="DB55"/>
          <cell r="DC55"/>
        </row>
        <row r="57">
          <cell r="BP57">
            <v>52.3</v>
          </cell>
          <cell r="BQ57"/>
          <cell r="BR57"/>
          <cell r="BS57"/>
          <cell r="BT57"/>
          <cell r="BU57"/>
          <cell r="BV57"/>
          <cell r="BW57"/>
          <cell r="BX57">
            <v>59.3</v>
          </cell>
          <cell r="BY57"/>
          <cell r="BZ57"/>
          <cell r="CA57"/>
          <cell r="CB57"/>
          <cell r="CC57"/>
          <cell r="CD57"/>
          <cell r="CE57"/>
          <cell r="CF57">
            <v>59.9</v>
          </cell>
          <cell r="CG57"/>
          <cell r="CH57"/>
          <cell r="CI57"/>
          <cell r="CJ57"/>
          <cell r="CK57"/>
          <cell r="CL57"/>
          <cell r="CM57"/>
          <cell r="CN57">
            <v>61</v>
          </cell>
          <cell r="CO57"/>
          <cell r="CP57"/>
          <cell r="CQ57"/>
          <cell r="CR57"/>
          <cell r="CS57"/>
          <cell r="CT57"/>
          <cell r="CU57"/>
          <cell r="CV57">
            <v>61.9</v>
          </cell>
          <cell r="CW57"/>
          <cell r="CX57"/>
          <cell r="CY57"/>
          <cell r="CZ57"/>
          <cell r="DA57"/>
          <cell r="DB57"/>
          <cell r="DC57"/>
        </row>
        <row r="72">
          <cell r="BP72" t="str">
            <v>H28</v>
          </cell>
          <cell r="BX72" t="str">
            <v>H29</v>
          </cell>
          <cell r="CF72" t="str">
            <v>H30</v>
          </cell>
          <cell r="CN72" t="str">
            <v>R01</v>
          </cell>
          <cell r="CV72" t="str">
            <v>R02</v>
          </cell>
        </row>
        <row r="73">
          <cell r="AN73" t="str">
            <v>当該団体値</v>
          </cell>
          <cell r="BP73">
            <v>34.700000000000003</v>
          </cell>
          <cell r="BQ73"/>
          <cell r="BR73"/>
          <cell r="BS73"/>
          <cell r="BT73"/>
          <cell r="BU73"/>
          <cell r="BV73"/>
          <cell r="BW73"/>
          <cell r="BX73">
            <v>44.2</v>
          </cell>
          <cell r="BY73"/>
          <cell r="BZ73"/>
          <cell r="CA73"/>
          <cell r="CB73"/>
          <cell r="CC73"/>
          <cell r="CD73"/>
          <cell r="CE73"/>
          <cell r="CF73">
            <v>56.4</v>
          </cell>
          <cell r="CG73"/>
          <cell r="CH73"/>
          <cell r="CI73"/>
          <cell r="CJ73"/>
          <cell r="CK73"/>
          <cell r="CL73"/>
          <cell r="CM73"/>
          <cell r="CN73">
            <v>76</v>
          </cell>
          <cell r="CO73"/>
          <cell r="CP73"/>
          <cell r="CQ73"/>
          <cell r="CR73"/>
          <cell r="CS73"/>
          <cell r="CT73"/>
          <cell r="CU73"/>
          <cell r="CV73">
            <v>73.5</v>
          </cell>
          <cell r="CW73"/>
          <cell r="CX73"/>
          <cell r="CY73"/>
          <cell r="CZ73"/>
          <cell r="DA73"/>
          <cell r="DB73"/>
          <cell r="DC73"/>
        </row>
        <row r="75">
          <cell r="BP75">
            <v>15.7</v>
          </cell>
          <cell r="BQ75"/>
          <cell r="BR75"/>
          <cell r="BS75"/>
          <cell r="BT75"/>
          <cell r="BU75"/>
          <cell r="BV75"/>
          <cell r="BW75"/>
          <cell r="BX75">
            <v>16</v>
          </cell>
          <cell r="BY75"/>
          <cell r="BZ75"/>
          <cell r="CA75"/>
          <cell r="CB75"/>
          <cell r="CC75"/>
          <cell r="CD75"/>
          <cell r="CE75"/>
          <cell r="CF75">
            <v>16.3</v>
          </cell>
          <cell r="CG75"/>
          <cell r="CH75"/>
          <cell r="CI75"/>
          <cell r="CJ75"/>
          <cell r="CK75"/>
          <cell r="CL75"/>
          <cell r="CM75"/>
          <cell r="CN75">
            <v>15.8</v>
          </cell>
          <cell r="CO75"/>
          <cell r="CP75"/>
          <cell r="CQ75"/>
          <cell r="CR75"/>
          <cell r="CS75"/>
          <cell r="CT75"/>
          <cell r="CU75"/>
          <cell r="CV75">
            <v>14.4</v>
          </cell>
          <cell r="CW75"/>
          <cell r="CX75"/>
          <cell r="CY75"/>
          <cell r="CZ75"/>
          <cell r="DA75"/>
          <cell r="DB75"/>
          <cell r="DC75"/>
        </row>
        <row r="77">
          <cell r="AN77" t="str">
            <v>類似団体内平均値</v>
          </cell>
          <cell r="BP77">
            <v>0</v>
          </cell>
          <cell r="BQ77"/>
          <cell r="BR77"/>
          <cell r="BS77"/>
          <cell r="BT77"/>
          <cell r="BU77"/>
          <cell r="BV77"/>
          <cell r="BW77"/>
          <cell r="BX77">
            <v>0</v>
          </cell>
          <cell r="BY77"/>
          <cell r="BZ77"/>
          <cell r="CA77"/>
          <cell r="CB77"/>
          <cell r="CC77"/>
          <cell r="CD77"/>
          <cell r="CE77"/>
          <cell r="CF77">
            <v>0</v>
          </cell>
          <cell r="CG77"/>
          <cell r="CH77"/>
          <cell r="CI77"/>
          <cell r="CJ77"/>
          <cell r="CK77"/>
          <cell r="CL77"/>
          <cell r="CM77"/>
          <cell r="CN77">
            <v>3.1</v>
          </cell>
          <cell r="CO77"/>
          <cell r="CP77"/>
          <cell r="CQ77"/>
          <cell r="CR77"/>
          <cell r="CS77"/>
          <cell r="CT77"/>
          <cell r="CU77"/>
          <cell r="CV77">
            <v>13.7</v>
          </cell>
          <cell r="CW77"/>
          <cell r="CX77"/>
          <cell r="CY77"/>
          <cell r="CZ77"/>
          <cell r="DA77"/>
          <cell r="DB77"/>
          <cell r="DC77"/>
        </row>
        <row r="79">
          <cell r="BP79">
            <v>7.9</v>
          </cell>
          <cell r="BQ79"/>
          <cell r="BR79"/>
          <cell r="BS79"/>
          <cell r="BT79"/>
          <cell r="BU79"/>
          <cell r="BV79"/>
          <cell r="BW79"/>
          <cell r="BX79">
            <v>7.9</v>
          </cell>
          <cell r="BY79"/>
          <cell r="BZ79"/>
          <cell r="CA79"/>
          <cell r="CB79"/>
          <cell r="CC79"/>
          <cell r="CD79"/>
          <cell r="CE79"/>
          <cell r="CF79">
            <v>7.8</v>
          </cell>
          <cell r="CG79"/>
          <cell r="CH79"/>
          <cell r="CI79"/>
          <cell r="CJ79"/>
          <cell r="CK79"/>
          <cell r="CL79"/>
          <cell r="CM79"/>
          <cell r="CN79">
            <v>7.9</v>
          </cell>
          <cell r="CO79"/>
          <cell r="CP79"/>
          <cell r="CQ79"/>
          <cell r="CR79"/>
          <cell r="CS79"/>
          <cell r="CT79"/>
          <cell r="CU79"/>
          <cell r="CV79">
            <v>7.9</v>
          </cell>
          <cell r="CW79"/>
          <cell r="CX79"/>
          <cell r="CY79"/>
          <cell r="CZ79"/>
          <cell r="DA79"/>
          <cell r="DB79"/>
          <cell r="DC79"/>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10317354</v>
      </c>
      <c r="BO4" s="464"/>
      <c r="BP4" s="464"/>
      <c r="BQ4" s="464"/>
      <c r="BR4" s="464"/>
      <c r="BS4" s="464"/>
      <c r="BT4" s="464"/>
      <c r="BU4" s="465"/>
      <c r="BV4" s="463">
        <v>9031242</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5.4</v>
      </c>
      <c r="CU4" s="648"/>
      <c r="CV4" s="648"/>
      <c r="CW4" s="648"/>
      <c r="CX4" s="648"/>
      <c r="CY4" s="648"/>
      <c r="CZ4" s="648"/>
      <c r="DA4" s="649"/>
      <c r="DB4" s="647">
        <v>2.8</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10024545</v>
      </c>
      <c r="BO5" s="469"/>
      <c r="BP5" s="469"/>
      <c r="BQ5" s="469"/>
      <c r="BR5" s="469"/>
      <c r="BS5" s="469"/>
      <c r="BT5" s="469"/>
      <c r="BU5" s="470"/>
      <c r="BV5" s="468">
        <v>8878205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91.8</v>
      </c>
      <c r="CU5" s="439"/>
      <c r="CV5" s="439"/>
      <c r="CW5" s="439"/>
      <c r="CX5" s="439"/>
      <c r="CY5" s="439"/>
      <c r="CZ5" s="439"/>
      <c r="DA5" s="440"/>
      <c r="DB5" s="438">
        <v>96.6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292809</v>
      </c>
      <c r="BO6" s="469"/>
      <c r="BP6" s="469"/>
      <c r="BQ6" s="469"/>
      <c r="BR6" s="469"/>
      <c r="BS6" s="469"/>
      <c r="BT6" s="469"/>
      <c r="BU6" s="470"/>
      <c r="BV6" s="468">
        <v>153037</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95.5</v>
      </c>
      <c r="CU6" s="622"/>
      <c r="CV6" s="622"/>
      <c r="CW6" s="622"/>
      <c r="CX6" s="622"/>
      <c r="CY6" s="622"/>
      <c r="CZ6" s="622"/>
      <c r="DA6" s="623"/>
      <c r="DB6" s="621">
        <v>100.6</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15061</v>
      </c>
      <c r="BO7" s="469"/>
      <c r="BP7" s="469"/>
      <c r="BQ7" s="469"/>
      <c r="BR7" s="469"/>
      <c r="BS7" s="469"/>
      <c r="BT7" s="469"/>
      <c r="BU7" s="470"/>
      <c r="BV7" s="468">
        <v>10465</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5186902</v>
      </c>
      <c r="CU7" s="469"/>
      <c r="CV7" s="469"/>
      <c r="CW7" s="469"/>
      <c r="CX7" s="469"/>
      <c r="CY7" s="469"/>
      <c r="CZ7" s="469"/>
      <c r="DA7" s="470"/>
      <c r="DB7" s="468">
        <v>5004958</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277748</v>
      </c>
      <c r="BO8" s="469"/>
      <c r="BP8" s="469"/>
      <c r="BQ8" s="469"/>
      <c r="BR8" s="469"/>
      <c r="BS8" s="469"/>
      <c r="BT8" s="469"/>
      <c r="BU8" s="470"/>
      <c r="BV8" s="468">
        <v>142572</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0.39</v>
      </c>
      <c r="CU8" s="582"/>
      <c r="CV8" s="582"/>
      <c r="CW8" s="582"/>
      <c r="CX8" s="582"/>
      <c r="CY8" s="582"/>
      <c r="CZ8" s="582"/>
      <c r="DA8" s="583"/>
      <c r="DB8" s="581">
        <v>0.4</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10616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94</v>
      </c>
      <c r="AV9" s="526"/>
      <c r="AW9" s="526"/>
      <c r="AX9" s="526"/>
      <c r="AY9" s="448" t="s">
        <v>116</v>
      </c>
      <c r="AZ9" s="449"/>
      <c r="BA9" s="449"/>
      <c r="BB9" s="449"/>
      <c r="BC9" s="449"/>
      <c r="BD9" s="449"/>
      <c r="BE9" s="449"/>
      <c r="BF9" s="449"/>
      <c r="BG9" s="449"/>
      <c r="BH9" s="449"/>
      <c r="BI9" s="449"/>
      <c r="BJ9" s="449"/>
      <c r="BK9" s="449"/>
      <c r="BL9" s="449"/>
      <c r="BM9" s="450"/>
      <c r="BN9" s="468">
        <v>135176</v>
      </c>
      <c r="BO9" s="469"/>
      <c r="BP9" s="469"/>
      <c r="BQ9" s="469"/>
      <c r="BR9" s="469"/>
      <c r="BS9" s="469"/>
      <c r="BT9" s="469"/>
      <c r="BU9" s="470"/>
      <c r="BV9" s="468">
        <v>-141361</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14.2</v>
      </c>
      <c r="CU9" s="439"/>
      <c r="CV9" s="439"/>
      <c r="CW9" s="439"/>
      <c r="CX9" s="439"/>
      <c r="CY9" s="439"/>
      <c r="CZ9" s="439"/>
      <c r="DA9" s="440"/>
      <c r="DB9" s="438">
        <v>15.7</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11452</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91660</v>
      </c>
      <c r="BO10" s="469"/>
      <c r="BP10" s="469"/>
      <c r="BQ10" s="469"/>
      <c r="BR10" s="469"/>
      <c r="BS10" s="469"/>
      <c r="BT10" s="469"/>
      <c r="BU10" s="470"/>
      <c r="BV10" s="468">
        <v>26852</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11115</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2200</v>
      </c>
      <c r="BO12" s="469"/>
      <c r="BP12" s="469"/>
      <c r="BQ12" s="469"/>
      <c r="BR12" s="469"/>
      <c r="BS12" s="469"/>
      <c r="BT12" s="469"/>
      <c r="BU12" s="470"/>
      <c r="BV12" s="468">
        <v>110584</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11044</v>
      </c>
      <c r="S13" s="572"/>
      <c r="T13" s="572"/>
      <c r="U13" s="572"/>
      <c r="V13" s="573"/>
      <c r="W13" s="559" t="s">
        <v>140</v>
      </c>
      <c r="X13" s="481"/>
      <c r="Y13" s="481"/>
      <c r="Z13" s="481"/>
      <c r="AA13" s="481"/>
      <c r="AB13" s="482"/>
      <c r="AC13" s="444">
        <v>241</v>
      </c>
      <c r="AD13" s="445"/>
      <c r="AE13" s="445"/>
      <c r="AF13" s="445"/>
      <c r="AG13" s="446"/>
      <c r="AH13" s="444">
        <v>175</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224636</v>
      </c>
      <c r="BO13" s="469"/>
      <c r="BP13" s="469"/>
      <c r="BQ13" s="469"/>
      <c r="BR13" s="469"/>
      <c r="BS13" s="469"/>
      <c r="BT13" s="469"/>
      <c r="BU13" s="470"/>
      <c r="BV13" s="468">
        <v>-225093</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14.4</v>
      </c>
      <c r="CU13" s="439"/>
      <c r="CV13" s="439"/>
      <c r="CW13" s="439"/>
      <c r="CX13" s="439"/>
      <c r="CY13" s="439"/>
      <c r="CZ13" s="439"/>
      <c r="DA13" s="440"/>
      <c r="DB13" s="438">
        <v>15.8</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11286</v>
      </c>
      <c r="S14" s="572"/>
      <c r="T14" s="572"/>
      <c r="U14" s="572"/>
      <c r="V14" s="573"/>
      <c r="W14" s="574"/>
      <c r="X14" s="484"/>
      <c r="Y14" s="484"/>
      <c r="Z14" s="484"/>
      <c r="AA14" s="484"/>
      <c r="AB14" s="485"/>
      <c r="AC14" s="564">
        <v>4.5</v>
      </c>
      <c r="AD14" s="565"/>
      <c r="AE14" s="565"/>
      <c r="AF14" s="565"/>
      <c r="AG14" s="566"/>
      <c r="AH14" s="564">
        <v>3.2</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73.5</v>
      </c>
      <c r="CU14" s="576"/>
      <c r="CV14" s="576"/>
      <c r="CW14" s="576"/>
      <c r="CX14" s="576"/>
      <c r="CY14" s="576"/>
      <c r="CZ14" s="576"/>
      <c r="DA14" s="577"/>
      <c r="DB14" s="575">
        <v>76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11222</v>
      </c>
      <c r="S15" s="572"/>
      <c r="T15" s="572"/>
      <c r="U15" s="572"/>
      <c r="V15" s="573"/>
      <c r="W15" s="559" t="s">
        <v>147</v>
      </c>
      <c r="X15" s="481"/>
      <c r="Y15" s="481"/>
      <c r="Z15" s="481"/>
      <c r="AA15" s="481"/>
      <c r="AB15" s="482"/>
      <c r="AC15" s="444">
        <v>1776</v>
      </c>
      <c r="AD15" s="445"/>
      <c r="AE15" s="445"/>
      <c r="AF15" s="445"/>
      <c r="AG15" s="446"/>
      <c r="AH15" s="444">
        <v>1920</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1653203</v>
      </c>
      <c r="BO15" s="464"/>
      <c r="BP15" s="464"/>
      <c r="BQ15" s="464"/>
      <c r="BR15" s="464"/>
      <c r="BS15" s="464"/>
      <c r="BT15" s="464"/>
      <c r="BU15" s="465"/>
      <c r="BV15" s="463">
        <v>1681836</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33</v>
      </c>
      <c r="AD16" s="565"/>
      <c r="AE16" s="565"/>
      <c r="AF16" s="565"/>
      <c r="AG16" s="566"/>
      <c r="AH16" s="564">
        <v>35.1</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4527923</v>
      </c>
      <c r="BO16" s="469"/>
      <c r="BP16" s="469"/>
      <c r="BQ16" s="469"/>
      <c r="BR16" s="469"/>
      <c r="BS16" s="469"/>
      <c r="BT16" s="469"/>
      <c r="BU16" s="470"/>
      <c r="BV16" s="468">
        <v>4279946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3357</v>
      </c>
      <c r="AD17" s="445"/>
      <c r="AE17" s="445"/>
      <c r="AF17" s="445"/>
      <c r="AG17" s="446"/>
      <c r="AH17" s="444">
        <v>3381</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2086773</v>
      </c>
      <c r="BO17" s="469"/>
      <c r="BP17" s="469"/>
      <c r="BQ17" s="469"/>
      <c r="BR17" s="469"/>
      <c r="BS17" s="469"/>
      <c r="BT17" s="469"/>
      <c r="BU17" s="470"/>
      <c r="BV17" s="468">
        <v>2146470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202.23</v>
      </c>
      <c r="M18" s="533"/>
      <c r="N18" s="533"/>
      <c r="O18" s="533"/>
      <c r="P18" s="533"/>
      <c r="Q18" s="533"/>
      <c r="R18" s="534"/>
      <c r="S18" s="534"/>
      <c r="T18" s="534"/>
      <c r="U18" s="534"/>
      <c r="V18" s="535"/>
      <c r="W18" s="549"/>
      <c r="X18" s="550"/>
      <c r="Y18" s="550"/>
      <c r="Z18" s="550"/>
      <c r="AA18" s="550"/>
      <c r="AB18" s="560"/>
      <c r="AC18" s="432">
        <v>62.5</v>
      </c>
      <c r="AD18" s="433"/>
      <c r="AE18" s="433"/>
      <c r="AF18" s="433"/>
      <c r="AG18" s="536"/>
      <c r="AH18" s="432">
        <v>61.7</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4826148</v>
      </c>
      <c r="BO18" s="469"/>
      <c r="BP18" s="469"/>
      <c r="BQ18" s="469"/>
      <c r="BR18" s="469"/>
      <c r="BS18" s="469"/>
      <c r="BT18" s="469"/>
      <c r="BU18" s="470"/>
      <c r="BV18" s="468">
        <v>4851894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52</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6495843</v>
      </c>
      <c r="BO19" s="469"/>
      <c r="BP19" s="469"/>
      <c r="BQ19" s="469"/>
      <c r="BR19" s="469"/>
      <c r="BS19" s="469"/>
      <c r="BT19" s="469"/>
      <c r="BU19" s="470"/>
      <c r="BV19" s="468">
        <v>6133318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3779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13537446</v>
      </c>
      <c r="BO23" s="469"/>
      <c r="BP23" s="469"/>
      <c r="BQ23" s="469"/>
      <c r="BR23" s="469"/>
      <c r="BS23" s="469"/>
      <c r="BT23" s="469"/>
      <c r="BU23" s="470"/>
      <c r="BV23" s="468">
        <v>13305896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7600</v>
      </c>
      <c r="R24" s="445"/>
      <c r="S24" s="445"/>
      <c r="T24" s="445"/>
      <c r="U24" s="445"/>
      <c r="V24" s="446"/>
      <c r="W24" s="510"/>
      <c r="X24" s="501"/>
      <c r="Y24" s="502"/>
      <c r="Z24" s="441" t="s">
        <v>171</v>
      </c>
      <c r="AA24" s="442"/>
      <c r="AB24" s="442"/>
      <c r="AC24" s="442"/>
      <c r="AD24" s="442"/>
      <c r="AE24" s="442"/>
      <c r="AF24" s="442"/>
      <c r="AG24" s="443"/>
      <c r="AH24" s="444">
        <v>109</v>
      </c>
      <c r="AI24" s="445"/>
      <c r="AJ24" s="445"/>
      <c r="AK24" s="445"/>
      <c r="AL24" s="446"/>
      <c r="AM24" s="444">
        <v>355340</v>
      </c>
      <c r="AN24" s="445"/>
      <c r="AO24" s="445"/>
      <c r="AP24" s="445"/>
      <c r="AQ24" s="445"/>
      <c r="AR24" s="446"/>
      <c r="AS24" s="444">
        <v>3260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9328752</v>
      </c>
      <c r="BO24" s="469"/>
      <c r="BP24" s="469"/>
      <c r="BQ24" s="469"/>
      <c r="BR24" s="469"/>
      <c r="BS24" s="469"/>
      <c r="BT24" s="469"/>
      <c r="BU24" s="470"/>
      <c r="BV24" s="468">
        <v>8750335</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6200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175</v>
      </c>
      <c r="AN25" s="445"/>
      <c r="AO25" s="445"/>
      <c r="AP25" s="445"/>
      <c r="AQ25" s="445"/>
      <c r="AR25" s="446"/>
      <c r="AS25" s="444" t="s">
        <v>175</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436659</v>
      </c>
      <c r="BO25" s="464"/>
      <c r="BP25" s="464"/>
      <c r="BQ25" s="464"/>
      <c r="BR25" s="464"/>
      <c r="BS25" s="464"/>
      <c r="BT25" s="464"/>
      <c r="BU25" s="465"/>
      <c r="BV25" s="463">
        <v>572810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5600</v>
      </c>
      <c r="R26" s="445"/>
      <c r="S26" s="445"/>
      <c r="T26" s="445"/>
      <c r="U26" s="445"/>
      <c r="V26" s="446"/>
      <c r="W26" s="510"/>
      <c r="X26" s="501"/>
      <c r="Y26" s="502"/>
      <c r="Z26" s="441" t="s">
        <v>178</v>
      </c>
      <c r="AA26" s="523"/>
      <c r="AB26" s="523"/>
      <c r="AC26" s="523"/>
      <c r="AD26" s="523"/>
      <c r="AE26" s="523"/>
      <c r="AF26" s="523"/>
      <c r="AG26" s="524"/>
      <c r="AH26" s="444">
        <v>6</v>
      </c>
      <c r="AI26" s="445"/>
      <c r="AJ26" s="445"/>
      <c r="AK26" s="445"/>
      <c r="AL26" s="446"/>
      <c r="AM26" s="444">
        <v>19296</v>
      </c>
      <c r="AN26" s="445"/>
      <c r="AO26" s="445"/>
      <c r="AP26" s="445"/>
      <c r="AQ26" s="445"/>
      <c r="AR26" s="446"/>
      <c r="AS26" s="444">
        <v>3216</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129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3350</v>
      </c>
      <c r="R27" s="445"/>
      <c r="S27" s="445"/>
      <c r="T27" s="445"/>
      <c r="U27" s="445"/>
      <c r="V27" s="446"/>
      <c r="W27" s="510"/>
      <c r="X27" s="501"/>
      <c r="Y27" s="502"/>
      <c r="Z27" s="441" t="s">
        <v>181</v>
      </c>
      <c r="AA27" s="442"/>
      <c r="AB27" s="442"/>
      <c r="AC27" s="442"/>
      <c r="AD27" s="442"/>
      <c r="AE27" s="442"/>
      <c r="AF27" s="442"/>
      <c r="AG27" s="443"/>
      <c r="AH27" s="444">
        <v>11</v>
      </c>
      <c r="AI27" s="445"/>
      <c r="AJ27" s="445"/>
      <c r="AK27" s="445"/>
      <c r="AL27" s="446"/>
      <c r="AM27" s="444">
        <v>40678</v>
      </c>
      <c r="AN27" s="445"/>
      <c r="AO27" s="445"/>
      <c r="AP27" s="445"/>
      <c r="AQ27" s="445"/>
      <c r="AR27" s="446"/>
      <c r="AS27" s="444">
        <v>3698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14951</v>
      </c>
      <c r="BO27" s="472"/>
      <c r="BP27" s="472"/>
      <c r="BQ27" s="472"/>
      <c r="BR27" s="472"/>
      <c r="BS27" s="472"/>
      <c r="BT27" s="472"/>
      <c r="BU27" s="473"/>
      <c r="BV27" s="471">
        <v>14951</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2450</v>
      </c>
      <c r="R28" s="445"/>
      <c r="S28" s="445"/>
      <c r="T28" s="445"/>
      <c r="U28" s="445"/>
      <c r="V28" s="446"/>
      <c r="W28" s="510"/>
      <c r="X28" s="501"/>
      <c r="Y28" s="502"/>
      <c r="Z28" s="441" t="s">
        <v>184</v>
      </c>
      <c r="AA28" s="442"/>
      <c r="AB28" s="442"/>
      <c r="AC28" s="442"/>
      <c r="AD28" s="442"/>
      <c r="AE28" s="442"/>
      <c r="AF28" s="442"/>
      <c r="AG28" s="443"/>
      <c r="AH28" s="444" t="s">
        <v>129</v>
      </c>
      <c r="AI28" s="445"/>
      <c r="AJ28" s="445"/>
      <c r="AK28" s="445"/>
      <c r="AL28" s="446"/>
      <c r="AM28" s="444" t="s">
        <v>129</v>
      </c>
      <c r="AN28" s="445"/>
      <c r="AO28" s="445"/>
      <c r="AP28" s="445"/>
      <c r="AQ28" s="445"/>
      <c r="AR28" s="446"/>
      <c r="AS28" s="444" t="s">
        <v>175</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1388369</v>
      </c>
      <c r="BO28" s="464"/>
      <c r="BP28" s="464"/>
      <c r="BQ28" s="464"/>
      <c r="BR28" s="464"/>
      <c r="BS28" s="464"/>
      <c r="BT28" s="464"/>
      <c r="BU28" s="465"/>
      <c r="BV28" s="463">
        <v>1298909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10</v>
      </c>
      <c r="M29" s="445"/>
      <c r="N29" s="445"/>
      <c r="O29" s="445"/>
      <c r="P29" s="446"/>
      <c r="Q29" s="444">
        <v>2250</v>
      </c>
      <c r="R29" s="445"/>
      <c r="S29" s="445"/>
      <c r="T29" s="445"/>
      <c r="U29" s="445"/>
      <c r="V29" s="446"/>
      <c r="W29" s="511"/>
      <c r="X29" s="512"/>
      <c r="Y29" s="513"/>
      <c r="Z29" s="441" t="s">
        <v>187</v>
      </c>
      <c r="AA29" s="442"/>
      <c r="AB29" s="442"/>
      <c r="AC29" s="442"/>
      <c r="AD29" s="442"/>
      <c r="AE29" s="442"/>
      <c r="AF29" s="442"/>
      <c r="AG29" s="443"/>
      <c r="AH29" s="444">
        <v>120</v>
      </c>
      <c r="AI29" s="445"/>
      <c r="AJ29" s="445"/>
      <c r="AK29" s="445"/>
      <c r="AL29" s="446"/>
      <c r="AM29" s="444">
        <v>396018</v>
      </c>
      <c r="AN29" s="445"/>
      <c r="AO29" s="445"/>
      <c r="AP29" s="445"/>
      <c r="AQ29" s="445"/>
      <c r="AR29" s="446"/>
      <c r="AS29" s="444">
        <v>3300</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21859</v>
      </c>
      <c r="BO29" s="469"/>
      <c r="BP29" s="469"/>
      <c r="BQ29" s="469"/>
      <c r="BR29" s="469"/>
      <c r="BS29" s="469"/>
      <c r="BT29" s="469"/>
      <c r="BU29" s="470"/>
      <c r="BV29" s="468">
        <v>21818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2140121</v>
      </c>
      <c r="BO30" s="472"/>
      <c r="BP30" s="472"/>
      <c r="BQ30" s="472"/>
      <c r="BR30" s="472"/>
      <c r="BS30" s="472"/>
      <c r="BT30" s="472"/>
      <c r="BU30" s="473"/>
      <c r="BV30" s="471">
        <v>2153829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196</v>
      </c>
      <c r="V33" s="431"/>
      <c r="W33" s="430" t="s">
        <v>198</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196</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6</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10</v>
      </c>
      <c r="AN34" s="427"/>
      <c r="AO34" s="426" t="str">
        <f>IF('各会計、関係団体の財政状況及び健全化判断比率'!B32="","",'各会計、関係団体の財政状況及び健全化判断比率'!B32)</f>
        <v>水道事業会計</v>
      </c>
      <c r="AP34" s="426"/>
      <c r="AQ34" s="426"/>
      <c r="AR34" s="426"/>
      <c r="AS34" s="426"/>
      <c r="AT34" s="426"/>
      <c r="AU34" s="426"/>
      <c r="AV34" s="426"/>
      <c r="AW34" s="426"/>
      <c r="AX34" s="426"/>
      <c r="AY34" s="426"/>
      <c r="AZ34" s="426"/>
      <c r="BA34" s="426"/>
      <c r="BB34" s="426"/>
      <c r="BC34" s="426"/>
      <c r="BD34" s="214"/>
      <c r="BE34" s="427">
        <f>IF(BG34="","",MAX(C34:D43,U34:V43,AM34:AN43)+1)</f>
        <v>13</v>
      </c>
      <c r="BF34" s="427"/>
      <c r="BG34" s="426" t="str">
        <f>IF('各会計、関係団体の財政状況及び健全化判断比率'!B35="","",'各会計、関係団体の財政状況及び健全化判断比率'!B35)</f>
        <v>土地開発事業特別会計</v>
      </c>
      <c r="BH34" s="426"/>
      <c r="BI34" s="426"/>
      <c r="BJ34" s="426"/>
      <c r="BK34" s="426"/>
      <c r="BL34" s="426"/>
      <c r="BM34" s="426"/>
      <c r="BN34" s="426"/>
      <c r="BO34" s="426"/>
      <c r="BP34" s="426"/>
      <c r="BQ34" s="426"/>
      <c r="BR34" s="426"/>
      <c r="BS34" s="426"/>
      <c r="BT34" s="426"/>
      <c r="BU34" s="426"/>
      <c r="BV34" s="214"/>
      <c r="BW34" s="427">
        <f>IF(BY34="","",MAX(C34:D43,U34:V43,AM34:AN43,BE34:BF43)+1)</f>
        <v>14</v>
      </c>
      <c r="BX34" s="427"/>
      <c r="BY34" s="426" t="str">
        <f>IF('各会計、関係団体の財政状況及び健全化判断比率'!B68="","",'各会計、関係団体の財政状況及び健全化判断比率'!B68)</f>
        <v>中播衛生施設事務組合</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㈱神崎ﾌｰﾄﾞ</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介護療育支援事業特別会計</v>
      </c>
      <c r="F35" s="426"/>
      <c r="G35" s="426"/>
      <c r="H35" s="426"/>
      <c r="I35" s="426"/>
      <c r="J35" s="426"/>
      <c r="K35" s="426"/>
      <c r="L35" s="426"/>
      <c r="M35" s="426"/>
      <c r="N35" s="426"/>
      <c r="O35" s="426"/>
      <c r="P35" s="426"/>
      <c r="Q35" s="426"/>
      <c r="R35" s="426"/>
      <c r="S35" s="426"/>
      <c r="T35" s="214"/>
      <c r="U35" s="427">
        <f>IF(W35="","",U34+1)</f>
        <v>7</v>
      </c>
      <c r="V35" s="427"/>
      <c r="W35" s="426" t="str">
        <f>IF('各会計、関係団体の財政状況及び健全化判断比率'!B29="","",'各会計、関係団体の財政状況及び健全化判断比率'!B29)</f>
        <v>介護保険事業特別会計</v>
      </c>
      <c r="X35" s="426"/>
      <c r="Y35" s="426"/>
      <c r="Z35" s="426"/>
      <c r="AA35" s="426"/>
      <c r="AB35" s="426"/>
      <c r="AC35" s="426"/>
      <c r="AD35" s="426"/>
      <c r="AE35" s="426"/>
      <c r="AF35" s="426"/>
      <c r="AG35" s="426"/>
      <c r="AH35" s="426"/>
      <c r="AI35" s="426"/>
      <c r="AJ35" s="426"/>
      <c r="AK35" s="426"/>
      <c r="AL35" s="214"/>
      <c r="AM35" s="427">
        <f t="shared" ref="AM35:AM43" si="0">IF(AO35="","",AM34+1)</f>
        <v>11</v>
      </c>
      <c r="AN35" s="427"/>
      <c r="AO35" s="426" t="str">
        <f>IF('各会計、関係団体の財政状況及び健全化判断比率'!B33="","",'各会計、関係団体の財政状況及び健全化判断比率'!B33)</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15</v>
      </c>
      <c r="BX35" s="427"/>
      <c r="BY35" s="426" t="str">
        <f>IF('各会計、関係団体の財政状況及び健全化判断比率'!B69="","",'各会計、関係団体の財政状況及び健全化判断比率'!B69)</f>
        <v>中播北部行政事務組合</v>
      </c>
      <c r="BZ35" s="426"/>
      <c r="CA35" s="426"/>
      <c r="CB35" s="426"/>
      <c r="CC35" s="426"/>
      <c r="CD35" s="426"/>
      <c r="CE35" s="426"/>
      <c r="CF35" s="426"/>
      <c r="CG35" s="426"/>
      <c r="CH35" s="426"/>
      <c r="CI35" s="426"/>
      <c r="CJ35" s="426"/>
      <c r="CK35" s="426"/>
      <c r="CL35" s="426"/>
      <c r="CM35" s="426"/>
      <c r="CN35" s="214"/>
      <c r="CO35" s="427">
        <f t="shared" ref="CO35:CO43" si="3">IF(CQ35="","",CO34+1)</f>
        <v>22</v>
      </c>
      <c r="CP35" s="427"/>
      <c r="CQ35" s="426" t="str">
        <f>IF('各会計、関係団体の財政状況及び健全化判断比率'!BS8="","",'各会計、関係団体の財政状況及び健全化判断比率'!BS8)</f>
        <v>兵庫県土地開発公社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産業廃棄物処理事業特別会計</v>
      </c>
      <c r="F36" s="426"/>
      <c r="G36" s="426"/>
      <c r="H36" s="426"/>
      <c r="I36" s="426"/>
      <c r="J36" s="426"/>
      <c r="K36" s="426"/>
      <c r="L36" s="426"/>
      <c r="M36" s="426"/>
      <c r="N36" s="426"/>
      <c r="O36" s="426"/>
      <c r="P36" s="426"/>
      <c r="Q36" s="426"/>
      <c r="R36" s="426"/>
      <c r="S36" s="426"/>
      <c r="T36" s="214"/>
      <c r="U36" s="427">
        <f t="shared" ref="U36:U43" si="4">IF(W36="","",U35+1)</f>
        <v>8</v>
      </c>
      <c r="V36" s="427"/>
      <c r="W36" s="426" t="str">
        <f>IF('各会計、関係団体の財政状況及び健全化判断比率'!B30="","",'各会計、関係団体の財政状況及び健全化判断比率'!B30)</f>
        <v>後期高齢者医療事業特別会計</v>
      </c>
      <c r="X36" s="426"/>
      <c r="Y36" s="426"/>
      <c r="Z36" s="426"/>
      <c r="AA36" s="426"/>
      <c r="AB36" s="426"/>
      <c r="AC36" s="426"/>
      <c r="AD36" s="426"/>
      <c r="AE36" s="426"/>
      <c r="AF36" s="426"/>
      <c r="AG36" s="426"/>
      <c r="AH36" s="426"/>
      <c r="AI36" s="426"/>
      <c r="AJ36" s="426"/>
      <c r="AK36" s="426"/>
      <c r="AL36" s="214"/>
      <c r="AM36" s="427">
        <f t="shared" si="0"/>
        <v>12</v>
      </c>
      <c r="AN36" s="427"/>
      <c r="AO36" s="426" t="str">
        <f>IF('各会計、関係団体の財政状況及び健全化判断比率'!B34="","",'各会計、関係団体の財政状況及び健全化判断比率'!B34)</f>
        <v>公立神崎総合病院事業会計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16</v>
      </c>
      <c r="BX36" s="427"/>
      <c r="BY36" s="426" t="str">
        <f>IF('各会計、関係団体の財政状況及び健全化判断比率'!B70="","",'各会計、関係団体の財政状況及び健全化判断比率'!B70)</f>
        <v>兵庫県市町村職員退職手当組合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f>IF(E37="","",C36+1)</f>
        <v>4</v>
      </c>
      <c r="D37" s="427"/>
      <c r="E37" s="426" t="str">
        <f>IF('各会計、関係団体の財政状況及び健全化判断比率'!B10="","",'各会計、関係団体の財政状況及び健全化判断比率'!B10)</f>
        <v>寺前地区振興基金特別会計</v>
      </c>
      <c r="F37" s="426"/>
      <c r="G37" s="426"/>
      <c r="H37" s="426"/>
      <c r="I37" s="426"/>
      <c r="J37" s="426"/>
      <c r="K37" s="426"/>
      <c r="L37" s="426"/>
      <c r="M37" s="426"/>
      <c r="N37" s="426"/>
      <c r="O37" s="426"/>
      <c r="P37" s="426"/>
      <c r="Q37" s="426"/>
      <c r="R37" s="426"/>
      <c r="S37" s="426"/>
      <c r="T37" s="214"/>
      <c r="U37" s="427">
        <f t="shared" si="4"/>
        <v>9</v>
      </c>
      <c r="V37" s="427"/>
      <c r="W37" s="426" t="str">
        <f>IF('各会計、関係団体の財政状況及び健全化判断比率'!B31="","",'各会計、関係団体の財政状況及び健全化判断比率'!B31)</f>
        <v>訪問看護事業特別会計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17</v>
      </c>
      <c r="BX37" s="427"/>
      <c r="BY37" s="426" t="str">
        <f>IF('各会計、関係団体の財政状況及び健全化判断比率'!B71="","",'各会計、関係団体の財政状況及び健全化判断比率'!B71)</f>
        <v>兵庫県町議会議員公務災害補償組合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f t="shared" ref="C38:C43" si="5">IF(E38="","",C37+1)</f>
        <v>5</v>
      </c>
      <c r="D38" s="427"/>
      <c r="E38" s="426" t="str">
        <f>IF('各会計、関係団体の財政状況及び健全化判断比率'!B11="","",'各会計、関係団体の財政状況及び健全化判断比率'!B11)</f>
        <v>長谷地区振興基金特別会計</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18</v>
      </c>
      <c r="BX38" s="427"/>
      <c r="BY38" s="426" t="str">
        <f>IF('各会計、関係団体の財政状況及び健全化判断比率'!B72="","",'各会計、関係団体の財政状況及び健全化判断比率'!B72)</f>
        <v>兵庫県市町村交通災害共済組合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19</v>
      </c>
      <c r="BX39" s="427"/>
      <c r="BY39" s="426" t="str">
        <f>IF('各会計、関係団体の財政状況及び健全化判断比率'!B73="","",'各会計、関係団体の財政状況及び健全化判断比率'!B73)</f>
        <v>兵庫県後期高齢者医療広域連合（一般会計）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20</v>
      </c>
      <c r="BX40" s="427"/>
      <c r="BY40" s="426" t="str">
        <f>IF('各会計、関係団体の財政状況及び健全化判断比率'!B74="","",'各会計、関係団体の財政状況及び健全化判断比率'!B74)</f>
        <v>兵庫県後期高齢者医療広域連合（特別会計）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T36ybSsBSSa5wUKZZpXbHFSKwS/62wAFcuI9mp0L4lw7To+FfwBeOKOHaJa8+jzWCpNAap+nDJtmCKlLLWMnPQ==" saltValue="Yx0QnhwKQ4twovDO6M1C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9" t="s">
        <v>578</v>
      </c>
      <c r="D34" s="1249"/>
      <c r="E34" s="1250"/>
      <c r="F34" s="32">
        <v>6.61</v>
      </c>
      <c r="G34" s="33">
        <v>7.43</v>
      </c>
      <c r="H34" s="33">
        <v>8.8800000000000008</v>
      </c>
      <c r="I34" s="33">
        <v>9.4600000000000009</v>
      </c>
      <c r="J34" s="34">
        <v>10.14</v>
      </c>
      <c r="K34" s="22"/>
      <c r="L34" s="22"/>
      <c r="M34" s="22"/>
      <c r="N34" s="22"/>
      <c r="O34" s="22"/>
      <c r="P34" s="22"/>
    </row>
    <row r="35" spans="1:16" ht="39" customHeight="1" x14ac:dyDescent="0.15">
      <c r="A35" s="22"/>
      <c r="B35" s="35"/>
      <c r="C35" s="1243" t="s">
        <v>579</v>
      </c>
      <c r="D35" s="1244"/>
      <c r="E35" s="1245"/>
      <c r="F35" s="36">
        <v>2.21</v>
      </c>
      <c r="G35" s="37">
        <v>0.02</v>
      </c>
      <c r="H35" s="37">
        <v>0.03</v>
      </c>
      <c r="I35" s="37">
        <v>0.09</v>
      </c>
      <c r="J35" s="38">
        <v>6.99</v>
      </c>
      <c r="K35" s="22"/>
      <c r="L35" s="22"/>
      <c r="M35" s="22"/>
      <c r="N35" s="22"/>
      <c r="O35" s="22"/>
      <c r="P35" s="22"/>
    </row>
    <row r="36" spans="1:16" ht="39" customHeight="1" x14ac:dyDescent="0.15">
      <c r="A36" s="22"/>
      <c r="B36" s="35"/>
      <c r="C36" s="1243" t="s">
        <v>580</v>
      </c>
      <c r="D36" s="1244"/>
      <c r="E36" s="1245"/>
      <c r="F36" s="36">
        <v>4.78</v>
      </c>
      <c r="G36" s="37">
        <v>4.5599999999999996</v>
      </c>
      <c r="H36" s="37">
        <v>4.8600000000000003</v>
      </c>
      <c r="I36" s="37">
        <v>5.62</v>
      </c>
      <c r="J36" s="38">
        <v>5.58</v>
      </c>
      <c r="K36" s="22"/>
      <c r="L36" s="22"/>
      <c r="M36" s="22"/>
      <c r="N36" s="22"/>
      <c r="O36" s="22"/>
      <c r="P36" s="22"/>
    </row>
    <row r="37" spans="1:16" ht="39" customHeight="1" x14ac:dyDescent="0.15">
      <c r="A37" s="22"/>
      <c r="B37" s="35"/>
      <c r="C37" s="1243" t="s">
        <v>581</v>
      </c>
      <c r="D37" s="1244"/>
      <c r="E37" s="1245"/>
      <c r="F37" s="36">
        <v>4.07</v>
      </c>
      <c r="G37" s="37">
        <v>4.47</v>
      </c>
      <c r="H37" s="37">
        <v>5.12</v>
      </c>
      <c r="I37" s="37">
        <v>2.65</v>
      </c>
      <c r="J37" s="38">
        <v>5.0999999999999996</v>
      </c>
      <c r="K37" s="22"/>
      <c r="L37" s="22"/>
      <c r="M37" s="22"/>
      <c r="N37" s="22"/>
      <c r="O37" s="22"/>
      <c r="P37" s="22"/>
    </row>
    <row r="38" spans="1:16" ht="39" customHeight="1" x14ac:dyDescent="0.15">
      <c r="A38" s="22"/>
      <c r="B38" s="35"/>
      <c r="C38" s="1243" t="s">
        <v>582</v>
      </c>
      <c r="D38" s="1244"/>
      <c r="E38" s="1245"/>
      <c r="F38" s="36">
        <v>1.55</v>
      </c>
      <c r="G38" s="37">
        <v>1.83</v>
      </c>
      <c r="H38" s="37">
        <v>1.39</v>
      </c>
      <c r="I38" s="37">
        <v>1.34</v>
      </c>
      <c r="J38" s="38">
        <v>1.26</v>
      </c>
      <c r="K38" s="22"/>
      <c r="L38" s="22"/>
      <c r="M38" s="22"/>
      <c r="N38" s="22"/>
      <c r="O38" s="22"/>
      <c r="P38" s="22"/>
    </row>
    <row r="39" spans="1:16" ht="39" customHeight="1" x14ac:dyDescent="0.15">
      <c r="A39" s="22"/>
      <c r="B39" s="35"/>
      <c r="C39" s="1243" t="s">
        <v>583</v>
      </c>
      <c r="D39" s="1244"/>
      <c r="E39" s="1245"/>
      <c r="F39" s="36">
        <v>0.39</v>
      </c>
      <c r="G39" s="37">
        <v>0.59</v>
      </c>
      <c r="H39" s="37">
        <v>0.71</v>
      </c>
      <c r="I39" s="37">
        <v>0.56000000000000005</v>
      </c>
      <c r="J39" s="38">
        <v>0.52</v>
      </c>
      <c r="K39" s="22"/>
      <c r="L39" s="22"/>
      <c r="M39" s="22"/>
      <c r="N39" s="22"/>
      <c r="O39" s="22"/>
      <c r="P39" s="22"/>
    </row>
    <row r="40" spans="1:16" ht="39" customHeight="1" x14ac:dyDescent="0.15">
      <c r="A40" s="22"/>
      <c r="B40" s="35"/>
      <c r="C40" s="1243" t="s">
        <v>584</v>
      </c>
      <c r="D40" s="1244"/>
      <c r="E40" s="1245"/>
      <c r="F40" s="36">
        <v>0.44</v>
      </c>
      <c r="G40" s="37">
        <v>1.77</v>
      </c>
      <c r="H40" s="37">
        <v>0.74</v>
      </c>
      <c r="I40" s="37">
        <v>0.28999999999999998</v>
      </c>
      <c r="J40" s="38">
        <v>0.37</v>
      </c>
      <c r="K40" s="22"/>
      <c r="L40" s="22"/>
      <c r="M40" s="22"/>
      <c r="N40" s="22"/>
      <c r="O40" s="22"/>
      <c r="P40" s="22"/>
    </row>
    <row r="41" spans="1:16" ht="39" customHeight="1" x14ac:dyDescent="0.15">
      <c r="A41" s="22"/>
      <c r="B41" s="35"/>
      <c r="C41" s="1243" t="s">
        <v>585</v>
      </c>
      <c r="D41" s="1244"/>
      <c r="E41" s="1245"/>
      <c r="F41" s="36">
        <v>0.1</v>
      </c>
      <c r="G41" s="37">
        <v>0.18</v>
      </c>
      <c r="H41" s="37">
        <v>0.24</v>
      </c>
      <c r="I41" s="37">
        <v>0.1</v>
      </c>
      <c r="J41" s="38">
        <v>0.24</v>
      </c>
      <c r="K41" s="22"/>
      <c r="L41" s="22"/>
      <c r="M41" s="22"/>
      <c r="N41" s="22"/>
      <c r="O41" s="22"/>
      <c r="P41" s="22"/>
    </row>
    <row r="42" spans="1:16" ht="39" customHeight="1" x14ac:dyDescent="0.15">
      <c r="A42" s="22"/>
      <c r="B42" s="39"/>
      <c r="C42" s="1243" t="s">
        <v>586</v>
      </c>
      <c r="D42" s="1244"/>
      <c r="E42" s="1245"/>
      <c r="F42" s="36" t="s">
        <v>529</v>
      </c>
      <c r="G42" s="37" t="s">
        <v>529</v>
      </c>
      <c r="H42" s="37" t="s">
        <v>529</v>
      </c>
      <c r="I42" s="37" t="s">
        <v>529</v>
      </c>
      <c r="J42" s="38" t="s">
        <v>529</v>
      </c>
      <c r="K42" s="22"/>
      <c r="L42" s="22"/>
      <c r="M42" s="22"/>
      <c r="N42" s="22"/>
      <c r="O42" s="22"/>
      <c r="P42" s="22"/>
    </row>
    <row r="43" spans="1:16" ht="39" customHeight="1" thickBot="1" x14ac:dyDescent="0.2">
      <c r="A43" s="22"/>
      <c r="B43" s="40"/>
      <c r="C43" s="1246" t="s">
        <v>587</v>
      </c>
      <c r="D43" s="1247"/>
      <c r="E43" s="1248"/>
      <c r="F43" s="41">
        <v>0.33</v>
      </c>
      <c r="G43" s="42">
        <v>1.1299999999999999</v>
      </c>
      <c r="H43" s="42">
        <v>0.74</v>
      </c>
      <c r="I43" s="42">
        <v>0.84</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y22w/A4CfE1NnDjmWWAaKH5lvN5Xi3PiY5jgMYm1gp0f3JjbWG/ZZJo9cFQ/mWbN3BfPUxNXiPw0gyzAC1pPA==" saltValue="cUfT4oVrn5pXH1emEVT3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1086</v>
      </c>
      <c r="L45" s="60">
        <v>1042</v>
      </c>
      <c r="M45" s="60">
        <v>991</v>
      </c>
      <c r="N45" s="60">
        <v>997</v>
      </c>
      <c r="O45" s="61">
        <v>973</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529</v>
      </c>
      <c r="L46" s="64" t="s">
        <v>529</v>
      </c>
      <c r="M46" s="64" t="s">
        <v>529</v>
      </c>
      <c r="N46" s="64" t="s">
        <v>529</v>
      </c>
      <c r="O46" s="65" t="s">
        <v>529</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529</v>
      </c>
      <c r="L47" s="64" t="s">
        <v>529</v>
      </c>
      <c r="M47" s="64" t="s">
        <v>529</v>
      </c>
      <c r="N47" s="64" t="s">
        <v>529</v>
      </c>
      <c r="O47" s="65" t="s">
        <v>529</v>
      </c>
      <c r="P47" s="48"/>
      <c r="Q47" s="48"/>
      <c r="R47" s="48"/>
      <c r="S47" s="48"/>
      <c r="T47" s="48"/>
      <c r="U47" s="48"/>
    </row>
    <row r="48" spans="1:21" ht="30.75" customHeight="1" x14ac:dyDescent="0.15">
      <c r="A48" s="48"/>
      <c r="B48" s="1271"/>
      <c r="C48" s="1272"/>
      <c r="D48" s="62"/>
      <c r="E48" s="1253" t="s">
        <v>15</v>
      </c>
      <c r="F48" s="1253"/>
      <c r="G48" s="1253"/>
      <c r="H48" s="1253"/>
      <c r="I48" s="1253"/>
      <c r="J48" s="1254"/>
      <c r="K48" s="63">
        <v>595</v>
      </c>
      <c r="L48" s="64">
        <v>600</v>
      </c>
      <c r="M48" s="64">
        <v>624</v>
      </c>
      <c r="N48" s="64">
        <v>623</v>
      </c>
      <c r="O48" s="65">
        <v>619</v>
      </c>
      <c r="P48" s="48"/>
      <c r="Q48" s="48"/>
      <c r="R48" s="48"/>
      <c r="S48" s="48"/>
      <c r="T48" s="48"/>
      <c r="U48" s="48"/>
    </row>
    <row r="49" spans="1:21" ht="30.75" customHeight="1" x14ac:dyDescent="0.15">
      <c r="A49" s="48"/>
      <c r="B49" s="1271"/>
      <c r="C49" s="1272"/>
      <c r="D49" s="62"/>
      <c r="E49" s="1253" t="s">
        <v>16</v>
      </c>
      <c r="F49" s="1253"/>
      <c r="G49" s="1253"/>
      <c r="H49" s="1253"/>
      <c r="I49" s="1253"/>
      <c r="J49" s="1254"/>
      <c r="K49" s="63">
        <v>148</v>
      </c>
      <c r="L49" s="64">
        <v>120</v>
      </c>
      <c r="M49" s="64">
        <v>39</v>
      </c>
      <c r="N49" s="64">
        <v>15</v>
      </c>
      <c r="O49" s="65">
        <v>15</v>
      </c>
      <c r="P49" s="48"/>
      <c r="Q49" s="48"/>
      <c r="R49" s="48"/>
      <c r="S49" s="48"/>
      <c r="T49" s="48"/>
      <c r="U49" s="48"/>
    </row>
    <row r="50" spans="1:21" ht="30.75" customHeight="1" x14ac:dyDescent="0.15">
      <c r="A50" s="48"/>
      <c r="B50" s="1271"/>
      <c r="C50" s="1272"/>
      <c r="D50" s="62"/>
      <c r="E50" s="1253" t="s">
        <v>17</v>
      </c>
      <c r="F50" s="1253"/>
      <c r="G50" s="1253"/>
      <c r="H50" s="1253"/>
      <c r="I50" s="1253"/>
      <c r="J50" s="1254"/>
      <c r="K50" s="63">
        <v>0</v>
      </c>
      <c r="L50" s="64">
        <v>0</v>
      </c>
      <c r="M50" s="64" t="s">
        <v>529</v>
      </c>
      <c r="N50" s="64" t="s">
        <v>529</v>
      </c>
      <c r="O50" s="65" t="s">
        <v>529</v>
      </c>
      <c r="P50" s="48"/>
      <c r="Q50" s="48"/>
      <c r="R50" s="48"/>
      <c r="S50" s="48"/>
      <c r="T50" s="48"/>
      <c r="U50" s="48"/>
    </row>
    <row r="51" spans="1:21" ht="30.75" customHeight="1" x14ac:dyDescent="0.15">
      <c r="A51" s="48"/>
      <c r="B51" s="1273"/>
      <c r="C51" s="1274"/>
      <c r="D51" s="66"/>
      <c r="E51" s="1253" t="s">
        <v>18</v>
      </c>
      <c r="F51" s="1253"/>
      <c r="G51" s="1253"/>
      <c r="H51" s="1253"/>
      <c r="I51" s="1253"/>
      <c r="J51" s="1254"/>
      <c r="K51" s="63">
        <v>0</v>
      </c>
      <c r="L51" s="64">
        <v>1</v>
      </c>
      <c r="M51" s="64">
        <v>1</v>
      </c>
      <c r="N51" s="64">
        <v>2</v>
      </c>
      <c r="O51" s="65">
        <v>1</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1158</v>
      </c>
      <c r="L52" s="64">
        <v>1105</v>
      </c>
      <c r="M52" s="64">
        <v>1003</v>
      </c>
      <c r="N52" s="64">
        <v>1053</v>
      </c>
      <c r="O52" s="65">
        <v>1097</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671</v>
      </c>
      <c r="L53" s="69">
        <v>658</v>
      </c>
      <c r="M53" s="69">
        <v>652</v>
      </c>
      <c r="N53" s="69">
        <v>584</v>
      </c>
      <c r="O53" s="70">
        <v>511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59" t="s">
        <v>25</v>
      </c>
      <c r="C57" s="1260"/>
      <c r="D57" s="1263" t="s">
        <v>26</v>
      </c>
      <c r="E57" s="1264"/>
      <c r="F57" s="1264"/>
      <c r="G57" s="1264"/>
      <c r="H57" s="1264"/>
      <c r="I57" s="1264"/>
      <c r="J57" s="1265"/>
      <c r="K57" s="83"/>
      <c r="L57" s="84"/>
      <c r="M57" s="84"/>
      <c r="N57" s="84"/>
      <c r="O57" s="85"/>
    </row>
    <row r="58" spans="1:21" ht="31.5" customHeight="1" thickBot="1" x14ac:dyDescent="0.2">
      <c r="B58" s="1261"/>
      <c r="C58" s="1262"/>
      <c r="D58" s="1266" t="s">
        <v>27</v>
      </c>
      <c r="E58" s="1267"/>
      <c r="F58" s="1267"/>
      <c r="G58" s="1267"/>
      <c r="H58" s="1267"/>
      <c r="I58" s="1267"/>
      <c r="J58" s="126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OPlOuw+WXQ2Bfeud8MES32qtQ3kNQ95j/xgGJUeRKCdn4XpBDK9cqhvY+T1tDzIlsBiEFvyv9v8sy91bxcVTQ==" saltValue="bCu2V/o6YXCeIJxr8UyDJ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89" t="s">
        <v>30</v>
      </c>
      <c r="C41" s="1290"/>
      <c r="D41" s="102"/>
      <c r="E41" s="1291" t="s">
        <v>31</v>
      </c>
      <c r="F41" s="1291"/>
      <c r="G41" s="1291"/>
      <c r="H41" s="1292"/>
      <c r="I41" s="103">
        <v>10905</v>
      </c>
      <c r="J41" s="104">
        <v>11998</v>
      </c>
      <c r="K41" s="104">
        <v>13023</v>
      </c>
      <c r="L41" s="104">
        <v>13306</v>
      </c>
      <c r="M41" s="105">
        <v>13537</v>
      </c>
    </row>
    <row r="42" spans="2:13" ht="27.75" customHeight="1" x14ac:dyDescent="0.15">
      <c r="B42" s="1279"/>
      <c r="C42" s="1280"/>
      <c r="D42" s="106"/>
      <c r="E42" s="1283" t="s">
        <v>32</v>
      </c>
      <c r="F42" s="1283"/>
      <c r="G42" s="1283"/>
      <c r="H42" s="1284"/>
      <c r="I42" s="107">
        <v>70</v>
      </c>
      <c r="J42" s="108">
        <v>186</v>
      </c>
      <c r="K42" s="108">
        <v>138</v>
      </c>
      <c r="L42" s="108">
        <v>573</v>
      </c>
      <c r="M42" s="109">
        <v>426</v>
      </c>
    </row>
    <row r="43" spans="2:13" ht="27.75" customHeight="1" x14ac:dyDescent="0.15">
      <c r="B43" s="1279"/>
      <c r="C43" s="1280"/>
      <c r="D43" s="106"/>
      <c r="E43" s="1283" t="s">
        <v>33</v>
      </c>
      <c r="F43" s="1283"/>
      <c r="G43" s="1283"/>
      <c r="H43" s="1284"/>
      <c r="I43" s="107">
        <v>6012</v>
      </c>
      <c r="J43" s="108">
        <v>5737</v>
      </c>
      <c r="K43" s="108">
        <v>6077</v>
      </c>
      <c r="L43" s="108">
        <v>6149</v>
      </c>
      <c r="M43" s="109">
        <v>5882</v>
      </c>
    </row>
    <row r="44" spans="2:13" ht="27.75" customHeight="1" x14ac:dyDescent="0.15">
      <c r="B44" s="1279"/>
      <c r="C44" s="1280"/>
      <c r="D44" s="106"/>
      <c r="E44" s="1283" t="s">
        <v>34</v>
      </c>
      <c r="F44" s="1283"/>
      <c r="G44" s="1283"/>
      <c r="H44" s="1284"/>
      <c r="I44" s="107">
        <v>195</v>
      </c>
      <c r="J44" s="108">
        <v>76</v>
      </c>
      <c r="K44" s="108">
        <v>37</v>
      </c>
      <c r="L44" s="108">
        <v>23</v>
      </c>
      <c r="M44" s="109">
        <v>8</v>
      </c>
    </row>
    <row r="45" spans="2:13" ht="27.75" customHeight="1" x14ac:dyDescent="0.15">
      <c r="B45" s="1279"/>
      <c r="C45" s="1280"/>
      <c r="D45" s="106"/>
      <c r="E45" s="1283" t="s">
        <v>35</v>
      </c>
      <c r="F45" s="1283"/>
      <c r="G45" s="1283"/>
      <c r="H45" s="1284"/>
      <c r="I45" s="107">
        <v>60</v>
      </c>
      <c r="J45" s="108">
        <v>168</v>
      </c>
      <c r="K45" s="108">
        <v>144</v>
      </c>
      <c r="L45" s="108">
        <v>188</v>
      </c>
      <c r="M45" s="109">
        <v>231</v>
      </c>
    </row>
    <row r="46" spans="2:13" ht="27.75" customHeight="1" x14ac:dyDescent="0.15">
      <c r="B46" s="1279"/>
      <c r="C46" s="1280"/>
      <c r="D46" s="110"/>
      <c r="E46" s="1283" t="s">
        <v>36</v>
      </c>
      <c r="F46" s="1283"/>
      <c r="G46" s="1283"/>
      <c r="H46" s="1284"/>
      <c r="I46" s="107" t="s">
        <v>529</v>
      </c>
      <c r="J46" s="108" t="s">
        <v>529</v>
      </c>
      <c r="K46" s="108" t="s">
        <v>529</v>
      </c>
      <c r="L46" s="108" t="s">
        <v>529</v>
      </c>
      <c r="M46" s="109" t="s">
        <v>529</v>
      </c>
    </row>
    <row r="47" spans="2:13" ht="27.75" customHeight="1" x14ac:dyDescent="0.15">
      <c r="B47" s="1279"/>
      <c r="C47" s="1280"/>
      <c r="D47" s="111"/>
      <c r="E47" s="1293" t="s">
        <v>37</v>
      </c>
      <c r="F47" s="1294"/>
      <c r="G47" s="1294"/>
      <c r="H47" s="1295"/>
      <c r="I47" s="107" t="s">
        <v>529</v>
      </c>
      <c r="J47" s="108" t="s">
        <v>529</v>
      </c>
      <c r="K47" s="108" t="s">
        <v>529</v>
      </c>
      <c r="L47" s="108" t="s">
        <v>529</v>
      </c>
      <c r="M47" s="109" t="s">
        <v>529</v>
      </c>
    </row>
    <row r="48" spans="2:13" ht="27.75" customHeight="1" x14ac:dyDescent="0.15">
      <c r="B48" s="1279"/>
      <c r="C48" s="1280"/>
      <c r="D48" s="106"/>
      <c r="E48" s="1283" t="s">
        <v>38</v>
      </c>
      <c r="F48" s="1283"/>
      <c r="G48" s="1283"/>
      <c r="H48" s="1284"/>
      <c r="I48" s="107" t="s">
        <v>529</v>
      </c>
      <c r="J48" s="108" t="s">
        <v>529</v>
      </c>
      <c r="K48" s="108" t="s">
        <v>529</v>
      </c>
      <c r="L48" s="108" t="s">
        <v>529</v>
      </c>
      <c r="M48" s="109" t="s">
        <v>529</v>
      </c>
    </row>
    <row r="49" spans="2:13" ht="27.75" customHeight="1" x14ac:dyDescent="0.15">
      <c r="B49" s="1281"/>
      <c r="C49" s="1282"/>
      <c r="D49" s="106"/>
      <c r="E49" s="1283" t="s">
        <v>39</v>
      </c>
      <c r="F49" s="1283"/>
      <c r="G49" s="1283"/>
      <c r="H49" s="1284"/>
      <c r="I49" s="107" t="s">
        <v>529</v>
      </c>
      <c r="J49" s="108" t="s">
        <v>529</v>
      </c>
      <c r="K49" s="108" t="s">
        <v>529</v>
      </c>
      <c r="L49" s="108" t="s">
        <v>529</v>
      </c>
      <c r="M49" s="109" t="s">
        <v>529</v>
      </c>
    </row>
    <row r="50" spans="2:13" ht="27.75" customHeight="1" x14ac:dyDescent="0.15">
      <c r="B50" s="1277" t="s">
        <v>40</v>
      </c>
      <c r="C50" s="1278"/>
      <c r="D50" s="112"/>
      <c r="E50" s="1283" t="s">
        <v>41</v>
      </c>
      <c r="F50" s="1283"/>
      <c r="G50" s="1283"/>
      <c r="H50" s="1284"/>
      <c r="I50" s="107">
        <v>3290</v>
      </c>
      <c r="J50" s="108">
        <v>3159</v>
      </c>
      <c r="K50" s="108">
        <v>2880</v>
      </c>
      <c r="L50" s="108">
        <v>2716</v>
      </c>
      <c r="M50" s="109">
        <v>2825</v>
      </c>
    </row>
    <row r="51" spans="2:13" ht="27.75" customHeight="1" x14ac:dyDescent="0.15">
      <c r="B51" s="1279"/>
      <c r="C51" s="1280"/>
      <c r="D51" s="106"/>
      <c r="E51" s="1283" t="s">
        <v>42</v>
      </c>
      <c r="F51" s="1283"/>
      <c r="G51" s="1283"/>
      <c r="H51" s="1284"/>
      <c r="I51" s="107">
        <v>484</v>
      </c>
      <c r="J51" s="108">
        <v>488</v>
      </c>
      <c r="K51" s="108">
        <v>662</v>
      </c>
      <c r="L51" s="108">
        <v>629</v>
      </c>
      <c r="M51" s="109">
        <v>810</v>
      </c>
    </row>
    <row r="52" spans="2:13" ht="27.75" customHeight="1" x14ac:dyDescent="0.15">
      <c r="B52" s="1281"/>
      <c r="C52" s="1282"/>
      <c r="D52" s="106"/>
      <c r="E52" s="1283" t="s">
        <v>43</v>
      </c>
      <c r="F52" s="1283"/>
      <c r="G52" s="1283"/>
      <c r="H52" s="1284"/>
      <c r="I52" s="107">
        <v>12041</v>
      </c>
      <c r="J52" s="108">
        <v>12741</v>
      </c>
      <c r="K52" s="108">
        <v>13623</v>
      </c>
      <c r="L52" s="108">
        <v>13859</v>
      </c>
      <c r="M52" s="109">
        <v>13403</v>
      </c>
    </row>
    <row r="53" spans="2:13" ht="27.75" customHeight="1" thickBot="1" x14ac:dyDescent="0.2">
      <c r="B53" s="1285" t="s">
        <v>44</v>
      </c>
      <c r="C53" s="1286"/>
      <c r="D53" s="113"/>
      <c r="E53" s="1287" t="s">
        <v>45</v>
      </c>
      <c r="F53" s="1287"/>
      <c r="G53" s="1287"/>
      <c r="H53" s="1288"/>
      <c r="I53" s="114">
        <v>1426</v>
      </c>
      <c r="J53" s="115">
        <v>1778</v>
      </c>
      <c r="K53" s="115">
        <v>2255</v>
      </c>
      <c r="L53" s="115">
        <v>3034</v>
      </c>
      <c r="M53" s="116">
        <v>3045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1SWmvzNGolwz94qEHT5u27hn6FLGpbPU2uDDm6ADY5yIGvzZdKXBF3KSXTz6hgXWakv2oPaEqkh2F/D3oVrmA==" saltValue="uGzGHggfSzR58uw8Dhhn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4" t="s">
        <v>48</v>
      </c>
      <c r="D55" s="1304"/>
      <c r="E55" s="1305"/>
      <c r="F55" s="128">
        <v>1383</v>
      </c>
      <c r="G55" s="128">
        <v>1299</v>
      </c>
      <c r="H55" s="129">
        <v>1388</v>
      </c>
    </row>
    <row r="56" spans="2:8" ht="52.5" customHeight="1" x14ac:dyDescent="0.15">
      <c r="B56" s="130"/>
      <c r="C56" s="1306" t="s">
        <v>49</v>
      </c>
      <c r="D56" s="1306"/>
      <c r="E56" s="1307"/>
      <c r="F56" s="131">
        <v>26</v>
      </c>
      <c r="G56" s="131">
        <v>22</v>
      </c>
      <c r="H56" s="132">
        <v>22</v>
      </c>
    </row>
    <row r="57" spans="2:8" ht="53.25" customHeight="1" x14ac:dyDescent="0.15">
      <c r="B57" s="130"/>
      <c r="C57" s="1308" t="s">
        <v>50</v>
      </c>
      <c r="D57" s="1308"/>
      <c r="E57" s="1309"/>
      <c r="F57" s="133">
        <v>2254</v>
      </c>
      <c r="G57" s="133">
        <v>2154</v>
      </c>
      <c r="H57" s="134">
        <v>2140</v>
      </c>
    </row>
    <row r="58" spans="2:8" ht="45.75" customHeight="1" x14ac:dyDescent="0.15">
      <c r="B58" s="135"/>
      <c r="C58" s="1296" t="s">
        <v>594</v>
      </c>
      <c r="D58" s="1297"/>
      <c r="E58" s="1298"/>
      <c r="F58" s="136">
        <v>1069</v>
      </c>
      <c r="G58" s="136">
        <v>1046</v>
      </c>
      <c r="H58" s="137">
        <v>1027</v>
      </c>
    </row>
    <row r="59" spans="2:8" ht="45.75" customHeight="1" x14ac:dyDescent="0.15">
      <c r="B59" s="135"/>
      <c r="C59" s="1296" t="s">
        <v>595</v>
      </c>
      <c r="D59" s="1297"/>
      <c r="E59" s="1298"/>
      <c r="F59" s="136">
        <v>625</v>
      </c>
      <c r="G59" s="136">
        <v>624</v>
      </c>
      <c r="H59" s="137">
        <v>624</v>
      </c>
    </row>
    <row r="60" spans="2:8" ht="45.75" customHeight="1" x14ac:dyDescent="0.15">
      <c r="B60" s="135"/>
      <c r="C60" s="1296" t="s">
        <v>597</v>
      </c>
      <c r="D60" s="1297"/>
      <c r="E60" s="1298"/>
      <c r="F60" s="136">
        <v>99</v>
      </c>
      <c r="G60" s="136">
        <v>107</v>
      </c>
      <c r="H60" s="137">
        <v>122</v>
      </c>
    </row>
    <row r="61" spans="2:8" ht="45.75" customHeight="1" x14ac:dyDescent="0.15">
      <c r="B61" s="135"/>
      <c r="C61" s="1296" t="s">
        <v>598</v>
      </c>
      <c r="D61" s="1297"/>
      <c r="E61" s="1298"/>
      <c r="F61" s="136">
        <v>136</v>
      </c>
      <c r="G61" s="136">
        <v>129</v>
      </c>
      <c r="H61" s="137">
        <v>121</v>
      </c>
    </row>
    <row r="62" spans="2:8" ht="45.75" customHeight="1" thickBot="1" x14ac:dyDescent="0.2">
      <c r="B62" s="138"/>
      <c r="C62" s="1299" t="s">
        <v>596</v>
      </c>
      <c r="D62" s="1300"/>
      <c r="E62" s="1301"/>
      <c r="F62" s="139">
        <v>196</v>
      </c>
      <c r="G62" s="139">
        <v>115</v>
      </c>
      <c r="H62" s="140">
        <v>112</v>
      </c>
    </row>
    <row r="63" spans="2:8" ht="52.5" customHeight="1" thickBot="1" x14ac:dyDescent="0.2">
      <c r="B63" s="141"/>
      <c r="C63" s="1302" t="s">
        <v>51</v>
      </c>
      <c r="D63" s="1302"/>
      <c r="E63" s="1303"/>
      <c r="F63" s="142">
        <v>3663</v>
      </c>
      <c r="G63" s="142">
        <v>3475</v>
      </c>
      <c r="H63" s="143">
        <v>3550</v>
      </c>
    </row>
    <row r="64" spans="2:8" ht="15" customHeight="1" x14ac:dyDescent="0.15"/>
  </sheetData>
  <sheetProtection algorithmName="SHA-512" hashValue="ypw8xQi2P1Q+xwxJtAIXvioSSBsQIZjyTo5zA0IqRuVCLWOZqjl00C/+oK3nRER5clRaY25tNBz6BuQi9tCukg==" saltValue="EAH6eRnigIxN/kFT7r+C9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ZM160"/>
  <sheetViews>
    <sheetView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7" t="s">
        <v>621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0"/>
      <c r="H50" s="1310"/>
      <c r="I50" s="1310"/>
      <c r="J50" s="1310"/>
      <c r="K50" s="407"/>
      <c r="L50" s="407"/>
      <c r="M50" s="408"/>
      <c r="N50" s="408"/>
      <c r="AN50" s="1311"/>
      <c r="AO50" s="1312"/>
      <c r="AP50" s="1312"/>
      <c r="AQ50" s="1312"/>
      <c r="AR50" s="1312"/>
      <c r="AS50" s="1312"/>
      <c r="AT50" s="1312"/>
      <c r="AU50" s="1312"/>
      <c r="AV50" s="1312"/>
      <c r="AW50" s="1312"/>
      <c r="AX50" s="1312"/>
      <c r="AY50" s="1312"/>
      <c r="AZ50" s="1312"/>
      <c r="BA50" s="1312"/>
      <c r="BB50" s="1312"/>
      <c r="BC50" s="1312"/>
      <c r="BD50" s="1312"/>
      <c r="BE50" s="1312"/>
      <c r="BF50" s="1312"/>
      <c r="BG50" s="1312"/>
      <c r="BH50" s="1312"/>
      <c r="BI50" s="1312"/>
      <c r="BJ50" s="1312"/>
      <c r="BK50" s="1312"/>
      <c r="BL50" s="1312"/>
      <c r="BM50" s="1312"/>
      <c r="BN50" s="1312"/>
      <c r="BO50" s="1313"/>
      <c r="BP50" s="1314" t="s">
        <v>570</v>
      </c>
      <c r="BQ50" s="1314"/>
      <c r="BR50" s="1314"/>
      <c r="BS50" s="1314"/>
      <c r="BT50" s="1314"/>
      <c r="BU50" s="1314"/>
      <c r="BV50" s="1314"/>
      <c r="BW50" s="1314"/>
      <c r="BX50" s="1314" t="s">
        <v>571</v>
      </c>
      <c r="BY50" s="1314"/>
      <c r="BZ50" s="1314"/>
      <c r="CA50" s="1314"/>
      <c r="CB50" s="1314"/>
      <c r="CC50" s="1314"/>
      <c r="CD50" s="1314"/>
      <c r="CE50" s="1314"/>
      <c r="CF50" s="1314" t="s">
        <v>572</v>
      </c>
      <c r="CG50" s="1314"/>
      <c r="CH50" s="1314"/>
      <c r="CI50" s="1314"/>
      <c r="CJ50" s="1314"/>
      <c r="CK50" s="1314"/>
      <c r="CL50" s="1314"/>
      <c r="CM50" s="1314"/>
      <c r="CN50" s="1314" t="s">
        <v>573</v>
      </c>
      <c r="CO50" s="1314"/>
      <c r="CP50" s="1314"/>
      <c r="CQ50" s="1314"/>
      <c r="CR50" s="1314"/>
      <c r="CS50" s="1314"/>
      <c r="CT50" s="1314"/>
      <c r="CU50" s="1314"/>
      <c r="CV50" s="1314" t="s">
        <v>574</v>
      </c>
      <c r="CW50" s="1314"/>
      <c r="CX50" s="1314"/>
      <c r="CY50" s="1314"/>
      <c r="CZ50" s="1314"/>
      <c r="DA50" s="1314"/>
      <c r="DB50" s="1314"/>
      <c r="DC50" s="1314"/>
    </row>
    <row r="51" spans="1:109" ht="13.5" customHeight="1" x14ac:dyDescent="0.15">
      <c r="B51" s="397"/>
      <c r="G51" s="1327"/>
      <c r="H51" s="1327"/>
      <c r="I51" s="1328"/>
      <c r="J51" s="1328"/>
      <c r="K51" s="1326"/>
      <c r="L51" s="1326"/>
      <c r="M51" s="1326"/>
      <c r="N51" s="1326"/>
      <c r="AM51" s="406"/>
      <c r="AN51" s="1316" t="s">
        <v>614</v>
      </c>
      <c r="AO51" s="1316"/>
      <c r="AP51" s="1316"/>
      <c r="AQ51" s="1316"/>
      <c r="AR51" s="1316"/>
      <c r="AS51" s="1316"/>
      <c r="AT51" s="1316"/>
      <c r="AU51" s="1316"/>
      <c r="AV51" s="1316"/>
      <c r="AW51" s="1316"/>
      <c r="AX51" s="1316"/>
      <c r="AY51" s="1316"/>
      <c r="AZ51" s="1316"/>
      <c r="BA51" s="1316"/>
      <c r="BB51" s="1316" t="s">
        <v>615</v>
      </c>
      <c r="BC51" s="1316"/>
      <c r="BD51" s="1316"/>
      <c r="BE51" s="1316"/>
      <c r="BF51" s="1316"/>
      <c r="BG51" s="1316"/>
      <c r="BH51" s="1316"/>
      <c r="BI51" s="1316"/>
      <c r="BJ51" s="1316"/>
      <c r="BK51" s="1316"/>
      <c r="BL51" s="1316"/>
      <c r="BM51" s="1316"/>
      <c r="BN51" s="1316"/>
      <c r="BO51" s="1316"/>
      <c r="BP51" s="1315">
        <v>34.700000000000003</v>
      </c>
      <c r="BQ51" s="1315"/>
      <c r="BR51" s="1315"/>
      <c r="BS51" s="1315"/>
      <c r="BT51" s="1315"/>
      <c r="BU51" s="1315"/>
      <c r="BV51" s="1315"/>
      <c r="BW51" s="1315"/>
      <c r="BX51" s="1315">
        <v>44.2</v>
      </c>
      <c r="BY51" s="1315"/>
      <c r="BZ51" s="1315"/>
      <c r="CA51" s="1315"/>
      <c r="CB51" s="1315"/>
      <c r="CC51" s="1315"/>
      <c r="CD51" s="1315"/>
      <c r="CE51" s="1315"/>
      <c r="CF51" s="1315">
        <v>56.4</v>
      </c>
      <c r="CG51" s="1315"/>
      <c r="CH51" s="1315"/>
      <c r="CI51" s="1315"/>
      <c r="CJ51" s="1315"/>
      <c r="CK51" s="1315"/>
      <c r="CL51" s="1315"/>
      <c r="CM51" s="1315"/>
      <c r="CN51" s="1315">
        <v>76</v>
      </c>
      <c r="CO51" s="1315"/>
      <c r="CP51" s="1315"/>
      <c r="CQ51" s="1315"/>
      <c r="CR51" s="1315"/>
      <c r="CS51" s="1315"/>
      <c r="CT51" s="1315"/>
      <c r="CU51" s="1315"/>
      <c r="CV51" s="1315">
        <v>73.5</v>
      </c>
      <c r="CW51" s="1315"/>
      <c r="CX51" s="1315"/>
      <c r="CY51" s="1315"/>
      <c r="CZ51" s="1315"/>
      <c r="DA51" s="1315"/>
      <c r="DB51" s="1315"/>
      <c r="DC51" s="1315"/>
    </row>
    <row r="52" spans="1:109" x14ac:dyDescent="0.15">
      <c r="B52" s="397"/>
      <c r="G52" s="1327"/>
      <c r="H52" s="1327"/>
      <c r="I52" s="1328"/>
      <c r="J52" s="1328"/>
      <c r="K52" s="1326"/>
      <c r="L52" s="1326"/>
      <c r="M52" s="1326"/>
      <c r="N52" s="1326"/>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x14ac:dyDescent="0.15">
      <c r="A53" s="405"/>
      <c r="B53" s="397"/>
      <c r="G53" s="1327"/>
      <c r="H53" s="1327"/>
      <c r="I53" s="1310"/>
      <c r="J53" s="1310"/>
      <c r="K53" s="1326"/>
      <c r="L53" s="1326"/>
      <c r="M53" s="1326"/>
      <c r="N53" s="1326"/>
      <c r="AM53" s="406"/>
      <c r="AN53" s="1316"/>
      <c r="AO53" s="1316"/>
      <c r="AP53" s="1316"/>
      <c r="AQ53" s="1316"/>
      <c r="AR53" s="1316"/>
      <c r="AS53" s="1316"/>
      <c r="AT53" s="1316"/>
      <c r="AU53" s="1316"/>
      <c r="AV53" s="1316"/>
      <c r="AW53" s="1316"/>
      <c r="AX53" s="1316"/>
      <c r="AY53" s="1316"/>
      <c r="AZ53" s="1316"/>
      <c r="BA53" s="1316"/>
      <c r="BB53" s="1316" t="s">
        <v>616</v>
      </c>
      <c r="BC53" s="1316"/>
      <c r="BD53" s="1316"/>
      <c r="BE53" s="1316"/>
      <c r="BF53" s="1316"/>
      <c r="BG53" s="1316"/>
      <c r="BH53" s="1316"/>
      <c r="BI53" s="1316"/>
      <c r="BJ53" s="1316"/>
      <c r="BK53" s="1316"/>
      <c r="BL53" s="1316"/>
      <c r="BM53" s="1316"/>
      <c r="BN53" s="1316"/>
      <c r="BO53" s="1316"/>
      <c r="BP53" s="1315">
        <v>34.5</v>
      </c>
      <c r="BQ53" s="1315"/>
      <c r="BR53" s="1315"/>
      <c r="BS53" s="1315"/>
      <c r="BT53" s="1315"/>
      <c r="BU53" s="1315"/>
      <c r="BV53" s="1315"/>
      <c r="BW53" s="1315"/>
      <c r="BX53" s="1315">
        <v>36.200000000000003</v>
      </c>
      <c r="BY53" s="1315"/>
      <c r="BZ53" s="1315"/>
      <c r="CA53" s="1315"/>
      <c r="CB53" s="1315"/>
      <c r="CC53" s="1315"/>
      <c r="CD53" s="1315"/>
      <c r="CE53" s="1315"/>
      <c r="CF53" s="1315">
        <v>38</v>
      </c>
      <c r="CG53" s="1315"/>
      <c r="CH53" s="1315"/>
      <c r="CI53" s="1315"/>
      <c r="CJ53" s="1315"/>
      <c r="CK53" s="1315"/>
      <c r="CL53" s="1315"/>
      <c r="CM53" s="1315"/>
      <c r="CN53" s="1315">
        <v>39.799999999999997</v>
      </c>
      <c r="CO53" s="1315"/>
      <c r="CP53" s="1315"/>
      <c r="CQ53" s="1315"/>
      <c r="CR53" s="1315"/>
      <c r="CS53" s="1315"/>
      <c r="CT53" s="1315"/>
      <c r="CU53" s="1315"/>
      <c r="CV53" s="1315">
        <v>41.2</v>
      </c>
      <c r="CW53" s="1315"/>
      <c r="CX53" s="1315"/>
      <c r="CY53" s="1315"/>
      <c r="CZ53" s="1315"/>
      <c r="DA53" s="1315"/>
      <c r="DB53" s="1315"/>
      <c r="DC53" s="1315"/>
    </row>
    <row r="54" spans="1:109" x14ac:dyDescent="0.15">
      <c r="A54" s="405"/>
      <c r="B54" s="397"/>
      <c r="G54" s="1327"/>
      <c r="H54" s="1327"/>
      <c r="I54" s="1310"/>
      <c r="J54" s="1310"/>
      <c r="K54" s="1326"/>
      <c r="L54" s="1326"/>
      <c r="M54" s="1326"/>
      <c r="N54" s="1326"/>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x14ac:dyDescent="0.15">
      <c r="A55" s="405"/>
      <c r="B55" s="397"/>
      <c r="G55" s="1310"/>
      <c r="H55" s="1310"/>
      <c r="I55" s="1310"/>
      <c r="J55" s="1310"/>
      <c r="K55" s="1326"/>
      <c r="L55" s="1326"/>
      <c r="M55" s="1326"/>
      <c r="N55" s="1326"/>
      <c r="AN55" s="1314" t="s">
        <v>617</v>
      </c>
      <c r="AO55" s="1314"/>
      <c r="AP55" s="1314"/>
      <c r="AQ55" s="1314"/>
      <c r="AR55" s="1314"/>
      <c r="AS55" s="1314"/>
      <c r="AT55" s="1314"/>
      <c r="AU55" s="1314"/>
      <c r="AV55" s="1314"/>
      <c r="AW55" s="1314"/>
      <c r="AX55" s="1314"/>
      <c r="AY55" s="1314"/>
      <c r="AZ55" s="1314"/>
      <c r="BA55" s="1314"/>
      <c r="BB55" s="1316" t="s">
        <v>615</v>
      </c>
      <c r="BC55" s="1316"/>
      <c r="BD55" s="1316"/>
      <c r="BE55" s="1316"/>
      <c r="BF55" s="1316"/>
      <c r="BG55" s="1316"/>
      <c r="BH55" s="1316"/>
      <c r="BI55" s="1316"/>
      <c r="BJ55" s="1316"/>
      <c r="BK55" s="1316"/>
      <c r="BL55" s="1316"/>
      <c r="BM55" s="1316"/>
      <c r="BN55" s="1316"/>
      <c r="BO55" s="1316"/>
      <c r="BP55" s="1315">
        <v>0</v>
      </c>
      <c r="BQ55" s="1315"/>
      <c r="BR55" s="1315"/>
      <c r="BS55" s="1315"/>
      <c r="BT55" s="1315"/>
      <c r="BU55" s="1315"/>
      <c r="BV55" s="1315"/>
      <c r="BW55" s="1315"/>
      <c r="BX55" s="1315">
        <v>0</v>
      </c>
      <c r="BY55" s="1315"/>
      <c r="BZ55" s="1315"/>
      <c r="CA55" s="1315"/>
      <c r="CB55" s="1315"/>
      <c r="CC55" s="1315"/>
      <c r="CD55" s="1315"/>
      <c r="CE55" s="1315"/>
      <c r="CF55" s="1315">
        <v>0</v>
      </c>
      <c r="CG55" s="1315"/>
      <c r="CH55" s="1315"/>
      <c r="CI55" s="1315"/>
      <c r="CJ55" s="1315"/>
      <c r="CK55" s="1315"/>
      <c r="CL55" s="1315"/>
      <c r="CM55" s="1315"/>
      <c r="CN55" s="1315">
        <v>3.1</v>
      </c>
      <c r="CO55" s="1315"/>
      <c r="CP55" s="1315"/>
      <c r="CQ55" s="1315"/>
      <c r="CR55" s="1315"/>
      <c r="CS55" s="1315"/>
      <c r="CT55" s="1315"/>
      <c r="CU55" s="1315"/>
      <c r="CV55" s="1315">
        <v>13.7</v>
      </c>
      <c r="CW55" s="1315"/>
      <c r="CX55" s="1315"/>
      <c r="CY55" s="1315"/>
      <c r="CZ55" s="1315"/>
      <c r="DA55" s="1315"/>
      <c r="DB55" s="1315"/>
      <c r="DC55" s="1315"/>
    </row>
    <row r="56" spans="1:109" x14ac:dyDescent="0.15">
      <c r="A56" s="405"/>
      <c r="B56" s="397"/>
      <c r="G56" s="1310"/>
      <c r="H56" s="1310"/>
      <c r="I56" s="1310"/>
      <c r="J56" s="1310"/>
      <c r="K56" s="1326"/>
      <c r="L56" s="1326"/>
      <c r="M56" s="1326"/>
      <c r="N56" s="1326"/>
      <c r="AN56" s="1314"/>
      <c r="AO56" s="1314"/>
      <c r="AP56" s="1314"/>
      <c r="AQ56" s="1314"/>
      <c r="AR56" s="1314"/>
      <c r="AS56" s="1314"/>
      <c r="AT56" s="1314"/>
      <c r="AU56" s="1314"/>
      <c r="AV56" s="1314"/>
      <c r="AW56" s="1314"/>
      <c r="AX56" s="1314"/>
      <c r="AY56" s="1314"/>
      <c r="AZ56" s="1314"/>
      <c r="BA56" s="1314"/>
      <c r="BB56" s="1316"/>
      <c r="BC56" s="1316"/>
      <c r="BD56" s="1316"/>
      <c r="BE56" s="1316"/>
      <c r="BF56" s="1316"/>
      <c r="BG56" s="1316"/>
      <c r="BH56" s="1316"/>
      <c r="BI56" s="1316"/>
      <c r="BJ56" s="1316"/>
      <c r="BK56" s="1316"/>
      <c r="BL56" s="1316"/>
      <c r="BM56" s="1316"/>
      <c r="BN56" s="1316"/>
      <c r="BO56" s="1316"/>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5" customFormat="1" x14ac:dyDescent="0.15">
      <c r="B57" s="409"/>
      <c r="G57" s="1310"/>
      <c r="H57" s="1310"/>
      <c r="I57" s="1329"/>
      <c r="J57" s="1329"/>
      <c r="K57" s="1326"/>
      <c r="L57" s="1326"/>
      <c r="M57" s="1326"/>
      <c r="N57" s="1326"/>
      <c r="AM57" s="390"/>
      <c r="AN57" s="1314"/>
      <c r="AO57" s="1314"/>
      <c r="AP57" s="1314"/>
      <c r="AQ57" s="1314"/>
      <c r="AR57" s="1314"/>
      <c r="AS57" s="1314"/>
      <c r="AT57" s="1314"/>
      <c r="AU57" s="1314"/>
      <c r="AV57" s="1314"/>
      <c r="AW57" s="1314"/>
      <c r="AX57" s="1314"/>
      <c r="AY57" s="1314"/>
      <c r="AZ57" s="1314"/>
      <c r="BA57" s="1314"/>
      <c r="BB57" s="1316" t="s">
        <v>616</v>
      </c>
      <c r="BC57" s="1316"/>
      <c r="BD57" s="1316"/>
      <c r="BE57" s="1316"/>
      <c r="BF57" s="1316"/>
      <c r="BG57" s="1316"/>
      <c r="BH57" s="1316"/>
      <c r="BI57" s="1316"/>
      <c r="BJ57" s="1316"/>
      <c r="BK57" s="1316"/>
      <c r="BL57" s="1316"/>
      <c r="BM57" s="1316"/>
      <c r="BN57" s="1316"/>
      <c r="BO57" s="1316"/>
      <c r="BP57" s="1315">
        <v>52.3</v>
      </c>
      <c r="BQ57" s="1315"/>
      <c r="BR57" s="1315"/>
      <c r="BS57" s="1315"/>
      <c r="BT57" s="1315"/>
      <c r="BU57" s="1315"/>
      <c r="BV57" s="1315"/>
      <c r="BW57" s="1315"/>
      <c r="BX57" s="1315">
        <v>59.3</v>
      </c>
      <c r="BY57" s="1315"/>
      <c r="BZ57" s="1315"/>
      <c r="CA57" s="1315"/>
      <c r="CB57" s="1315"/>
      <c r="CC57" s="1315"/>
      <c r="CD57" s="1315"/>
      <c r="CE57" s="1315"/>
      <c r="CF57" s="1315">
        <v>59.9</v>
      </c>
      <c r="CG57" s="1315"/>
      <c r="CH57" s="1315"/>
      <c r="CI57" s="1315"/>
      <c r="CJ57" s="1315"/>
      <c r="CK57" s="1315"/>
      <c r="CL57" s="1315"/>
      <c r="CM57" s="1315"/>
      <c r="CN57" s="1315">
        <v>61</v>
      </c>
      <c r="CO57" s="1315"/>
      <c r="CP57" s="1315"/>
      <c r="CQ57" s="1315"/>
      <c r="CR57" s="1315"/>
      <c r="CS57" s="1315"/>
      <c r="CT57" s="1315"/>
      <c r="CU57" s="1315"/>
      <c r="CV57" s="1315">
        <v>61.9</v>
      </c>
      <c r="CW57" s="1315"/>
      <c r="CX57" s="1315"/>
      <c r="CY57" s="1315"/>
      <c r="CZ57" s="1315"/>
      <c r="DA57" s="1315"/>
      <c r="DB57" s="1315"/>
      <c r="DC57" s="1315"/>
      <c r="DD57" s="410"/>
      <c r="DE57" s="409"/>
    </row>
    <row r="58" spans="1:109" s="405" customFormat="1" x14ac:dyDescent="0.15">
      <c r="A58" s="390"/>
      <c r="B58" s="409"/>
      <c r="G58" s="1310"/>
      <c r="H58" s="1310"/>
      <c r="I58" s="1329"/>
      <c r="J58" s="1329"/>
      <c r="K58" s="1326"/>
      <c r="L58" s="1326"/>
      <c r="M58" s="1326"/>
      <c r="N58" s="1326"/>
      <c r="AM58" s="390"/>
      <c r="AN58" s="1314"/>
      <c r="AO58" s="1314"/>
      <c r="AP58" s="1314"/>
      <c r="AQ58" s="1314"/>
      <c r="AR58" s="1314"/>
      <c r="AS58" s="1314"/>
      <c r="AT58" s="1314"/>
      <c r="AU58" s="1314"/>
      <c r="AV58" s="1314"/>
      <c r="AW58" s="1314"/>
      <c r="AX58" s="1314"/>
      <c r="AY58" s="1314"/>
      <c r="AZ58" s="1314"/>
      <c r="BA58" s="1314"/>
      <c r="BB58" s="1316"/>
      <c r="BC58" s="1316"/>
      <c r="BD58" s="1316"/>
      <c r="BE58" s="1316"/>
      <c r="BF58" s="1316"/>
      <c r="BG58" s="1316"/>
      <c r="BH58" s="1316"/>
      <c r="BI58" s="1316"/>
      <c r="BJ58" s="1316"/>
      <c r="BK58" s="1316"/>
      <c r="BL58" s="1316"/>
      <c r="BM58" s="1316"/>
      <c r="BN58" s="1316"/>
      <c r="BO58" s="1316"/>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7" t="s">
        <v>620</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0"/>
      <c r="H72" s="1310"/>
      <c r="I72" s="1310"/>
      <c r="J72" s="1310"/>
      <c r="K72" s="407"/>
      <c r="L72" s="407"/>
      <c r="M72" s="408"/>
      <c r="N72" s="408"/>
      <c r="AN72" s="1311"/>
      <c r="AO72" s="1312"/>
      <c r="AP72" s="1312"/>
      <c r="AQ72" s="1312"/>
      <c r="AR72" s="1312"/>
      <c r="AS72" s="1312"/>
      <c r="AT72" s="1312"/>
      <c r="AU72" s="1312"/>
      <c r="AV72" s="1312"/>
      <c r="AW72" s="1312"/>
      <c r="AX72" s="1312"/>
      <c r="AY72" s="1312"/>
      <c r="AZ72" s="1312"/>
      <c r="BA72" s="1312"/>
      <c r="BB72" s="1312"/>
      <c r="BC72" s="1312"/>
      <c r="BD72" s="1312"/>
      <c r="BE72" s="1312"/>
      <c r="BF72" s="1312"/>
      <c r="BG72" s="1312"/>
      <c r="BH72" s="1312"/>
      <c r="BI72" s="1312"/>
      <c r="BJ72" s="1312"/>
      <c r="BK72" s="1312"/>
      <c r="BL72" s="1312"/>
      <c r="BM72" s="1312"/>
      <c r="BN72" s="1312"/>
      <c r="BO72" s="1313"/>
      <c r="BP72" s="1314" t="s">
        <v>570</v>
      </c>
      <c r="BQ72" s="1314"/>
      <c r="BR72" s="1314"/>
      <c r="BS72" s="1314"/>
      <c r="BT72" s="1314"/>
      <c r="BU72" s="1314"/>
      <c r="BV72" s="1314"/>
      <c r="BW72" s="1314"/>
      <c r="BX72" s="1314" t="s">
        <v>571</v>
      </c>
      <c r="BY72" s="1314"/>
      <c r="BZ72" s="1314"/>
      <c r="CA72" s="1314"/>
      <c r="CB72" s="1314"/>
      <c r="CC72" s="1314"/>
      <c r="CD72" s="1314"/>
      <c r="CE72" s="1314"/>
      <c r="CF72" s="1314" t="s">
        <v>572</v>
      </c>
      <c r="CG72" s="1314"/>
      <c r="CH72" s="1314"/>
      <c r="CI72" s="1314"/>
      <c r="CJ72" s="1314"/>
      <c r="CK72" s="1314"/>
      <c r="CL72" s="1314"/>
      <c r="CM72" s="1314"/>
      <c r="CN72" s="1314" t="s">
        <v>573</v>
      </c>
      <c r="CO72" s="1314"/>
      <c r="CP72" s="1314"/>
      <c r="CQ72" s="1314"/>
      <c r="CR72" s="1314"/>
      <c r="CS72" s="1314"/>
      <c r="CT72" s="1314"/>
      <c r="CU72" s="1314"/>
      <c r="CV72" s="1314" t="s">
        <v>574</v>
      </c>
      <c r="CW72" s="1314"/>
      <c r="CX72" s="1314"/>
      <c r="CY72" s="1314"/>
      <c r="CZ72" s="1314"/>
      <c r="DA72" s="1314"/>
      <c r="DB72" s="1314"/>
      <c r="DC72" s="1314"/>
    </row>
    <row r="73" spans="2:107" x14ac:dyDescent="0.15">
      <c r="B73" s="397"/>
      <c r="G73" s="1327"/>
      <c r="H73" s="1327"/>
      <c r="I73" s="1327"/>
      <c r="J73" s="1327"/>
      <c r="K73" s="1330"/>
      <c r="L73" s="1330"/>
      <c r="M73" s="1330"/>
      <c r="N73" s="1330"/>
      <c r="AM73" s="406"/>
      <c r="AN73" s="1316" t="s">
        <v>614</v>
      </c>
      <c r="AO73" s="1316"/>
      <c r="AP73" s="1316"/>
      <c r="AQ73" s="1316"/>
      <c r="AR73" s="1316"/>
      <c r="AS73" s="1316"/>
      <c r="AT73" s="1316"/>
      <c r="AU73" s="1316"/>
      <c r="AV73" s="1316"/>
      <c r="AW73" s="1316"/>
      <c r="AX73" s="1316"/>
      <c r="AY73" s="1316"/>
      <c r="AZ73" s="1316"/>
      <c r="BA73" s="1316"/>
      <c r="BB73" s="1316" t="s">
        <v>615</v>
      </c>
      <c r="BC73" s="1316"/>
      <c r="BD73" s="1316"/>
      <c r="BE73" s="1316"/>
      <c r="BF73" s="1316"/>
      <c r="BG73" s="1316"/>
      <c r="BH73" s="1316"/>
      <c r="BI73" s="1316"/>
      <c r="BJ73" s="1316"/>
      <c r="BK73" s="1316"/>
      <c r="BL73" s="1316"/>
      <c r="BM73" s="1316"/>
      <c r="BN73" s="1316"/>
      <c r="BO73" s="1316"/>
      <c r="BP73" s="1315">
        <v>34.700000000000003</v>
      </c>
      <c r="BQ73" s="1315"/>
      <c r="BR73" s="1315"/>
      <c r="BS73" s="1315"/>
      <c r="BT73" s="1315"/>
      <c r="BU73" s="1315"/>
      <c r="BV73" s="1315"/>
      <c r="BW73" s="1315"/>
      <c r="BX73" s="1315">
        <v>44.2</v>
      </c>
      <c r="BY73" s="1315"/>
      <c r="BZ73" s="1315"/>
      <c r="CA73" s="1315"/>
      <c r="CB73" s="1315"/>
      <c r="CC73" s="1315"/>
      <c r="CD73" s="1315"/>
      <c r="CE73" s="1315"/>
      <c r="CF73" s="1315">
        <v>56.4</v>
      </c>
      <c r="CG73" s="1315"/>
      <c r="CH73" s="1315"/>
      <c r="CI73" s="1315"/>
      <c r="CJ73" s="1315"/>
      <c r="CK73" s="1315"/>
      <c r="CL73" s="1315"/>
      <c r="CM73" s="1315"/>
      <c r="CN73" s="1315">
        <v>76</v>
      </c>
      <c r="CO73" s="1315"/>
      <c r="CP73" s="1315"/>
      <c r="CQ73" s="1315"/>
      <c r="CR73" s="1315"/>
      <c r="CS73" s="1315"/>
      <c r="CT73" s="1315"/>
      <c r="CU73" s="1315"/>
      <c r="CV73" s="1315">
        <v>73.5</v>
      </c>
      <c r="CW73" s="1315"/>
      <c r="CX73" s="1315"/>
      <c r="CY73" s="1315"/>
      <c r="CZ73" s="1315"/>
      <c r="DA73" s="1315"/>
      <c r="DB73" s="1315"/>
      <c r="DC73" s="1315"/>
    </row>
    <row r="74" spans="2:107" x14ac:dyDescent="0.15">
      <c r="B74" s="397"/>
      <c r="G74" s="1327"/>
      <c r="H74" s="1327"/>
      <c r="I74" s="1327"/>
      <c r="J74" s="1327"/>
      <c r="K74" s="1330"/>
      <c r="L74" s="1330"/>
      <c r="M74" s="1330"/>
      <c r="N74" s="1330"/>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x14ac:dyDescent="0.15">
      <c r="B75" s="397"/>
      <c r="G75" s="1327"/>
      <c r="H75" s="1327"/>
      <c r="I75" s="1310"/>
      <c r="J75" s="1310"/>
      <c r="K75" s="1326"/>
      <c r="L75" s="1326"/>
      <c r="M75" s="1326"/>
      <c r="N75" s="1326"/>
      <c r="AM75" s="406"/>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5">
        <v>15.7</v>
      </c>
      <c r="BQ75" s="1315"/>
      <c r="BR75" s="1315"/>
      <c r="BS75" s="1315"/>
      <c r="BT75" s="1315"/>
      <c r="BU75" s="1315"/>
      <c r="BV75" s="1315"/>
      <c r="BW75" s="1315"/>
      <c r="BX75" s="1315">
        <v>16</v>
      </c>
      <c r="BY75" s="1315"/>
      <c r="BZ75" s="1315"/>
      <c r="CA75" s="1315"/>
      <c r="CB75" s="1315"/>
      <c r="CC75" s="1315"/>
      <c r="CD75" s="1315"/>
      <c r="CE75" s="1315"/>
      <c r="CF75" s="1315">
        <v>16.3</v>
      </c>
      <c r="CG75" s="1315"/>
      <c r="CH75" s="1315"/>
      <c r="CI75" s="1315"/>
      <c r="CJ75" s="1315"/>
      <c r="CK75" s="1315"/>
      <c r="CL75" s="1315"/>
      <c r="CM75" s="1315"/>
      <c r="CN75" s="1315">
        <v>15.8</v>
      </c>
      <c r="CO75" s="1315"/>
      <c r="CP75" s="1315"/>
      <c r="CQ75" s="1315"/>
      <c r="CR75" s="1315"/>
      <c r="CS75" s="1315"/>
      <c r="CT75" s="1315"/>
      <c r="CU75" s="1315"/>
      <c r="CV75" s="1315">
        <v>14.4</v>
      </c>
      <c r="CW75" s="1315"/>
      <c r="CX75" s="1315"/>
      <c r="CY75" s="1315"/>
      <c r="CZ75" s="1315"/>
      <c r="DA75" s="1315"/>
      <c r="DB75" s="1315"/>
      <c r="DC75" s="1315"/>
    </row>
    <row r="76" spans="2:107" x14ac:dyDescent="0.15">
      <c r="B76" s="397"/>
      <c r="G76" s="1327"/>
      <c r="H76" s="1327"/>
      <c r="I76" s="1310"/>
      <c r="J76" s="1310"/>
      <c r="K76" s="1326"/>
      <c r="L76" s="1326"/>
      <c r="M76" s="1326"/>
      <c r="N76" s="1326"/>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x14ac:dyDescent="0.15">
      <c r="B77" s="397"/>
      <c r="G77" s="1310"/>
      <c r="H77" s="1310"/>
      <c r="I77" s="1310"/>
      <c r="J77" s="1310"/>
      <c r="K77" s="1330"/>
      <c r="L77" s="1330"/>
      <c r="M77" s="1330"/>
      <c r="N77" s="1330"/>
      <c r="AN77" s="1314" t="s">
        <v>617</v>
      </c>
      <c r="AO77" s="1314"/>
      <c r="AP77" s="1314"/>
      <c r="AQ77" s="1314"/>
      <c r="AR77" s="1314"/>
      <c r="AS77" s="1314"/>
      <c r="AT77" s="1314"/>
      <c r="AU77" s="1314"/>
      <c r="AV77" s="1314"/>
      <c r="AW77" s="1314"/>
      <c r="AX77" s="1314"/>
      <c r="AY77" s="1314"/>
      <c r="AZ77" s="1314"/>
      <c r="BA77" s="1314"/>
      <c r="BB77" s="1316" t="s">
        <v>615</v>
      </c>
      <c r="BC77" s="1316"/>
      <c r="BD77" s="1316"/>
      <c r="BE77" s="1316"/>
      <c r="BF77" s="1316"/>
      <c r="BG77" s="1316"/>
      <c r="BH77" s="1316"/>
      <c r="BI77" s="1316"/>
      <c r="BJ77" s="1316"/>
      <c r="BK77" s="1316"/>
      <c r="BL77" s="1316"/>
      <c r="BM77" s="1316"/>
      <c r="BN77" s="1316"/>
      <c r="BO77" s="1316"/>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3.1</v>
      </c>
      <c r="CO77" s="1315"/>
      <c r="CP77" s="1315"/>
      <c r="CQ77" s="1315"/>
      <c r="CR77" s="1315"/>
      <c r="CS77" s="1315"/>
      <c r="CT77" s="1315"/>
      <c r="CU77" s="1315"/>
      <c r="CV77" s="1315">
        <v>13.7</v>
      </c>
      <c r="CW77" s="1315"/>
      <c r="CX77" s="1315"/>
      <c r="CY77" s="1315"/>
      <c r="CZ77" s="1315"/>
      <c r="DA77" s="1315"/>
      <c r="DB77" s="1315"/>
      <c r="DC77" s="1315"/>
    </row>
    <row r="78" spans="2:107" x14ac:dyDescent="0.15">
      <c r="B78" s="397"/>
      <c r="G78" s="1310"/>
      <c r="H78" s="1310"/>
      <c r="I78" s="1310"/>
      <c r="J78" s="1310"/>
      <c r="K78" s="1330"/>
      <c r="L78" s="1330"/>
      <c r="M78" s="1330"/>
      <c r="N78" s="1330"/>
      <c r="AN78" s="1314"/>
      <c r="AO78" s="1314"/>
      <c r="AP78" s="1314"/>
      <c r="AQ78" s="1314"/>
      <c r="AR78" s="1314"/>
      <c r="AS78" s="1314"/>
      <c r="AT78" s="1314"/>
      <c r="AU78" s="1314"/>
      <c r="AV78" s="1314"/>
      <c r="AW78" s="1314"/>
      <c r="AX78" s="1314"/>
      <c r="AY78" s="1314"/>
      <c r="AZ78" s="1314"/>
      <c r="BA78" s="1314"/>
      <c r="BB78" s="1316"/>
      <c r="BC78" s="1316"/>
      <c r="BD78" s="1316"/>
      <c r="BE78" s="1316"/>
      <c r="BF78" s="1316"/>
      <c r="BG78" s="1316"/>
      <c r="BH78" s="1316"/>
      <c r="BI78" s="1316"/>
      <c r="BJ78" s="1316"/>
      <c r="BK78" s="1316"/>
      <c r="BL78" s="1316"/>
      <c r="BM78" s="1316"/>
      <c r="BN78" s="1316"/>
      <c r="BO78" s="1316"/>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x14ac:dyDescent="0.15">
      <c r="B79" s="397"/>
      <c r="G79" s="1310"/>
      <c r="H79" s="1310"/>
      <c r="I79" s="1329"/>
      <c r="J79" s="1329"/>
      <c r="K79" s="1331"/>
      <c r="L79" s="1331"/>
      <c r="M79" s="1331"/>
      <c r="N79" s="1331"/>
      <c r="AN79" s="1314"/>
      <c r="AO79" s="1314"/>
      <c r="AP79" s="1314"/>
      <c r="AQ79" s="1314"/>
      <c r="AR79" s="1314"/>
      <c r="AS79" s="1314"/>
      <c r="AT79" s="1314"/>
      <c r="AU79" s="1314"/>
      <c r="AV79" s="1314"/>
      <c r="AW79" s="1314"/>
      <c r="AX79" s="1314"/>
      <c r="AY79" s="1314"/>
      <c r="AZ79" s="1314"/>
      <c r="BA79" s="1314"/>
      <c r="BB79" s="1316" t="s">
        <v>619</v>
      </c>
      <c r="BC79" s="1316"/>
      <c r="BD79" s="1316"/>
      <c r="BE79" s="1316"/>
      <c r="BF79" s="1316"/>
      <c r="BG79" s="1316"/>
      <c r="BH79" s="1316"/>
      <c r="BI79" s="1316"/>
      <c r="BJ79" s="1316"/>
      <c r="BK79" s="1316"/>
      <c r="BL79" s="1316"/>
      <c r="BM79" s="1316"/>
      <c r="BN79" s="1316"/>
      <c r="BO79" s="1316"/>
      <c r="BP79" s="1315">
        <v>7.9</v>
      </c>
      <c r="BQ79" s="1315"/>
      <c r="BR79" s="1315"/>
      <c r="BS79" s="1315"/>
      <c r="BT79" s="1315"/>
      <c r="BU79" s="1315"/>
      <c r="BV79" s="1315"/>
      <c r="BW79" s="1315"/>
      <c r="BX79" s="1315">
        <v>7.9</v>
      </c>
      <c r="BY79" s="1315"/>
      <c r="BZ79" s="1315"/>
      <c r="CA79" s="1315"/>
      <c r="CB79" s="1315"/>
      <c r="CC79" s="1315"/>
      <c r="CD79" s="1315"/>
      <c r="CE79" s="1315"/>
      <c r="CF79" s="1315">
        <v>7.8</v>
      </c>
      <c r="CG79" s="1315"/>
      <c r="CH79" s="1315"/>
      <c r="CI79" s="1315"/>
      <c r="CJ79" s="1315"/>
      <c r="CK79" s="1315"/>
      <c r="CL79" s="1315"/>
      <c r="CM79" s="1315"/>
      <c r="CN79" s="1315">
        <v>7.9</v>
      </c>
      <c r="CO79" s="1315"/>
      <c r="CP79" s="1315"/>
      <c r="CQ79" s="1315"/>
      <c r="CR79" s="1315"/>
      <c r="CS79" s="1315"/>
      <c r="CT79" s="1315"/>
      <c r="CU79" s="1315"/>
      <c r="CV79" s="1315">
        <v>7.9</v>
      </c>
      <c r="CW79" s="1315"/>
      <c r="CX79" s="1315"/>
      <c r="CY79" s="1315"/>
      <c r="CZ79" s="1315"/>
      <c r="DA79" s="1315"/>
      <c r="DB79" s="1315"/>
      <c r="DC79" s="1315"/>
    </row>
    <row r="80" spans="2:107" x14ac:dyDescent="0.15">
      <c r="B80" s="397"/>
      <c r="G80" s="1310"/>
      <c r="H80" s="1310"/>
      <c r="I80" s="1329"/>
      <c r="J80" s="1329"/>
      <c r="K80" s="1331"/>
      <c r="L80" s="1331"/>
      <c r="M80" s="1331"/>
      <c r="N80" s="1331"/>
      <c r="AN80" s="1314"/>
      <c r="AO80" s="1314"/>
      <c r="AP80" s="1314"/>
      <c r="AQ80" s="1314"/>
      <c r="AR80" s="1314"/>
      <c r="AS80" s="1314"/>
      <c r="AT80" s="1314"/>
      <c r="AU80" s="1314"/>
      <c r="AV80" s="1314"/>
      <c r="AW80" s="1314"/>
      <c r="AX80" s="1314"/>
      <c r="AY80" s="1314"/>
      <c r="AZ80" s="1314"/>
      <c r="BA80" s="1314"/>
      <c r="BB80" s="1316"/>
      <c r="BC80" s="1316"/>
      <c r="BD80" s="1316"/>
      <c r="BE80" s="1316"/>
      <c r="BF80" s="1316"/>
      <c r="BG80" s="1316"/>
      <c r="BH80" s="1316"/>
      <c r="BI80" s="1316"/>
      <c r="BJ80" s="1316"/>
      <c r="BK80" s="1316"/>
      <c r="BL80" s="1316"/>
      <c r="BM80" s="1316"/>
      <c r="BN80" s="1316"/>
      <c r="BO80" s="1316"/>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ageMargins left="0" right="0" top="0.19685039370078741" bottom="0.19685039370078741" header="0.31496062992125984" footer="0.31496062992125984"/>
  <pageSetup paperSize="9" scale="51"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R125"/>
  <sheetViews>
    <sheetView zoomScale="77" zoomScaleNormal="77"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phoneticPr fontId="2"/>
  <pageMargins left="0.78740157480314965" right="0" top="0.19685039370078741" bottom="0.15748031496062992" header="0.31496062992125984" footer="0.31496062992125984"/>
  <pageSetup paperSize="9" scale="3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R125"/>
  <sheetViews>
    <sheetView zoomScale="91" zoomScaleNormal="91"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phoneticPr fontId="2"/>
  <pageMargins left="0.78740157480314965" right="0" top="0" bottom="0" header="0.31496062992125984" footer="0"/>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111182</v>
      </c>
      <c r="E3" s="162"/>
      <c r="F3" s="163">
        <v>79466</v>
      </c>
      <c r="G3" s="164"/>
      <c r="H3" s="165"/>
    </row>
    <row r="4" spans="1:8" x14ac:dyDescent="0.15">
      <c r="A4" s="166"/>
      <c r="B4" s="167"/>
      <c r="C4" s="168"/>
      <c r="D4" s="169">
        <v>78848</v>
      </c>
      <c r="E4" s="170"/>
      <c r="F4" s="171">
        <v>44645</v>
      </c>
      <c r="G4" s="172"/>
      <c r="H4" s="173"/>
    </row>
    <row r="5" spans="1:8" x14ac:dyDescent="0.15">
      <c r="A5" s="154" t="s">
        <v>562</v>
      </c>
      <c r="B5" s="159"/>
      <c r="C5" s="160"/>
      <c r="D5" s="161">
        <v>197926</v>
      </c>
      <c r="E5" s="162"/>
      <c r="F5" s="163">
        <v>90072</v>
      </c>
      <c r="G5" s="164"/>
      <c r="H5" s="165"/>
    </row>
    <row r="6" spans="1:8" x14ac:dyDescent="0.15">
      <c r="A6" s="166"/>
      <c r="B6" s="167"/>
      <c r="C6" s="168"/>
      <c r="D6" s="169">
        <v>145441</v>
      </c>
      <c r="E6" s="170"/>
      <c r="F6" s="171">
        <v>46083</v>
      </c>
      <c r="G6" s="172"/>
      <c r="H6" s="173"/>
    </row>
    <row r="7" spans="1:8" x14ac:dyDescent="0.15">
      <c r="A7" s="154" t="s">
        <v>563</v>
      </c>
      <c r="B7" s="159"/>
      <c r="C7" s="160"/>
      <c r="D7" s="161">
        <v>141326</v>
      </c>
      <c r="E7" s="162"/>
      <c r="F7" s="163">
        <v>88328</v>
      </c>
      <c r="G7" s="164"/>
      <c r="H7" s="165"/>
    </row>
    <row r="8" spans="1:8" x14ac:dyDescent="0.15">
      <c r="A8" s="166"/>
      <c r="B8" s="167"/>
      <c r="C8" s="168"/>
      <c r="D8" s="169">
        <v>102901</v>
      </c>
      <c r="E8" s="170"/>
      <c r="F8" s="171">
        <v>49013</v>
      </c>
      <c r="G8" s="172"/>
      <c r="H8" s="173"/>
    </row>
    <row r="9" spans="1:8" x14ac:dyDescent="0.15">
      <c r="A9" s="154" t="s">
        <v>564</v>
      </c>
      <c r="B9" s="159"/>
      <c r="C9" s="160"/>
      <c r="D9" s="161">
        <v>102331</v>
      </c>
      <c r="E9" s="162"/>
      <c r="F9" s="163">
        <v>103390</v>
      </c>
      <c r="G9" s="164"/>
      <c r="H9" s="165"/>
    </row>
    <row r="10" spans="1:8" x14ac:dyDescent="0.15">
      <c r="A10" s="166"/>
      <c r="B10" s="167"/>
      <c r="C10" s="168"/>
      <c r="D10" s="169">
        <v>80463</v>
      </c>
      <c r="E10" s="170"/>
      <c r="F10" s="171">
        <v>51269</v>
      </c>
      <c r="G10" s="172"/>
      <c r="H10" s="173"/>
    </row>
    <row r="11" spans="1:8" x14ac:dyDescent="0.15">
      <c r="A11" s="154" t="s">
        <v>565</v>
      </c>
      <c r="B11" s="159"/>
      <c r="C11" s="160"/>
      <c r="D11" s="161">
        <v>106850</v>
      </c>
      <c r="E11" s="162"/>
      <c r="F11" s="163">
        <v>117234</v>
      </c>
      <c r="G11" s="164"/>
      <c r="H11" s="165"/>
    </row>
    <row r="12" spans="1:8" x14ac:dyDescent="0.15">
      <c r="A12" s="166"/>
      <c r="B12" s="167"/>
      <c r="C12" s="174"/>
      <c r="D12" s="169">
        <v>84470</v>
      </c>
      <c r="E12" s="170"/>
      <c r="F12" s="171">
        <v>59796</v>
      </c>
      <c r="G12" s="172"/>
      <c r="H12" s="173"/>
    </row>
    <row r="13" spans="1:8" x14ac:dyDescent="0.15">
      <c r="A13" s="154"/>
      <c r="B13" s="159"/>
      <c r="C13" s="175"/>
      <c r="D13" s="176">
        <v>131923</v>
      </c>
      <c r="E13" s="177"/>
      <c r="F13" s="178">
        <v>95698</v>
      </c>
      <c r="G13" s="179"/>
      <c r="H13" s="165"/>
    </row>
    <row r="14" spans="1:8" x14ac:dyDescent="0.15">
      <c r="A14" s="166"/>
      <c r="B14" s="167"/>
      <c r="C14" s="168"/>
      <c r="D14" s="169">
        <v>98425</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4.3</v>
      </c>
      <c r="C19" s="180">
        <f>ROUND(VALUE(SUBSTITUTE(実質収支比率等に係る経年分析!G$48,"▲","-")),2)</f>
        <v>5.0199999999999996</v>
      </c>
      <c r="D19" s="180">
        <f>ROUND(VALUE(SUBSTITUTE(実質収支比率等に係る経年分析!H$48,"▲","-")),2)</f>
        <v>5.72</v>
      </c>
      <c r="E19" s="180">
        <f>ROUND(VALUE(SUBSTITUTE(実質収支比率等に係る経年分析!I$48,"▲","-")),2)</f>
        <v>2.85</v>
      </c>
      <c r="F19" s="180">
        <f>ROUND(VALUE(SUBSTITUTE(実質収支比率等に係る経年分析!J$48,"▲","-")),2)</f>
        <v>5.35</v>
      </c>
    </row>
    <row r="20" spans="1:11" x14ac:dyDescent="0.15">
      <c r="A20" s="180" t="s">
        <v>55</v>
      </c>
      <c r="B20" s="180">
        <f>ROUND(VALUE(SUBSTITUTE(実質収支比率等に係る経年分析!F$47,"▲","-")),2)</f>
        <v>37.93</v>
      </c>
      <c r="C20" s="180">
        <f>ROUND(VALUE(SUBSTITUTE(実質収支比率等に係る経年分析!G$47,"▲","-")),2)</f>
        <v>34.479999999999997</v>
      </c>
      <c r="D20" s="180">
        <f>ROUND(VALUE(SUBSTITUTE(実質収支比率等に係る経年分析!H$47,"▲","-")),2)</f>
        <v>27.85</v>
      </c>
      <c r="E20" s="180">
        <f>ROUND(VALUE(SUBSTITUTE(実質収支比率等に係る経年分析!I$47,"▲","-")),2)</f>
        <v>25.95</v>
      </c>
      <c r="F20" s="180">
        <f>ROUND(VALUE(SUBSTITUTE(実質収支比率等に係る経年分析!J$47,"▲","-")),2)</f>
        <v>26.77</v>
      </c>
    </row>
    <row r="21" spans="1:11" x14ac:dyDescent="0.15">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-3.87</v>
      </c>
      <c r="D21" s="180">
        <f>IF(ISNUMBER(VALUE(SUBSTITUTE(実質収支比率等に係る経年分析!H$49,"▲","-"))),ROUND(VALUE(SUBSTITUTE(実質収支比率等に係る経年分析!H$49,"▲","-")),2),NA())</f>
        <v>-6.61</v>
      </c>
      <c r="E21" s="180">
        <f>IF(ISNUMBER(VALUE(SUBSTITUTE(実質収支比率等に係る経年分析!I$49,"▲","-"))),ROUND(VALUE(SUBSTITUTE(実質収支比率等に係る経年分析!I$49,"▲","-")),2),NA())</f>
        <v>-4.5</v>
      </c>
      <c r="F21" s="180">
        <f>IF(ISNUMBER(VALUE(SUBSTITUTE(実質収支比率等に係る経年分析!J$49,"▲","-"))),ROUND(VALUE(SUBSTITUTE(実質収支比率等に係る経年分析!J$49,"▲","-")),2),NA())</f>
        <v>4.33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1.1299999999999999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0.84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介護療育支援事業特別会計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0.24</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1.77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0.28999999999999998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0.37</v>
      </c>
    </row>
    <row r="31" spans="1:11" x14ac:dyDescent="0.15">
      <c r="A31" s="181" t="str">
        <f>IF(連結実質赤字比率に係る赤字・黒字の構成分析!C$39="",NA(),連結実質赤字比率に係る赤字・黒字の構成分析!C$39)</f>
        <v>訪問看護事業特別会計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0.52</v>
      </c>
    </row>
    <row r="32" spans="1:11" x14ac:dyDescent="0.15">
      <c r="A32" s="181" t="str">
        <f>IF(連結実質赤字比率に係る赤字・黒字の構成分析!C$38="",NA(),連結実質赤字比率に係る赤字・黒字の構成分析!C$38)</f>
        <v>土地開発事業特別会計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1.26</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4.07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4.47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5.0999999999999996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4.78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4.5599999999999996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4.8600000000000003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5.62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5.58</v>
      </c>
    </row>
    <row r="35" spans="1:16" x14ac:dyDescent="0.15">
      <c r="A35" s="181" t="str">
        <f>IF(連結実質赤字比率に係る赤字・黒字の構成分析!C$35="",NA(),連結実質赤字比率に係る赤字・黒字の構成分析!C$35)</f>
        <v>公立神崎総合病院事業会計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2.21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6.99</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8.8800000000000008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9.4600000000000009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10.14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1158</v>
      </c>
      <c r="E42" s="182"/>
      <c r="F42" s="182"/>
      <c r="G42" s="182">
        <f>'実質公債費比率（分子）の構造'!L$52</f>
        <v>1105</v>
      </c>
      <c r="H42" s="182"/>
      <c r="I42" s="182"/>
      <c r="J42" s="182">
        <f>'実質公債費比率（分子）の構造'!M$52</f>
        <v>1003</v>
      </c>
      <c r="K42" s="182"/>
      <c r="L42" s="182"/>
      <c r="M42" s="182">
        <f>'実質公債費比率（分子）の構造'!N$52</f>
        <v>1053</v>
      </c>
      <c r="N42" s="182"/>
      <c r="O42" s="182"/>
      <c r="P42" s="182">
        <f>'実質公債費比率（分子）の構造'!O$52</f>
        <v>1097</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2</v>
      </c>
      <c r="L43" s="182"/>
      <c r="M43" s="182"/>
      <c r="N43" s="182">
        <f>'実質公債費比率（分子）の構造'!O$51</f>
        <v>1</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148</v>
      </c>
      <c r="C45" s="182"/>
      <c r="D45" s="182"/>
      <c r="E45" s="182">
        <f>'実質公債費比率（分子）の構造'!L$49</f>
        <v>120</v>
      </c>
      <c r="F45" s="182"/>
      <c r="G45" s="182"/>
      <c r="H45" s="182">
        <f>'実質公債費比率（分子）の構造'!M$49</f>
        <v>39</v>
      </c>
      <c r="I45" s="182"/>
      <c r="J45" s="182"/>
      <c r="K45" s="182">
        <f>'実質公債費比率（分子）の構造'!N$49</f>
        <v>15</v>
      </c>
      <c r="L45" s="182"/>
      <c r="M45" s="182"/>
      <c r="N45" s="182">
        <f>'実質公債費比率（分子）の構造'!O$49</f>
        <v>15</v>
      </c>
      <c r="O45" s="182"/>
      <c r="P45" s="182"/>
    </row>
    <row r="46" spans="1:16" x14ac:dyDescent="0.15">
      <c r="A46" s="182" t="s">
        <v>67</v>
      </c>
      <c r="B46" s="182">
        <f>'実質公債費比率（分子）の構造'!K$48</f>
        <v>595</v>
      </c>
      <c r="C46" s="182"/>
      <c r="D46" s="182"/>
      <c r="E46" s="182">
        <f>'実質公債費比率（分子）の構造'!L$48</f>
        <v>600</v>
      </c>
      <c r="F46" s="182"/>
      <c r="G46" s="182"/>
      <c r="H46" s="182">
        <f>'実質公債費比率（分子）の構造'!M$48</f>
        <v>624</v>
      </c>
      <c r="I46" s="182"/>
      <c r="J46" s="182"/>
      <c r="K46" s="182">
        <f>'実質公債費比率（分子）の構造'!N$48</f>
        <v>623</v>
      </c>
      <c r="L46" s="182"/>
      <c r="M46" s="182"/>
      <c r="N46" s="182">
        <f>'実質公債費比率（分子）の構造'!O$48</f>
        <v>619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1086</v>
      </c>
      <c r="C49" s="182"/>
      <c r="D49" s="182"/>
      <c r="E49" s="182">
        <f>'実質公債費比率（分子）の構造'!L$45</f>
        <v>1042</v>
      </c>
      <c r="F49" s="182"/>
      <c r="G49" s="182"/>
      <c r="H49" s="182">
        <f>'実質公債費比率（分子）の構造'!M$45</f>
        <v>991</v>
      </c>
      <c r="I49" s="182"/>
      <c r="J49" s="182"/>
      <c r="K49" s="182">
        <f>'実質公債費比率（分子）の構造'!N$45</f>
        <v>997</v>
      </c>
      <c r="L49" s="182"/>
      <c r="M49" s="182"/>
      <c r="N49" s="182">
        <f>'実質公債費比率（分子）の構造'!O$45</f>
        <v>973</v>
      </c>
      <c r="O49" s="182"/>
      <c r="P49" s="182"/>
    </row>
    <row r="50" spans="1:16" x14ac:dyDescent="0.15">
      <c r="A50" s="182" t="s">
        <v>71</v>
      </c>
      <c r="B50" s="182" t="e">
        <f>NA()</f>
        <v>#N/A</v>
      </c>
      <c r="C50" s="182">
        <f>IF(ISNUMBER('実質公債費比率（分子）の構造'!K$53),'実質公債費比率（分子）の構造'!K$53,NA())</f>
        <v>671</v>
      </c>
      <c r="D50" s="182" t="e">
        <f>NA()</f>
        <v>#N/A</v>
      </c>
      <c r="E50" s="182" t="e">
        <f>NA()</f>
        <v>#N/A</v>
      </c>
      <c r="F50" s="182">
        <f>IF(ISNUMBER('実質公債費比率（分子）の構造'!L$53),'実質公債費比率（分子）の構造'!L$53,NA())</f>
        <v>658</v>
      </c>
      <c r="G50" s="182" t="e">
        <f>NA()</f>
        <v>#N/A</v>
      </c>
      <c r="H50" s="182" t="e">
        <f>NA()</f>
        <v>#N/A</v>
      </c>
      <c r="I50" s="182">
        <f>IF(ISNUMBER('実質公債費比率（分子）の構造'!M$53),'実質公債費比率（分子）の構造'!M$53,NA())</f>
        <v>652</v>
      </c>
      <c r="J50" s="182" t="e">
        <f>NA()</f>
        <v>#N/A</v>
      </c>
      <c r="K50" s="182" t="e">
        <f>NA()</f>
        <v>#N/A</v>
      </c>
      <c r="L50" s="182">
        <f>IF(ISNUMBER('実質公債費比率（分子）の構造'!N$53),'実質公債費比率（分子）の構造'!N$53,NA())</f>
        <v>584</v>
      </c>
      <c r="M50" s="182" t="e">
        <f>NA()</f>
        <v>#N/A</v>
      </c>
      <c r="N50" s="182" t="e">
        <f>NA()</f>
        <v>#N/A</v>
      </c>
      <c r="O50" s="182">
        <f>IF(ISNUMBER('実質公債費比率（分子）の構造'!O$53),'実質公債費比率（分子）の構造'!O$53,NA())</f>
        <v>511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12041</v>
      </c>
      <c r="E56" s="181"/>
      <c r="F56" s="181"/>
      <c r="G56" s="181">
        <f>'将来負担比率（分子）の構造'!J$52</f>
        <v>12741</v>
      </c>
      <c r="H56" s="181"/>
      <c r="I56" s="181"/>
      <c r="J56" s="181">
        <f>'将来負担比率（分子）の構造'!K$52</f>
        <v>13623</v>
      </c>
      <c r="K56" s="181"/>
      <c r="L56" s="181"/>
      <c r="M56" s="181">
        <f>'将来負担比率（分子）の構造'!L$52</f>
        <v>13859</v>
      </c>
      <c r="N56" s="181"/>
      <c r="O56" s="181"/>
      <c r="P56" s="181">
        <f>'将来負担比率（分子）の構造'!M$52</f>
        <v>13403</v>
      </c>
    </row>
    <row r="57" spans="1:16" x14ac:dyDescent="0.15">
      <c r="A57" s="181" t="s">
        <v>42</v>
      </c>
      <c r="B57" s="181"/>
      <c r="C57" s="181"/>
      <c r="D57" s="181">
        <f>'将来負担比率（分子）の構造'!I$51</f>
        <v>484</v>
      </c>
      <c r="E57" s="181"/>
      <c r="F57" s="181"/>
      <c r="G57" s="181">
        <f>'将来負担比率（分子）の構造'!J$51</f>
        <v>488</v>
      </c>
      <c r="H57" s="181"/>
      <c r="I57" s="181"/>
      <c r="J57" s="181">
        <f>'将来負担比率（分子）の構造'!K$51</f>
        <v>662</v>
      </c>
      <c r="K57" s="181"/>
      <c r="L57" s="181"/>
      <c r="M57" s="181">
        <f>'将来負担比率（分子）の構造'!L$51</f>
        <v>629</v>
      </c>
      <c r="N57" s="181"/>
      <c r="O57" s="181"/>
      <c r="P57" s="181">
        <f>'将来負担比率（分子）の構造'!M$51</f>
        <v>810</v>
      </c>
    </row>
    <row r="58" spans="1:16" x14ac:dyDescent="0.15">
      <c r="A58" s="181" t="s">
        <v>41</v>
      </c>
      <c r="B58" s="181"/>
      <c r="C58" s="181"/>
      <c r="D58" s="181">
        <f>'将来負担比率（分子）の構造'!I$50</f>
        <v>3290</v>
      </c>
      <c r="E58" s="181"/>
      <c r="F58" s="181"/>
      <c r="G58" s="181">
        <f>'将来負担比率（分子）の構造'!J$50</f>
        <v>3159</v>
      </c>
      <c r="H58" s="181"/>
      <c r="I58" s="181"/>
      <c r="J58" s="181">
        <f>'将来負担比率（分子）の構造'!K$50</f>
        <v>2880</v>
      </c>
      <c r="K58" s="181"/>
      <c r="L58" s="181"/>
      <c r="M58" s="181">
        <f>'将来負担比率（分子）の構造'!L$50</f>
        <v>2716</v>
      </c>
      <c r="N58" s="181"/>
      <c r="O58" s="181"/>
      <c r="P58" s="181">
        <f>'将来負担比率（分子）の構造'!M$50</f>
        <v>2825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60</v>
      </c>
      <c r="C62" s="181"/>
      <c r="D62" s="181"/>
      <c r="E62" s="181">
        <f>'将来負担比率（分子）の構造'!J$45</f>
        <v>168</v>
      </c>
      <c r="F62" s="181"/>
      <c r="G62" s="181"/>
      <c r="H62" s="181">
        <f>'将来負担比率（分子）の構造'!K$45</f>
        <v>144</v>
      </c>
      <c r="I62" s="181"/>
      <c r="J62" s="181"/>
      <c r="K62" s="181">
        <f>'将来負担比率（分子）の構造'!L$45</f>
        <v>188</v>
      </c>
      <c r="L62" s="181"/>
      <c r="M62" s="181"/>
      <c r="N62" s="181">
        <f>'将来負担比率（分子）の構造'!M$45</f>
        <v>231</v>
      </c>
      <c r="O62" s="181"/>
      <c r="P62" s="181"/>
    </row>
    <row r="63" spans="1:16" x14ac:dyDescent="0.15">
      <c r="A63" s="181" t="s">
        <v>34</v>
      </c>
      <c r="B63" s="181">
        <f>'将来負担比率（分子）の構造'!I$44</f>
        <v>195</v>
      </c>
      <c r="C63" s="181"/>
      <c r="D63" s="181"/>
      <c r="E63" s="181">
        <f>'将来負担比率（分子）の構造'!J$44</f>
        <v>76</v>
      </c>
      <c r="F63" s="181"/>
      <c r="G63" s="181"/>
      <c r="H63" s="181">
        <f>'将来負担比率（分子）の構造'!K$44</f>
        <v>37</v>
      </c>
      <c r="I63" s="181"/>
      <c r="J63" s="181"/>
      <c r="K63" s="181">
        <f>'将来負担比率（分子）の構造'!L$44</f>
        <v>23</v>
      </c>
      <c r="L63" s="181"/>
      <c r="M63" s="181"/>
      <c r="N63" s="181">
        <f>'将来負担比率（分子）の構造'!M$44</f>
        <v>8</v>
      </c>
      <c r="O63" s="181"/>
      <c r="P63" s="181"/>
    </row>
    <row r="64" spans="1:16" x14ac:dyDescent="0.15">
      <c r="A64" s="181" t="s">
        <v>33</v>
      </c>
      <c r="B64" s="181">
        <f>'将来負担比率（分子）の構造'!I$43</f>
        <v>6012</v>
      </c>
      <c r="C64" s="181"/>
      <c r="D64" s="181"/>
      <c r="E64" s="181">
        <f>'将来負担比率（分子）の構造'!J$43</f>
        <v>5737</v>
      </c>
      <c r="F64" s="181"/>
      <c r="G64" s="181"/>
      <c r="H64" s="181">
        <f>'将来負担比率（分子）の構造'!K$43</f>
        <v>6077</v>
      </c>
      <c r="I64" s="181"/>
      <c r="J64" s="181"/>
      <c r="K64" s="181">
        <f>'将来負担比率（分子）の構造'!L$43</f>
        <v>6149</v>
      </c>
      <c r="L64" s="181"/>
      <c r="M64" s="181"/>
      <c r="N64" s="181">
        <f>'将来負担比率（分子）の構造'!M$43</f>
        <v>5882</v>
      </c>
      <c r="O64" s="181"/>
      <c r="P64" s="181"/>
    </row>
    <row r="65" spans="1:16" x14ac:dyDescent="0.15">
      <c r="A65" s="181" t="s">
        <v>32</v>
      </c>
      <c r="B65" s="181">
        <f>'将来負担比率（分子）の構造'!I$42</f>
        <v>70</v>
      </c>
      <c r="C65" s="181"/>
      <c r="D65" s="181"/>
      <c r="E65" s="181">
        <f>'将来負担比率（分子）の構造'!J$42</f>
        <v>186</v>
      </c>
      <c r="F65" s="181"/>
      <c r="G65" s="181"/>
      <c r="H65" s="181">
        <f>'将来負担比率（分子）の構造'!K$42</f>
        <v>138</v>
      </c>
      <c r="I65" s="181"/>
      <c r="J65" s="181"/>
      <c r="K65" s="181">
        <f>'将来負担比率（分子）の構造'!L$42</f>
        <v>573</v>
      </c>
      <c r="L65" s="181"/>
      <c r="M65" s="181"/>
      <c r="N65" s="181">
        <f>'将来負担比率（分子）の構造'!M$42</f>
        <v>426</v>
      </c>
      <c r="O65" s="181"/>
      <c r="P65" s="181"/>
    </row>
    <row r="66" spans="1:16" x14ac:dyDescent="0.15">
      <c r="A66" s="181" t="s">
        <v>31</v>
      </c>
      <c r="B66" s="181">
        <f>'将来負担比率（分子）の構造'!I$41</f>
        <v>10905</v>
      </c>
      <c r="C66" s="181"/>
      <c r="D66" s="181"/>
      <c r="E66" s="181">
        <f>'将来負担比率（分子）の構造'!J$41</f>
        <v>11998</v>
      </c>
      <c r="F66" s="181"/>
      <c r="G66" s="181"/>
      <c r="H66" s="181">
        <f>'将来負担比率（分子）の構造'!K$41</f>
        <v>13023</v>
      </c>
      <c r="I66" s="181"/>
      <c r="J66" s="181"/>
      <c r="K66" s="181">
        <f>'将来負担比率（分子）の構造'!L$41</f>
        <v>13306</v>
      </c>
      <c r="L66" s="181"/>
      <c r="M66" s="181"/>
      <c r="N66" s="181">
        <f>'将来負担比率（分子）の構造'!M$41</f>
        <v>13537</v>
      </c>
      <c r="O66" s="181"/>
      <c r="P66" s="181"/>
    </row>
    <row r="67" spans="1:16" x14ac:dyDescent="0.15">
      <c r="A67" s="181" t="s">
        <v>75</v>
      </c>
      <c r="B67" s="181" t="e">
        <f>NA()</f>
        <v>#N/A</v>
      </c>
      <c r="C67" s="181">
        <f>IF(ISNUMBER('将来負担比率（分子）の構造'!I$53), IF('将来負担比率（分子）の構造'!I$53 &lt; 0, 0, '将来負担比率（分子）の構造'!I$53), NA())</f>
        <v>1426</v>
      </c>
      <c r="D67" s="181" t="e">
        <f>NA()</f>
        <v>#N/A</v>
      </c>
      <c r="E67" s="181" t="e">
        <f>NA()</f>
        <v>#N/A</v>
      </c>
      <c r="F67" s="181">
        <f>IF(ISNUMBER('将来負担比率（分子）の構造'!J$53), IF('将来負担比率（分子）の構造'!J$53 &lt; 0, 0, '将来負担比率（分子）の構造'!J$53), NA())</f>
        <v>1778</v>
      </c>
      <c r="G67" s="181" t="e">
        <f>NA()</f>
        <v>#N/A</v>
      </c>
      <c r="H67" s="181" t="e">
        <f>NA()</f>
        <v>#N/A</v>
      </c>
      <c r="I67" s="181">
        <f>IF(ISNUMBER('将来負担比率（分子）の構造'!K$53), IF('将来負担比率（分子）の構造'!K$53 &lt; 0, 0, '将来負担比率（分子）の構造'!K$53), NA())</f>
        <v>2255</v>
      </c>
      <c r="J67" s="181" t="e">
        <f>NA()</f>
        <v>#N/A</v>
      </c>
      <c r="K67" s="181" t="e">
        <f>NA()</f>
        <v>#N/A</v>
      </c>
      <c r="L67" s="181">
        <f>IF(ISNUMBER('将来負担比率（分子）の構造'!L$53), IF('将来負担比率（分子）の構造'!L$53 &lt; 0, 0, '将来負担比率（分子）の構造'!L$53), NA())</f>
        <v>3034</v>
      </c>
      <c r="M67" s="181" t="e">
        <f>NA()</f>
        <v>#N/A</v>
      </c>
      <c r="N67" s="181" t="e">
        <f>NA()</f>
        <v>#N/A</v>
      </c>
      <c r="O67" s="181">
        <f>IF(ISNUMBER('将来負担比率（分子）の構造'!M$53), IF('将来負担比率（分子）の構造'!M$53 &lt; 0, 0, '将来負担比率（分子）の構造'!M$53), NA())</f>
        <v>3045</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1383</v>
      </c>
      <c r="C72" s="185">
        <f>基金残高に係る経年分析!G55</f>
        <v>1299</v>
      </c>
      <c r="D72" s="185">
        <f>基金残高に係る経年分析!H55</f>
        <v>1388</v>
      </c>
    </row>
    <row r="73" spans="1:16" x14ac:dyDescent="0.15">
      <c r="A73" s="184" t="s">
        <v>78</v>
      </c>
      <c r="B73" s="185">
        <f>基金残高に係る経年分析!F56</f>
        <v>26</v>
      </c>
      <c r="C73" s="185">
        <f>基金残高に係る経年分析!G56</f>
        <v>22</v>
      </c>
      <c r="D73" s="185">
        <f>基金残高に係る経年分析!H56</f>
        <v>22</v>
      </c>
    </row>
    <row r="74" spans="1:16" x14ac:dyDescent="0.15">
      <c r="A74" s="184" t="s">
        <v>79</v>
      </c>
      <c r="B74" s="185">
        <f>基金残高に係る経年分析!F57</f>
        <v>2254</v>
      </c>
      <c r="C74" s="185">
        <f>基金残高に係る経年分析!G57</f>
        <v>2154</v>
      </c>
      <c r="D74" s="185">
        <f>基金残高に係る経年分析!H57</f>
        <v>2140</v>
      </c>
    </row>
  </sheetData>
  <sheetProtection algorithmName="SHA-512" hashValue="WxWRGmxqI10Xs9GyiPZEHvo0fSo3Q/ZTXT0diPDSAyBexU0ut9qyz009zg7CVTUNbAzeBB6uvm86/t+XnjMHgw==" saltValue="+EopdYTzu+gqZNz2RHdJ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1759615</v>
      </c>
      <c r="S5" s="736"/>
      <c r="T5" s="736"/>
      <c r="U5" s="736"/>
      <c r="V5" s="736"/>
      <c r="W5" s="736"/>
      <c r="X5" s="736"/>
      <c r="Y5" s="779"/>
      <c r="Z5" s="797">
        <v>17.100000000000001</v>
      </c>
      <c r="AA5" s="797"/>
      <c r="AB5" s="797"/>
      <c r="AC5" s="797"/>
      <c r="AD5" s="798">
        <v>1759615</v>
      </c>
      <c r="AE5" s="798"/>
      <c r="AF5" s="798"/>
      <c r="AG5" s="798"/>
      <c r="AH5" s="798"/>
      <c r="AI5" s="798"/>
      <c r="AJ5" s="798"/>
      <c r="AK5" s="798"/>
      <c r="AL5" s="780">
        <v>34.799999999999997</v>
      </c>
      <c r="AM5" s="751"/>
      <c r="AN5" s="751"/>
      <c r="AO5" s="781"/>
      <c r="AP5" s="746" t="s">
        <v>226</v>
      </c>
      <c r="AQ5" s="747"/>
      <c r="AR5" s="747"/>
      <c r="AS5" s="747"/>
      <c r="AT5" s="747"/>
      <c r="AU5" s="747"/>
      <c r="AV5" s="747"/>
      <c r="AW5" s="747"/>
      <c r="AX5" s="747"/>
      <c r="AY5" s="747"/>
      <c r="AZ5" s="747"/>
      <c r="BA5" s="747"/>
      <c r="BB5" s="747"/>
      <c r="BC5" s="747"/>
      <c r="BD5" s="747"/>
      <c r="BE5" s="747"/>
      <c r="BF5" s="748"/>
      <c r="BG5" s="680">
        <v>1759615</v>
      </c>
      <c r="BH5" s="681"/>
      <c r="BI5" s="681"/>
      <c r="BJ5" s="681"/>
      <c r="BK5" s="681"/>
      <c r="BL5" s="681"/>
      <c r="BM5" s="681"/>
      <c r="BN5" s="682"/>
      <c r="BO5" s="713">
        <v>100</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106840</v>
      </c>
      <c r="S6" s="681"/>
      <c r="T6" s="681"/>
      <c r="U6" s="681"/>
      <c r="V6" s="681"/>
      <c r="W6" s="681"/>
      <c r="X6" s="681"/>
      <c r="Y6" s="682"/>
      <c r="Z6" s="713">
        <v>1</v>
      </c>
      <c r="AA6" s="713"/>
      <c r="AB6" s="713"/>
      <c r="AC6" s="713"/>
      <c r="AD6" s="714">
        <v>106840</v>
      </c>
      <c r="AE6" s="714"/>
      <c r="AF6" s="714"/>
      <c r="AG6" s="714"/>
      <c r="AH6" s="714"/>
      <c r="AI6" s="714"/>
      <c r="AJ6" s="714"/>
      <c r="AK6" s="714"/>
      <c r="AL6" s="683">
        <v>2.1</v>
      </c>
      <c r="AM6" s="684"/>
      <c r="AN6" s="684"/>
      <c r="AO6" s="715"/>
      <c r="AP6" s="677" t="s">
        <v>232</v>
      </c>
      <c r="AQ6" s="678"/>
      <c r="AR6" s="678"/>
      <c r="AS6" s="678"/>
      <c r="AT6" s="678"/>
      <c r="AU6" s="678"/>
      <c r="AV6" s="678"/>
      <c r="AW6" s="678"/>
      <c r="AX6" s="678"/>
      <c r="AY6" s="678"/>
      <c r="AZ6" s="678"/>
      <c r="BA6" s="678"/>
      <c r="BB6" s="678"/>
      <c r="BC6" s="678"/>
      <c r="BD6" s="678"/>
      <c r="BE6" s="678"/>
      <c r="BF6" s="679"/>
      <c r="BG6" s="680">
        <v>1759615</v>
      </c>
      <c r="BH6" s="681"/>
      <c r="BI6" s="681"/>
      <c r="BJ6" s="681"/>
      <c r="BK6" s="681"/>
      <c r="BL6" s="681"/>
      <c r="BM6" s="681"/>
      <c r="BN6" s="682"/>
      <c r="BO6" s="713">
        <v>100</v>
      </c>
      <c r="BP6" s="713"/>
      <c r="BQ6" s="713"/>
      <c r="BR6" s="713"/>
      <c r="BS6" s="714" t="s">
        <v>175</v>
      </c>
      <c r="BT6" s="714"/>
      <c r="BU6" s="714"/>
      <c r="BV6" s="714"/>
      <c r="BW6" s="714"/>
      <c r="BX6" s="714"/>
      <c r="BY6" s="714"/>
      <c r="BZ6" s="714"/>
      <c r="CA6" s="714"/>
      <c r="CB6" s="777"/>
      <c r="CD6" s="738" t="s">
        <v>233</v>
      </c>
      <c r="CE6" s="739"/>
      <c r="CF6" s="739"/>
      <c r="CG6" s="739"/>
      <c r="CH6" s="739"/>
      <c r="CI6" s="739"/>
      <c r="CJ6" s="739"/>
      <c r="CK6" s="739"/>
      <c r="CL6" s="739"/>
      <c r="CM6" s="739"/>
      <c r="CN6" s="739"/>
      <c r="CO6" s="739"/>
      <c r="CP6" s="739"/>
      <c r="CQ6" s="740"/>
      <c r="CR6" s="680">
        <v>83632</v>
      </c>
      <c r="CS6" s="681"/>
      <c r="CT6" s="681"/>
      <c r="CU6" s="681"/>
      <c r="CV6" s="681"/>
      <c r="CW6" s="681"/>
      <c r="CX6" s="681"/>
      <c r="CY6" s="682"/>
      <c r="CZ6" s="780">
        <v>0.8</v>
      </c>
      <c r="DA6" s="751"/>
      <c r="DB6" s="751"/>
      <c r="DC6" s="783"/>
      <c r="DD6" s="686" t="s">
        <v>175</v>
      </c>
      <c r="DE6" s="681"/>
      <c r="DF6" s="681"/>
      <c r="DG6" s="681"/>
      <c r="DH6" s="681"/>
      <c r="DI6" s="681"/>
      <c r="DJ6" s="681"/>
      <c r="DK6" s="681"/>
      <c r="DL6" s="681"/>
      <c r="DM6" s="681"/>
      <c r="DN6" s="681"/>
      <c r="DO6" s="681"/>
      <c r="DP6" s="682"/>
      <c r="DQ6" s="686">
        <v>83632</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1377</v>
      </c>
      <c r="S7" s="681"/>
      <c r="T7" s="681"/>
      <c r="U7" s="681"/>
      <c r="V7" s="681"/>
      <c r="W7" s="681"/>
      <c r="X7" s="681"/>
      <c r="Y7" s="682"/>
      <c r="Z7" s="713">
        <v>0</v>
      </c>
      <c r="AA7" s="713"/>
      <c r="AB7" s="713"/>
      <c r="AC7" s="713"/>
      <c r="AD7" s="714">
        <v>1377</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498213</v>
      </c>
      <c r="BH7" s="681"/>
      <c r="BI7" s="681"/>
      <c r="BJ7" s="681"/>
      <c r="BK7" s="681"/>
      <c r="BL7" s="681"/>
      <c r="BM7" s="681"/>
      <c r="BN7" s="682"/>
      <c r="BO7" s="713">
        <v>28.3</v>
      </c>
      <c r="BP7" s="713"/>
      <c r="BQ7" s="713"/>
      <c r="BR7" s="713"/>
      <c r="BS7" s="714" t="s">
        <v>175</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2369123</v>
      </c>
      <c r="CS7" s="681"/>
      <c r="CT7" s="681"/>
      <c r="CU7" s="681"/>
      <c r="CV7" s="681"/>
      <c r="CW7" s="681"/>
      <c r="CX7" s="681"/>
      <c r="CY7" s="682"/>
      <c r="CZ7" s="713">
        <v>23.6</v>
      </c>
      <c r="DA7" s="713"/>
      <c r="DB7" s="713"/>
      <c r="DC7" s="713"/>
      <c r="DD7" s="686">
        <v>25343</v>
      </c>
      <c r="DE7" s="681"/>
      <c r="DF7" s="681"/>
      <c r="DG7" s="681"/>
      <c r="DH7" s="681"/>
      <c r="DI7" s="681"/>
      <c r="DJ7" s="681"/>
      <c r="DK7" s="681"/>
      <c r="DL7" s="681"/>
      <c r="DM7" s="681"/>
      <c r="DN7" s="681"/>
      <c r="DO7" s="681"/>
      <c r="DP7" s="682"/>
      <c r="DQ7" s="686">
        <v>985322</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7721</v>
      </c>
      <c r="S8" s="681"/>
      <c r="T8" s="681"/>
      <c r="U8" s="681"/>
      <c r="V8" s="681"/>
      <c r="W8" s="681"/>
      <c r="X8" s="681"/>
      <c r="Y8" s="682"/>
      <c r="Z8" s="713">
        <v>0.1</v>
      </c>
      <c r="AA8" s="713"/>
      <c r="AB8" s="713"/>
      <c r="AC8" s="713"/>
      <c r="AD8" s="714">
        <v>7721</v>
      </c>
      <c r="AE8" s="714"/>
      <c r="AF8" s="714"/>
      <c r="AG8" s="714"/>
      <c r="AH8" s="714"/>
      <c r="AI8" s="714"/>
      <c r="AJ8" s="714"/>
      <c r="AK8" s="714"/>
      <c r="AL8" s="683">
        <v>0.2</v>
      </c>
      <c r="AM8" s="684"/>
      <c r="AN8" s="684"/>
      <c r="AO8" s="715"/>
      <c r="AP8" s="677" t="s">
        <v>238</v>
      </c>
      <c r="AQ8" s="678"/>
      <c r="AR8" s="678"/>
      <c r="AS8" s="678"/>
      <c r="AT8" s="678"/>
      <c r="AU8" s="678"/>
      <c r="AV8" s="678"/>
      <c r="AW8" s="678"/>
      <c r="AX8" s="678"/>
      <c r="AY8" s="678"/>
      <c r="AZ8" s="678"/>
      <c r="BA8" s="678"/>
      <c r="BB8" s="678"/>
      <c r="BC8" s="678"/>
      <c r="BD8" s="678"/>
      <c r="BE8" s="678"/>
      <c r="BF8" s="679"/>
      <c r="BG8" s="680">
        <v>19765</v>
      </c>
      <c r="BH8" s="681"/>
      <c r="BI8" s="681"/>
      <c r="BJ8" s="681"/>
      <c r="BK8" s="681"/>
      <c r="BL8" s="681"/>
      <c r="BM8" s="681"/>
      <c r="BN8" s="682"/>
      <c r="BO8" s="713">
        <v>1.1000000000000001</v>
      </c>
      <c r="BP8" s="713"/>
      <c r="BQ8" s="713"/>
      <c r="BR8" s="713"/>
      <c r="BS8" s="686" t="s">
        <v>175</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1586613</v>
      </c>
      <c r="CS8" s="681"/>
      <c r="CT8" s="681"/>
      <c r="CU8" s="681"/>
      <c r="CV8" s="681"/>
      <c r="CW8" s="681"/>
      <c r="CX8" s="681"/>
      <c r="CY8" s="682"/>
      <c r="CZ8" s="713">
        <v>15.8</v>
      </c>
      <c r="DA8" s="713"/>
      <c r="DB8" s="713"/>
      <c r="DC8" s="713"/>
      <c r="DD8" s="686">
        <v>28868</v>
      </c>
      <c r="DE8" s="681"/>
      <c r="DF8" s="681"/>
      <c r="DG8" s="681"/>
      <c r="DH8" s="681"/>
      <c r="DI8" s="681"/>
      <c r="DJ8" s="681"/>
      <c r="DK8" s="681"/>
      <c r="DL8" s="681"/>
      <c r="DM8" s="681"/>
      <c r="DN8" s="681"/>
      <c r="DO8" s="681"/>
      <c r="DP8" s="682"/>
      <c r="DQ8" s="686">
        <v>818624</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8929</v>
      </c>
      <c r="S9" s="681"/>
      <c r="T9" s="681"/>
      <c r="U9" s="681"/>
      <c r="V9" s="681"/>
      <c r="W9" s="681"/>
      <c r="X9" s="681"/>
      <c r="Y9" s="682"/>
      <c r="Z9" s="713">
        <v>0.1</v>
      </c>
      <c r="AA9" s="713"/>
      <c r="AB9" s="713"/>
      <c r="AC9" s="713"/>
      <c r="AD9" s="714">
        <v>8929</v>
      </c>
      <c r="AE9" s="714"/>
      <c r="AF9" s="714"/>
      <c r="AG9" s="714"/>
      <c r="AH9" s="714"/>
      <c r="AI9" s="714"/>
      <c r="AJ9" s="714"/>
      <c r="AK9" s="714"/>
      <c r="AL9" s="683">
        <v>0.2</v>
      </c>
      <c r="AM9" s="684"/>
      <c r="AN9" s="684"/>
      <c r="AO9" s="715"/>
      <c r="AP9" s="677" t="s">
        <v>241</v>
      </c>
      <c r="AQ9" s="678"/>
      <c r="AR9" s="678"/>
      <c r="AS9" s="678"/>
      <c r="AT9" s="678"/>
      <c r="AU9" s="678"/>
      <c r="AV9" s="678"/>
      <c r="AW9" s="678"/>
      <c r="AX9" s="678"/>
      <c r="AY9" s="678"/>
      <c r="AZ9" s="678"/>
      <c r="BA9" s="678"/>
      <c r="BB9" s="678"/>
      <c r="BC9" s="678"/>
      <c r="BD9" s="678"/>
      <c r="BE9" s="678"/>
      <c r="BF9" s="679"/>
      <c r="BG9" s="680">
        <v>433758</v>
      </c>
      <c r="BH9" s="681"/>
      <c r="BI9" s="681"/>
      <c r="BJ9" s="681"/>
      <c r="BK9" s="681"/>
      <c r="BL9" s="681"/>
      <c r="BM9" s="681"/>
      <c r="BN9" s="682"/>
      <c r="BO9" s="713">
        <v>24.7</v>
      </c>
      <c r="BP9" s="713"/>
      <c r="BQ9" s="713"/>
      <c r="BR9" s="713"/>
      <c r="BS9" s="686" t="s">
        <v>175</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1448120</v>
      </c>
      <c r="CS9" s="681"/>
      <c r="CT9" s="681"/>
      <c r="CU9" s="681"/>
      <c r="CV9" s="681"/>
      <c r="CW9" s="681"/>
      <c r="CX9" s="681"/>
      <c r="CY9" s="682"/>
      <c r="CZ9" s="713">
        <v>14.4</v>
      </c>
      <c r="DA9" s="713"/>
      <c r="DB9" s="713"/>
      <c r="DC9" s="713"/>
      <c r="DD9" s="686">
        <v>10098</v>
      </c>
      <c r="DE9" s="681"/>
      <c r="DF9" s="681"/>
      <c r="DG9" s="681"/>
      <c r="DH9" s="681"/>
      <c r="DI9" s="681"/>
      <c r="DJ9" s="681"/>
      <c r="DK9" s="681"/>
      <c r="DL9" s="681"/>
      <c r="DM9" s="681"/>
      <c r="DN9" s="681"/>
      <c r="DO9" s="681"/>
      <c r="DP9" s="682"/>
      <c r="DQ9" s="686">
        <v>1358182</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175</v>
      </c>
      <c r="S10" s="681"/>
      <c r="T10" s="681"/>
      <c r="U10" s="681"/>
      <c r="V10" s="681"/>
      <c r="W10" s="681"/>
      <c r="X10" s="681"/>
      <c r="Y10" s="682"/>
      <c r="Z10" s="713" t="s">
        <v>175</v>
      </c>
      <c r="AA10" s="713"/>
      <c r="AB10" s="713"/>
      <c r="AC10" s="713"/>
      <c r="AD10" s="714" t="s">
        <v>175</v>
      </c>
      <c r="AE10" s="714"/>
      <c r="AF10" s="714"/>
      <c r="AG10" s="714"/>
      <c r="AH10" s="714"/>
      <c r="AI10" s="714"/>
      <c r="AJ10" s="714"/>
      <c r="AK10" s="714"/>
      <c r="AL10" s="683" t="s">
        <v>175</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22285</v>
      </c>
      <c r="BH10" s="681"/>
      <c r="BI10" s="681"/>
      <c r="BJ10" s="681"/>
      <c r="BK10" s="681"/>
      <c r="BL10" s="681"/>
      <c r="BM10" s="681"/>
      <c r="BN10" s="682"/>
      <c r="BO10" s="713">
        <v>1.3</v>
      </c>
      <c r="BP10" s="713"/>
      <c r="BQ10" s="713"/>
      <c r="BR10" s="713"/>
      <c r="BS10" s="686" t="s">
        <v>175</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338</v>
      </c>
      <c r="CS10" s="681"/>
      <c r="CT10" s="681"/>
      <c r="CU10" s="681"/>
      <c r="CV10" s="681"/>
      <c r="CW10" s="681"/>
      <c r="CX10" s="681"/>
      <c r="CY10" s="682"/>
      <c r="CZ10" s="713">
        <v>0</v>
      </c>
      <c r="DA10" s="713"/>
      <c r="DB10" s="713"/>
      <c r="DC10" s="713"/>
      <c r="DD10" s="686" t="s">
        <v>175</v>
      </c>
      <c r="DE10" s="681"/>
      <c r="DF10" s="681"/>
      <c r="DG10" s="681"/>
      <c r="DH10" s="681"/>
      <c r="DI10" s="681"/>
      <c r="DJ10" s="681"/>
      <c r="DK10" s="681"/>
      <c r="DL10" s="681"/>
      <c r="DM10" s="681"/>
      <c r="DN10" s="681"/>
      <c r="DO10" s="681"/>
      <c r="DP10" s="682"/>
      <c r="DQ10" s="686">
        <v>338</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223565</v>
      </c>
      <c r="S11" s="681"/>
      <c r="T11" s="681"/>
      <c r="U11" s="681"/>
      <c r="V11" s="681"/>
      <c r="W11" s="681"/>
      <c r="X11" s="681"/>
      <c r="Y11" s="682"/>
      <c r="Z11" s="683">
        <v>2.2000000000000002</v>
      </c>
      <c r="AA11" s="684"/>
      <c r="AB11" s="684"/>
      <c r="AC11" s="685"/>
      <c r="AD11" s="686">
        <v>223565</v>
      </c>
      <c r="AE11" s="681"/>
      <c r="AF11" s="681"/>
      <c r="AG11" s="681"/>
      <c r="AH11" s="681"/>
      <c r="AI11" s="681"/>
      <c r="AJ11" s="681"/>
      <c r="AK11" s="682"/>
      <c r="AL11" s="683">
        <v>4.4000000000000004</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22405</v>
      </c>
      <c r="BH11" s="681"/>
      <c r="BI11" s="681"/>
      <c r="BJ11" s="681"/>
      <c r="BK11" s="681"/>
      <c r="BL11" s="681"/>
      <c r="BM11" s="681"/>
      <c r="BN11" s="682"/>
      <c r="BO11" s="713">
        <v>1.3</v>
      </c>
      <c r="BP11" s="713"/>
      <c r="BQ11" s="713"/>
      <c r="BR11" s="713"/>
      <c r="BS11" s="686" t="s">
        <v>175</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623561</v>
      </c>
      <c r="CS11" s="681"/>
      <c r="CT11" s="681"/>
      <c r="CU11" s="681"/>
      <c r="CV11" s="681"/>
      <c r="CW11" s="681"/>
      <c r="CX11" s="681"/>
      <c r="CY11" s="682"/>
      <c r="CZ11" s="713">
        <v>6.2</v>
      </c>
      <c r="DA11" s="713"/>
      <c r="DB11" s="713"/>
      <c r="DC11" s="713"/>
      <c r="DD11" s="686">
        <v>46162</v>
      </c>
      <c r="DE11" s="681"/>
      <c r="DF11" s="681"/>
      <c r="DG11" s="681"/>
      <c r="DH11" s="681"/>
      <c r="DI11" s="681"/>
      <c r="DJ11" s="681"/>
      <c r="DK11" s="681"/>
      <c r="DL11" s="681"/>
      <c r="DM11" s="681"/>
      <c r="DN11" s="681"/>
      <c r="DO11" s="681"/>
      <c r="DP11" s="682"/>
      <c r="DQ11" s="686">
        <v>279819</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v>3698</v>
      </c>
      <c r="S12" s="681"/>
      <c r="T12" s="681"/>
      <c r="U12" s="681"/>
      <c r="V12" s="681"/>
      <c r="W12" s="681"/>
      <c r="X12" s="681"/>
      <c r="Y12" s="682"/>
      <c r="Z12" s="713">
        <v>0</v>
      </c>
      <c r="AA12" s="713"/>
      <c r="AB12" s="713"/>
      <c r="AC12" s="713"/>
      <c r="AD12" s="714">
        <v>3698</v>
      </c>
      <c r="AE12" s="714"/>
      <c r="AF12" s="714"/>
      <c r="AG12" s="714"/>
      <c r="AH12" s="714"/>
      <c r="AI12" s="714"/>
      <c r="AJ12" s="714"/>
      <c r="AK12" s="714"/>
      <c r="AL12" s="683">
        <v>0.1</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1163555</v>
      </c>
      <c r="BH12" s="681"/>
      <c r="BI12" s="681"/>
      <c r="BJ12" s="681"/>
      <c r="BK12" s="681"/>
      <c r="BL12" s="681"/>
      <c r="BM12" s="681"/>
      <c r="BN12" s="682"/>
      <c r="BO12" s="713">
        <v>66.099999999999994</v>
      </c>
      <c r="BP12" s="713"/>
      <c r="BQ12" s="713"/>
      <c r="BR12" s="713"/>
      <c r="BS12" s="686" t="s">
        <v>138</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710955</v>
      </c>
      <c r="CS12" s="681"/>
      <c r="CT12" s="681"/>
      <c r="CU12" s="681"/>
      <c r="CV12" s="681"/>
      <c r="CW12" s="681"/>
      <c r="CX12" s="681"/>
      <c r="CY12" s="682"/>
      <c r="CZ12" s="713">
        <v>7.1</v>
      </c>
      <c r="DA12" s="713"/>
      <c r="DB12" s="713"/>
      <c r="DC12" s="713"/>
      <c r="DD12" s="686">
        <v>359710</v>
      </c>
      <c r="DE12" s="681"/>
      <c r="DF12" s="681"/>
      <c r="DG12" s="681"/>
      <c r="DH12" s="681"/>
      <c r="DI12" s="681"/>
      <c r="DJ12" s="681"/>
      <c r="DK12" s="681"/>
      <c r="DL12" s="681"/>
      <c r="DM12" s="681"/>
      <c r="DN12" s="681"/>
      <c r="DO12" s="681"/>
      <c r="DP12" s="682"/>
      <c r="DQ12" s="686">
        <v>343890</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175</v>
      </c>
      <c r="S13" s="681"/>
      <c r="T13" s="681"/>
      <c r="U13" s="681"/>
      <c r="V13" s="681"/>
      <c r="W13" s="681"/>
      <c r="X13" s="681"/>
      <c r="Y13" s="682"/>
      <c r="Z13" s="713" t="s">
        <v>175</v>
      </c>
      <c r="AA13" s="713"/>
      <c r="AB13" s="713"/>
      <c r="AC13" s="713"/>
      <c r="AD13" s="714" t="s">
        <v>175</v>
      </c>
      <c r="AE13" s="714"/>
      <c r="AF13" s="714"/>
      <c r="AG13" s="714"/>
      <c r="AH13" s="714"/>
      <c r="AI13" s="714"/>
      <c r="AJ13" s="714"/>
      <c r="AK13" s="714"/>
      <c r="AL13" s="683" t="s">
        <v>175</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1162360</v>
      </c>
      <c r="BH13" s="681"/>
      <c r="BI13" s="681"/>
      <c r="BJ13" s="681"/>
      <c r="BK13" s="681"/>
      <c r="BL13" s="681"/>
      <c r="BM13" s="681"/>
      <c r="BN13" s="682"/>
      <c r="BO13" s="713">
        <v>66.099999999999994</v>
      </c>
      <c r="BP13" s="713"/>
      <c r="BQ13" s="713"/>
      <c r="BR13" s="713"/>
      <c r="BS13" s="686" t="s">
        <v>175</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987292</v>
      </c>
      <c r="CS13" s="681"/>
      <c r="CT13" s="681"/>
      <c r="CU13" s="681"/>
      <c r="CV13" s="681"/>
      <c r="CW13" s="681"/>
      <c r="CX13" s="681"/>
      <c r="CY13" s="682"/>
      <c r="CZ13" s="713">
        <v>9.8000000000000007</v>
      </c>
      <c r="DA13" s="713"/>
      <c r="DB13" s="713"/>
      <c r="DC13" s="713"/>
      <c r="DD13" s="686">
        <v>465821</v>
      </c>
      <c r="DE13" s="681"/>
      <c r="DF13" s="681"/>
      <c r="DG13" s="681"/>
      <c r="DH13" s="681"/>
      <c r="DI13" s="681"/>
      <c r="DJ13" s="681"/>
      <c r="DK13" s="681"/>
      <c r="DL13" s="681"/>
      <c r="DM13" s="681"/>
      <c r="DN13" s="681"/>
      <c r="DO13" s="681"/>
      <c r="DP13" s="682"/>
      <c r="DQ13" s="686">
        <v>561743</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v>4</v>
      </c>
      <c r="S14" s="681"/>
      <c r="T14" s="681"/>
      <c r="U14" s="681"/>
      <c r="V14" s="681"/>
      <c r="W14" s="681"/>
      <c r="X14" s="681"/>
      <c r="Y14" s="682"/>
      <c r="Z14" s="713">
        <v>0</v>
      </c>
      <c r="AA14" s="713"/>
      <c r="AB14" s="713"/>
      <c r="AC14" s="713"/>
      <c r="AD14" s="714">
        <v>4</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44035</v>
      </c>
      <c r="BH14" s="681"/>
      <c r="BI14" s="681"/>
      <c r="BJ14" s="681"/>
      <c r="BK14" s="681"/>
      <c r="BL14" s="681"/>
      <c r="BM14" s="681"/>
      <c r="BN14" s="682"/>
      <c r="BO14" s="713">
        <v>2.5</v>
      </c>
      <c r="BP14" s="713"/>
      <c r="BQ14" s="713"/>
      <c r="BR14" s="713"/>
      <c r="BS14" s="686" t="s">
        <v>175</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233101</v>
      </c>
      <c r="CS14" s="681"/>
      <c r="CT14" s="681"/>
      <c r="CU14" s="681"/>
      <c r="CV14" s="681"/>
      <c r="CW14" s="681"/>
      <c r="CX14" s="681"/>
      <c r="CY14" s="682"/>
      <c r="CZ14" s="713">
        <v>2.2999999999999998</v>
      </c>
      <c r="DA14" s="713"/>
      <c r="DB14" s="713"/>
      <c r="DC14" s="713"/>
      <c r="DD14" s="686">
        <v>22977</v>
      </c>
      <c r="DE14" s="681"/>
      <c r="DF14" s="681"/>
      <c r="DG14" s="681"/>
      <c r="DH14" s="681"/>
      <c r="DI14" s="681"/>
      <c r="DJ14" s="681"/>
      <c r="DK14" s="681"/>
      <c r="DL14" s="681"/>
      <c r="DM14" s="681"/>
      <c r="DN14" s="681"/>
      <c r="DO14" s="681"/>
      <c r="DP14" s="682"/>
      <c r="DQ14" s="686">
        <v>199190</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175</v>
      </c>
      <c r="S15" s="681"/>
      <c r="T15" s="681"/>
      <c r="U15" s="681"/>
      <c r="V15" s="681"/>
      <c r="W15" s="681"/>
      <c r="X15" s="681"/>
      <c r="Y15" s="682"/>
      <c r="Z15" s="713" t="s">
        <v>138</v>
      </c>
      <c r="AA15" s="713"/>
      <c r="AB15" s="713"/>
      <c r="AC15" s="713"/>
      <c r="AD15" s="714" t="s">
        <v>138</v>
      </c>
      <c r="AE15" s="714"/>
      <c r="AF15" s="714"/>
      <c r="AG15" s="714"/>
      <c r="AH15" s="714"/>
      <c r="AI15" s="714"/>
      <c r="AJ15" s="714"/>
      <c r="AK15" s="714"/>
      <c r="AL15" s="683" t="s">
        <v>175</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53442</v>
      </c>
      <c r="BH15" s="681"/>
      <c r="BI15" s="681"/>
      <c r="BJ15" s="681"/>
      <c r="BK15" s="681"/>
      <c r="BL15" s="681"/>
      <c r="BM15" s="681"/>
      <c r="BN15" s="682"/>
      <c r="BO15" s="713">
        <v>3</v>
      </c>
      <c r="BP15" s="713"/>
      <c r="BQ15" s="713"/>
      <c r="BR15" s="713"/>
      <c r="BS15" s="686" t="s">
        <v>175</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1008165</v>
      </c>
      <c r="CS15" s="681"/>
      <c r="CT15" s="681"/>
      <c r="CU15" s="681"/>
      <c r="CV15" s="681"/>
      <c r="CW15" s="681"/>
      <c r="CX15" s="681"/>
      <c r="CY15" s="682"/>
      <c r="CZ15" s="713">
        <v>10.1</v>
      </c>
      <c r="DA15" s="713"/>
      <c r="DB15" s="713"/>
      <c r="DC15" s="713"/>
      <c r="DD15" s="686">
        <v>228661</v>
      </c>
      <c r="DE15" s="681"/>
      <c r="DF15" s="681"/>
      <c r="DG15" s="681"/>
      <c r="DH15" s="681"/>
      <c r="DI15" s="681"/>
      <c r="DJ15" s="681"/>
      <c r="DK15" s="681"/>
      <c r="DL15" s="681"/>
      <c r="DM15" s="681"/>
      <c r="DN15" s="681"/>
      <c r="DO15" s="681"/>
      <c r="DP15" s="682"/>
      <c r="DQ15" s="686">
        <v>648909</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7964</v>
      </c>
      <c r="S16" s="681"/>
      <c r="T16" s="681"/>
      <c r="U16" s="681"/>
      <c r="V16" s="681"/>
      <c r="W16" s="681"/>
      <c r="X16" s="681"/>
      <c r="Y16" s="682"/>
      <c r="Z16" s="713">
        <v>0.1</v>
      </c>
      <c r="AA16" s="713"/>
      <c r="AB16" s="713"/>
      <c r="AC16" s="713"/>
      <c r="AD16" s="714">
        <v>7964</v>
      </c>
      <c r="AE16" s="714"/>
      <c r="AF16" s="714"/>
      <c r="AG16" s="714"/>
      <c r="AH16" s="714"/>
      <c r="AI16" s="714"/>
      <c r="AJ16" s="714"/>
      <c r="AK16" s="714"/>
      <c r="AL16" s="683">
        <v>0.2</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v>370</v>
      </c>
      <c r="BH16" s="681"/>
      <c r="BI16" s="681"/>
      <c r="BJ16" s="681"/>
      <c r="BK16" s="681"/>
      <c r="BL16" s="681"/>
      <c r="BM16" s="681"/>
      <c r="BN16" s="682"/>
      <c r="BO16" s="713">
        <v>0</v>
      </c>
      <c r="BP16" s="713"/>
      <c r="BQ16" s="713"/>
      <c r="BR16" s="713"/>
      <c r="BS16" s="686" t="s">
        <v>175</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t="s">
        <v>175</v>
      </c>
      <c r="CS16" s="681"/>
      <c r="CT16" s="681"/>
      <c r="CU16" s="681"/>
      <c r="CV16" s="681"/>
      <c r="CW16" s="681"/>
      <c r="CX16" s="681"/>
      <c r="CY16" s="682"/>
      <c r="CZ16" s="713" t="s">
        <v>175</v>
      </c>
      <c r="DA16" s="713"/>
      <c r="DB16" s="713"/>
      <c r="DC16" s="713"/>
      <c r="DD16" s="686" t="s">
        <v>175</v>
      </c>
      <c r="DE16" s="681"/>
      <c r="DF16" s="681"/>
      <c r="DG16" s="681"/>
      <c r="DH16" s="681"/>
      <c r="DI16" s="681"/>
      <c r="DJ16" s="681"/>
      <c r="DK16" s="681"/>
      <c r="DL16" s="681"/>
      <c r="DM16" s="681"/>
      <c r="DN16" s="681"/>
      <c r="DO16" s="681"/>
      <c r="DP16" s="682"/>
      <c r="DQ16" s="686" t="s">
        <v>175</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5925</v>
      </c>
      <c r="S17" s="681"/>
      <c r="T17" s="681"/>
      <c r="U17" s="681"/>
      <c r="V17" s="681"/>
      <c r="W17" s="681"/>
      <c r="X17" s="681"/>
      <c r="Y17" s="682"/>
      <c r="Z17" s="713">
        <v>0.1</v>
      </c>
      <c r="AA17" s="713"/>
      <c r="AB17" s="713"/>
      <c r="AC17" s="713"/>
      <c r="AD17" s="714">
        <v>5925</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175</v>
      </c>
      <c r="BH17" s="681"/>
      <c r="BI17" s="681"/>
      <c r="BJ17" s="681"/>
      <c r="BK17" s="681"/>
      <c r="BL17" s="681"/>
      <c r="BM17" s="681"/>
      <c r="BN17" s="682"/>
      <c r="BO17" s="713" t="s">
        <v>175</v>
      </c>
      <c r="BP17" s="713"/>
      <c r="BQ17" s="713"/>
      <c r="BR17" s="713"/>
      <c r="BS17" s="686" t="s">
        <v>175</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973645</v>
      </c>
      <c r="CS17" s="681"/>
      <c r="CT17" s="681"/>
      <c r="CU17" s="681"/>
      <c r="CV17" s="681"/>
      <c r="CW17" s="681"/>
      <c r="CX17" s="681"/>
      <c r="CY17" s="682"/>
      <c r="CZ17" s="713">
        <v>9.6999999999999993</v>
      </c>
      <c r="DA17" s="713"/>
      <c r="DB17" s="713"/>
      <c r="DC17" s="713"/>
      <c r="DD17" s="686" t="s">
        <v>175</v>
      </c>
      <c r="DE17" s="681"/>
      <c r="DF17" s="681"/>
      <c r="DG17" s="681"/>
      <c r="DH17" s="681"/>
      <c r="DI17" s="681"/>
      <c r="DJ17" s="681"/>
      <c r="DK17" s="681"/>
      <c r="DL17" s="681"/>
      <c r="DM17" s="681"/>
      <c r="DN17" s="681"/>
      <c r="DO17" s="681"/>
      <c r="DP17" s="682"/>
      <c r="DQ17" s="686">
        <v>923385</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11600</v>
      </c>
      <c r="S18" s="681"/>
      <c r="T18" s="681"/>
      <c r="U18" s="681"/>
      <c r="V18" s="681"/>
      <c r="W18" s="681"/>
      <c r="X18" s="681"/>
      <c r="Y18" s="682"/>
      <c r="Z18" s="713">
        <v>0.1</v>
      </c>
      <c r="AA18" s="713"/>
      <c r="AB18" s="713"/>
      <c r="AC18" s="713"/>
      <c r="AD18" s="714">
        <v>11600</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175</v>
      </c>
      <c r="BH18" s="681"/>
      <c r="BI18" s="681"/>
      <c r="BJ18" s="681"/>
      <c r="BK18" s="681"/>
      <c r="BL18" s="681"/>
      <c r="BM18" s="681"/>
      <c r="BN18" s="682"/>
      <c r="BO18" s="713" t="s">
        <v>175</v>
      </c>
      <c r="BP18" s="713"/>
      <c r="BQ18" s="713"/>
      <c r="BR18" s="713"/>
      <c r="BS18" s="686" t="s">
        <v>175</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175</v>
      </c>
      <c r="CS18" s="681"/>
      <c r="CT18" s="681"/>
      <c r="CU18" s="681"/>
      <c r="CV18" s="681"/>
      <c r="CW18" s="681"/>
      <c r="CX18" s="681"/>
      <c r="CY18" s="682"/>
      <c r="CZ18" s="713" t="s">
        <v>175</v>
      </c>
      <c r="DA18" s="713"/>
      <c r="DB18" s="713"/>
      <c r="DC18" s="713"/>
      <c r="DD18" s="686" t="s">
        <v>175</v>
      </c>
      <c r="DE18" s="681"/>
      <c r="DF18" s="681"/>
      <c r="DG18" s="681"/>
      <c r="DH18" s="681"/>
      <c r="DI18" s="681"/>
      <c r="DJ18" s="681"/>
      <c r="DK18" s="681"/>
      <c r="DL18" s="681"/>
      <c r="DM18" s="681"/>
      <c r="DN18" s="681"/>
      <c r="DO18" s="681"/>
      <c r="DP18" s="682"/>
      <c r="DQ18" s="686" t="s">
        <v>138</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6640</v>
      </c>
      <c r="S19" s="681"/>
      <c r="T19" s="681"/>
      <c r="U19" s="681"/>
      <c r="V19" s="681"/>
      <c r="W19" s="681"/>
      <c r="X19" s="681"/>
      <c r="Y19" s="682"/>
      <c r="Z19" s="713">
        <v>0.1</v>
      </c>
      <c r="AA19" s="713"/>
      <c r="AB19" s="713"/>
      <c r="AC19" s="713"/>
      <c r="AD19" s="714">
        <v>6640</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175</v>
      </c>
      <c r="BH19" s="681"/>
      <c r="BI19" s="681"/>
      <c r="BJ19" s="681"/>
      <c r="BK19" s="681"/>
      <c r="BL19" s="681"/>
      <c r="BM19" s="681"/>
      <c r="BN19" s="682"/>
      <c r="BO19" s="713" t="s">
        <v>175</v>
      </c>
      <c r="BP19" s="713"/>
      <c r="BQ19" s="713"/>
      <c r="BR19" s="713"/>
      <c r="BS19" s="686" t="s">
        <v>175</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175</v>
      </c>
      <c r="CS19" s="681"/>
      <c r="CT19" s="681"/>
      <c r="CU19" s="681"/>
      <c r="CV19" s="681"/>
      <c r="CW19" s="681"/>
      <c r="CX19" s="681"/>
      <c r="CY19" s="682"/>
      <c r="CZ19" s="713" t="s">
        <v>175</v>
      </c>
      <c r="DA19" s="713"/>
      <c r="DB19" s="713"/>
      <c r="DC19" s="713"/>
      <c r="DD19" s="686" t="s">
        <v>175</v>
      </c>
      <c r="DE19" s="681"/>
      <c r="DF19" s="681"/>
      <c r="DG19" s="681"/>
      <c r="DH19" s="681"/>
      <c r="DI19" s="681"/>
      <c r="DJ19" s="681"/>
      <c r="DK19" s="681"/>
      <c r="DL19" s="681"/>
      <c r="DM19" s="681"/>
      <c r="DN19" s="681"/>
      <c r="DO19" s="681"/>
      <c r="DP19" s="682"/>
      <c r="DQ19" s="686" t="s">
        <v>175</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3720</v>
      </c>
      <c r="S20" s="681"/>
      <c r="T20" s="681"/>
      <c r="U20" s="681"/>
      <c r="V20" s="681"/>
      <c r="W20" s="681"/>
      <c r="X20" s="681"/>
      <c r="Y20" s="682"/>
      <c r="Z20" s="713">
        <v>0</v>
      </c>
      <c r="AA20" s="713"/>
      <c r="AB20" s="713"/>
      <c r="AC20" s="713"/>
      <c r="AD20" s="714">
        <v>3720</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175</v>
      </c>
      <c r="BH20" s="681"/>
      <c r="BI20" s="681"/>
      <c r="BJ20" s="681"/>
      <c r="BK20" s="681"/>
      <c r="BL20" s="681"/>
      <c r="BM20" s="681"/>
      <c r="BN20" s="682"/>
      <c r="BO20" s="713" t="s">
        <v>175</v>
      </c>
      <c r="BP20" s="713"/>
      <c r="BQ20" s="713"/>
      <c r="BR20" s="713"/>
      <c r="BS20" s="686" t="s">
        <v>138</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10024545</v>
      </c>
      <c r="CS20" s="681"/>
      <c r="CT20" s="681"/>
      <c r="CU20" s="681"/>
      <c r="CV20" s="681"/>
      <c r="CW20" s="681"/>
      <c r="CX20" s="681"/>
      <c r="CY20" s="682"/>
      <c r="CZ20" s="713">
        <v>100</v>
      </c>
      <c r="DA20" s="713"/>
      <c r="DB20" s="713"/>
      <c r="DC20" s="713"/>
      <c r="DD20" s="686">
        <v>1187640</v>
      </c>
      <c r="DE20" s="681"/>
      <c r="DF20" s="681"/>
      <c r="DG20" s="681"/>
      <c r="DH20" s="681"/>
      <c r="DI20" s="681"/>
      <c r="DJ20" s="681"/>
      <c r="DK20" s="681"/>
      <c r="DL20" s="681"/>
      <c r="DM20" s="681"/>
      <c r="DN20" s="681"/>
      <c r="DO20" s="681"/>
      <c r="DP20" s="682"/>
      <c r="DQ20" s="686">
        <v>6203034</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1240</v>
      </c>
      <c r="S21" s="681"/>
      <c r="T21" s="681"/>
      <c r="U21" s="681"/>
      <c r="V21" s="681"/>
      <c r="W21" s="681"/>
      <c r="X21" s="681"/>
      <c r="Y21" s="682"/>
      <c r="Z21" s="713">
        <v>0</v>
      </c>
      <c r="AA21" s="713"/>
      <c r="AB21" s="713"/>
      <c r="AC21" s="713"/>
      <c r="AD21" s="714">
        <v>1240</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175</v>
      </c>
      <c r="BH21" s="681"/>
      <c r="BI21" s="681"/>
      <c r="BJ21" s="681"/>
      <c r="BK21" s="681"/>
      <c r="BL21" s="681"/>
      <c r="BM21" s="681"/>
      <c r="BN21" s="682"/>
      <c r="BO21" s="713" t="s">
        <v>175</v>
      </c>
      <c r="BP21" s="713"/>
      <c r="BQ21" s="713"/>
      <c r="BR21" s="713"/>
      <c r="BS21" s="686" t="s">
        <v>175</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3458347</v>
      </c>
      <c r="S22" s="681"/>
      <c r="T22" s="681"/>
      <c r="U22" s="681"/>
      <c r="V22" s="681"/>
      <c r="W22" s="681"/>
      <c r="X22" s="681"/>
      <c r="Y22" s="682"/>
      <c r="Z22" s="713">
        <v>33.5</v>
      </c>
      <c r="AA22" s="713"/>
      <c r="AB22" s="713"/>
      <c r="AC22" s="713"/>
      <c r="AD22" s="714">
        <v>2892247</v>
      </c>
      <c r="AE22" s="714"/>
      <c r="AF22" s="714"/>
      <c r="AG22" s="714"/>
      <c r="AH22" s="714"/>
      <c r="AI22" s="714"/>
      <c r="AJ22" s="714"/>
      <c r="AK22" s="714"/>
      <c r="AL22" s="683">
        <v>57.3</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175</v>
      </c>
      <c r="BH22" s="681"/>
      <c r="BI22" s="681"/>
      <c r="BJ22" s="681"/>
      <c r="BK22" s="681"/>
      <c r="BL22" s="681"/>
      <c r="BM22" s="681"/>
      <c r="BN22" s="682"/>
      <c r="BO22" s="713" t="s">
        <v>175</v>
      </c>
      <c r="BP22" s="713"/>
      <c r="BQ22" s="713"/>
      <c r="BR22" s="713"/>
      <c r="BS22" s="686" t="s">
        <v>175</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2892247</v>
      </c>
      <c r="S23" s="681"/>
      <c r="T23" s="681"/>
      <c r="U23" s="681"/>
      <c r="V23" s="681"/>
      <c r="W23" s="681"/>
      <c r="X23" s="681"/>
      <c r="Y23" s="682"/>
      <c r="Z23" s="713">
        <v>28</v>
      </c>
      <c r="AA23" s="713"/>
      <c r="AB23" s="713"/>
      <c r="AC23" s="713"/>
      <c r="AD23" s="714">
        <v>2892247</v>
      </c>
      <c r="AE23" s="714"/>
      <c r="AF23" s="714"/>
      <c r="AG23" s="714"/>
      <c r="AH23" s="714"/>
      <c r="AI23" s="714"/>
      <c r="AJ23" s="714"/>
      <c r="AK23" s="714"/>
      <c r="AL23" s="683">
        <v>57.3</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175</v>
      </c>
      <c r="BH23" s="681"/>
      <c r="BI23" s="681"/>
      <c r="BJ23" s="681"/>
      <c r="BK23" s="681"/>
      <c r="BL23" s="681"/>
      <c r="BM23" s="681"/>
      <c r="BN23" s="682"/>
      <c r="BO23" s="713" t="s">
        <v>175</v>
      </c>
      <c r="BP23" s="713"/>
      <c r="BQ23" s="713"/>
      <c r="BR23" s="713"/>
      <c r="BS23" s="686" t="s">
        <v>175</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566100</v>
      </c>
      <c r="S24" s="681"/>
      <c r="T24" s="681"/>
      <c r="U24" s="681"/>
      <c r="V24" s="681"/>
      <c r="W24" s="681"/>
      <c r="X24" s="681"/>
      <c r="Y24" s="682"/>
      <c r="Z24" s="713">
        <v>5.5</v>
      </c>
      <c r="AA24" s="713"/>
      <c r="AB24" s="713"/>
      <c r="AC24" s="713"/>
      <c r="AD24" s="714" t="s">
        <v>138</v>
      </c>
      <c r="AE24" s="714"/>
      <c r="AF24" s="714"/>
      <c r="AG24" s="714"/>
      <c r="AH24" s="714"/>
      <c r="AI24" s="714"/>
      <c r="AJ24" s="714"/>
      <c r="AK24" s="714"/>
      <c r="AL24" s="683" t="s">
        <v>175</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175</v>
      </c>
      <c r="BH24" s="681"/>
      <c r="BI24" s="681"/>
      <c r="BJ24" s="681"/>
      <c r="BK24" s="681"/>
      <c r="BL24" s="681"/>
      <c r="BM24" s="681"/>
      <c r="BN24" s="682"/>
      <c r="BO24" s="713" t="s">
        <v>175</v>
      </c>
      <c r="BP24" s="713"/>
      <c r="BQ24" s="713"/>
      <c r="BR24" s="713"/>
      <c r="BS24" s="686" t="s">
        <v>175</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3096383</v>
      </c>
      <c r="CS24" s="736"/>
      <c r="CT24" s="736"/>
      <c r="CU24" s="736"/>
      <c r="CV24" s="736"/>
      <c r="CW24" s="736"/>
      <c r="CX24" s="736"/>
      <c r="CY24" s="779"/>
      <c r="CZ24" s="780">
        <v>30.9</v>
      </c>
      <c r="DA24" s="751"/>
      <c r="DB24" s="751"/>
      <c r="DC24" s="783"/>
      <c r="DD24" s="778">
        <v>2375027</v>
      </c>
      <c r="DE24" s="736"/>
      <c r="DF24" s="736"/>
      <c r="DG24" s="736"/>
      <c r="DH24" s="736"/>
      <c r="DI24" s="736"/>
      <c r="DJ24" s="736"/>
      <c r="DK24" s="779"/>
      <c r="DL24" s="778">
        <v>2340867</v>
      </c>
      <c r="DM24" s="736"/>
      <c r="DN24" s="736"/>
      <c r="DO24" s="736"/>
      <c r="DP24" s="736"/>
      <c r="DQ24" s="736"/>
      <c r="DR24" s="736"/>
      <c r="DS24" s="736"/>
      <c r="DT24" s="736"/>
      <c r="DU24" s="736"/>
      <c r="DV24" s="779"/>
      <c r="DW24" s="780">
        <v>44.5</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t="s">
        <v>175</v>
      </c>
      <c r="S25" s="681"/>
      <c r="T25" s="681"/>
      <c r="U25" s="681"/>
      <c r="V25" s="681"/>
      <c r="W25" s="681"/>
      <c r="X25" s="681"/>
      <c r="Y25" s="682"/>
      <c r="Z25" s="713" t="s">
        <v>175</v>
      </c>
      <c r="AA25" s="713"/>
      <c r="AB25" s="713"/>
      <c r="AC25" s="713"/>
      <c r="AD25" s="714" t="s">
        <v>175</v>
      </c>
      <c r="AE25" s="714"/>
      <c r="AF25" s="714"/>
      <c r="AG25" s="714"/>
      <c r="AH25" s="714"/>
      <c r="AI25" s="714"/>
      <c r="AJ25" s="714"/>
      <c r="AK25" s="714"/>
      <c r="AL25" s="683" t="s">
        <v>138</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175</v>
      </c>
      <c r="BH25" s="681"/>
      <c r="BI25" s="681"/>
      <c r="BJ25" s="681"/>
      <c r="BK25" s="681"/>
      <c r="BL25" s="681"/>
      <c r="BM25" s="681"/>
      <c r="BN25" s="682"/>
      <c r="BO25" s="713" t="s">
        <v>175</v>
      </c>
      <c r="BP25" s="713"/>
      <c r="BQ25" s="713"/>
      <c r="BR25" s="713"/>
      <c r="BS25" s="686" t="s">
        <v>175</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1355458</v>
      </c>
      <c r="CS25" s="699"/>
      <c r="CT25" s="699"/>
      <c r="CU25" s="699"/>
      <c r="CV25" s="699"/>
      <c r="CW25" s="699"/>
      <c r="CX25" s="699"/>
      <c r="CY25" s="700"/>
      <c r="CZ25" s="683">
        <v>13.5</v>
      </c>
      <c r="DA25" s="701"/>
      <c r="DB25" s="701"/>
      <c r="DC25" s="702"/>
      <c r="DD25" s="686">
        <v>1220370</v>
      </c>
      <c r="DE25" s="699"/>
      <c r="DF25" s="699"/>
      <c r="DG25" s="699"/>
      <c r="DH25" s="699"/>
      <c r="DI25" s="699"/>
      <c r="DJ25" s="699"/>
      <c r="DK25" s="700"/>
      <c r="DL25" s="686">
        <v>1186788</v>
      </c>
      <c r="DM25" s="699"/>
      <c r="DN25" s="699"/>
      <c r="DO25" s="699"/>
      <c r="DP25" s="699"/>
      <c r="DQ25" s="699"/>
      <c r="DR25" s="699"/>
      <c r="DS25" s="699"/>
      <c r="DT25" s="699"/>
      <c r="DU25" s="699"/>
      <c r="DV25" s="700"/>
      <c r="DW25" s="683">
        <v>22.6</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5595585</v>
      </c>
      <c r="S26" s="681"/>
      <c r="T26" s="681"/>
      <c r="U26" s="681"/>
      <c r="V26" s="681"/>
      <c r="W26" s="681"/>
      <c r="X26" s="681"/>
      <c r="Y26" s="682"/>
      <c r="Z26" s="713">
        <v>54.2</v>
      </c>
      <c r="AA26" s="713"/>
      <c r="AB26" s="713"/>
      <c r="AC26" s="713"/>
      <c r="AD26" s="714">
        <v>5029485</v>
      </c>
      <c r="AE26" s="714"/>
      <c r="AF26" s="714"/>
      <c r="AG26" s="714"/>
      <c r="AH26" s="714"/>
      <c r="AI26" s="714"/>
      <c r="AJ26" s="714"/>
      <c r="AK26" s="714"/>
      <c r="AL26" s="683">
        <v>99.6</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175</v>
      </c>
      <c r="BH26" s="681"/>
      <c r="BI26" s="681"/>
      <c r="BJ26" s="681"/>
      <c r="BK26" s="681"/>
      <c r="BL26" s="681"/>
      <c r="BM26" s="681"/>
      <c r="BN26" s="682"/>
      <c r="BO26" s="713" t="s">
        <v>175</v>
      </c>
      <c r="BP26" s="713"/>
      <c r="BQ26" s="713"/>
      <c r="BR26" s="713"/>
      <c r="BS26" s="686" t="s">
        <v>175</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781893</v>
      </c>
      <c r="CS26" s="681"/>
      <c r="CT26" s="681"/>
      <c r="CU26" s="681"/>
      <c r="CV26" s="681"/>
      <c r="CW26" s="681"/>
      <c r="CX26" s="681"/>
      <c r="CY26" s="682"/>
      <c r="CZ26" s="683">
        <v>7.8</v>
      </c>
      <c r="DA26" s="701"/>
      <c r="DB26" s="701"/>
      <c r="DC26" s="702"/>
      <c r="DD26" s="686">
        <v>695378</v>
      </c>
      <c r="DE26" s="681"/>
      <c r="DF26" s="681"/>
      <c r="DG26" s="681"/>
      <c r="DH26" s="681"/>
      <c r="DI26" s="681"/>
      <c r="DJ26" s="681"/>
      <c r="DK26" s="682"/>
      <c r="DL26" s="686" t="s">
        <v>175</v>
      </c>
      <c r="DM26" s="681"/>
      <c r="DN26" s="681"/>
      <c r="DO26" s="681"/>
      <c r="DP26" s="681"/>
      <c r="DQ26" s="681"/>
      <c r="DR26" s="681"/>
      <c r="DS26" s="681"/>
      <c r="DT26" s="681"/>
      <c r="DU26" s="681"/>
      <c r="DV26" s="682"/>
      <c r="DW26" s="683" t="s">
        <v>175</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2351</v>
      </c>
      <c r="S27" s="681"/>
      <c r="T27" s="681"/>
      <c r="U27" s="681"/>
      <c r="V27" s="681"/>
      <c r="W27" s="681"/>
      <c r="X27" s="681"/>
      <c r="Y27" s="682"/>
      <c r="Z27" s="713">
        <v>0</v>
      </c>
      <c r="AA27" s="713"/>
      <c r="AB27" s="713"/>
      <c r="AC27" s="713"/>
      <c r="AD27" s="714">
        <v>2351</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1759615</v>
      </c>
      <c r="BH27" s="681"/>
      <c r="BI27" s="681"/>
      <c r="BJ27" s="681"/>
      <c r="BK27" s="681"/>
      <c r="BL27" s="681"/>
      <c r="BM27" s="681"/>
      <c r="BN27" s="682"/>
      <c r="BO27" s="713">
        <v>100</v>
      </c>
      <c r="BP27" s="713"/>
      <c r="BQ27" s="713"/>
      <c r="BR27" s="713"/>
      <c r="BS27" s="686" t="s">
        <v>138</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767288</v>
      </c>
      <c r="CS27" s="699"/>
      <c r="CT27" s="699"/>
      <c r="CU27" s="699"/>
      <c r="CV27" s="699"/>
      <c r="CW27" s="699"/>
      <c r="CX27" s="699"/>
      <c r="CY27" s="700"/>
      <c r="CZ27" s="683">
        <v>7.7</v>
      </c>
      <c r="DA27" s="701"/>
      <c r="DB27" s="701"/>
      <c r="DC27" s="702"/>
      <c r="DD27" s="686">
        <v>231280</v>
      </c>
      <c r="DE27" s="699"/>
      <c r="DF27" s="699"/>
      <c r="DG27" s="699"/>
      <c r="DH27" s="699"/>
      <c r="DI27" s="699"/>
      <c r="DJ27" s="699"/>
      <c r="DK27" s="700"/>
      <c r="DL27" s="686">
        <v>230702</v>
      </c>
      <c r="DM27" s="699"/>
      <c r="DN27" s="699"/>
      <c r="DO27" s="699"/>
      <c r="DP27" s="699"/>
      <c r="DQ27" s="699"/>
      <c r="DR27" s="699"/>
      <c r="DS27" s="699"/>
      <c r="DT27" s="699"/>
      <c r="DU27" s="699"/>
      <c r="DV27" s="700"/>
      <c r="DW27" s="683">
        <v>4.4000000000000004</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97546</v>
      </c>
      <c r="S28" s="681"/>
      <c r="T28" s="681"/>
      <c r="U28" s="681"/>
      <c r="V28" s="681"/>
      <c r="W28" s="681"/>
      <c r="X28" s="681"/>
      <c r="Y28" s="682"/>
      <c r="Z28" s="713">
        <v>0.9</v>
      </c>
      <c r="AA28" s="713"/>
      <c r="AB28" s="713"/>
      <c r="AC28" s="713"/>
      <c r="AD28" s="714" t="s">
        <v>175</v>
      </c>
      <c r="AE28" s="714"/>
      <c r="AF28" s="714"/>
      <c r="AG28" s="714"/>
      <c r="AH28" s="714"/>
      <c r="AI28" s="714"/>
      <c r="AJ28" s="714"/>
      <c r="AK28" s="714"/>
      <c r="AL28" s="683" t="s">
        <v>175</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973637</v>
      </c>
      <c r="CS28" s="681"/>
      <c r="CT28" s="681"/>
      <c r="CU28" s="681"/>
      <c r="CV28" s="681"/>
      <c r="CW28" s="681"/>
      <c r="CX28" s="681"/>
      <c r="CY28" s="682"/>
      <c r="CZ28" s="683">
        <v>9.6999999999999993</v>
      </c>
      <c r="DA28" s="701"/>
      <c r="DB28" s="701"/>
      <c r="DC28" s="702"/>
      <c r="DD28" s="686">
        <v>923377</v>
      </c>
      <c r="DE28" s="681"/>
      <c r="DF28" s="681"/>
      <c r="DG28" s="681"/>
      <c r="DH28" s="681"/>
      <c r="DI28" s="681"/>
      <c r="DJ28" s="681"/>
      <c r="DK28" s="682"/>
      <c r="DL28" s="686">
        <v>923377</v>
      </c>
      <c r="DM28" s="681"/>
      <c r="DN28" s="681"/>
      <c r="DO28" s="681"/>
      <c r="DP28" s="681"/>
      <c r="DQ28" s="681"/>
      <c r="DR28" s="681"/>
      <c r="DS28" s="681"/>
      <c r="DT28" s="681"/>
      <c r="DU28" s="681"/>
      <c r="DV28" s="682"/>
      <c r="DW28" s="683">
        <v>17.600000000000001</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168845</v>
      </c>
      <c r="S29" s="681"/>
      <c r="T29" s="681"/>
      <c r="U29" s="681"/>
      <c r="V29" s="681"/>
      <c r="W29" s="681"/>
      <c r="X29" s="681"/>
      <c r="Y29" s="682"/>
      <c r="Z29" s="713">
        <v>1.6</v>
      </c>
      <c r="AA29" s="713"/>
      <c r="AB29" s="713"/>
      <c r="AC29" s="713"/>
      <c r="AD29" s="714">
        <v>10992</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972634</v>
      </c>
      <c r="CS29" s="699"/>
      <c r="CT29" s="699"/>
      <c r="CU29" s="699"/>
      <c r="CV29" s="699"/>
      <c r="CW29" s="699"/>
      <c r="CX29" s="699"/>
      <c r="CY29" s="700"/>
      <c r="CZ29" s="683">
        <v>9.6999999999999993</v>
      </c>
      <c r="DA29" s="701"/>
      <c r="DB29" s="701"/>
      <c r="DC29" s="702"/>
      <c r="DD29" s="686">
        <v>922374</v>
      </c>
      <c r="DE29" s="699"/>
      <c r="DF29" s="699"/>
      <c r="DG29" s="699"/>
      <c r="DH29" s="699"/>
      <c r="DI29" s="699"/>
      <c r="DJ29" s="699"/>
      <c r="DK29" s="700"/>
      <c r="DL29" s="686">
        <v>922374</v>
      </c>
      <c r="DM29" s="699"/>
      <c r="DN29" s="699"/>
      <c r="DO29" s="699"/>
      <c r="DP29" s="699"/>
      <c r="DQ29" s="699"/>
      <c r="DR29" s="699"/>
      <c r="DS29" s="699"/>
      <c r="DT29" s="699"/>
      <c r="DU29" s="699"/>
      <c r="DV29" s="700"/>
      <c r="DW29" s="683">
        <v>17.5</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7325</v>
      </c>
      <c r="S30" s="681"/>
      <c r="T30" s="681"/>
      <c r="U30" s="681"/>
      <c r="V30" s="681"/>
      <c r="W30" s="681"/>
      <c r="X30" s="681"/>
      <c r="Y30" s="682"/>
      <c r="Z30" s="713">
        <v>0.1</v>
      </c>
      <c r="AA30" s="713"/>
      <c r="AB30" s="713"/>
      <c r="AC30" s="713"/>
      <c r="AD30" s="714">
        <v>136</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915165</v>
      </c>
      <c r="CS30" s="681"/>
      <c r="CT30" s="681"/>
      <c r="CU30" s="681"/>
      <c r="CV30" s="681"/>
      <c r="CW30" s="681"/>
      <c r="CX30" s="681"/>
      <c r="CY30" s="682"/>
      <c r="CZ30" s="683">
        <v>9.1</v>
      </c>
      <c r="DA30" s="701"/>
      <c r="DB30" s="701"/>
      <c r="DC30" s="702"/>
      <c r="DD30" s="686">
        <v>868228</v>
      </c>
      <c r="DE30" s="681"/>
      <c r="DF30" s="681"/>
      <c r="DG30" s="681"/>
      <c r="DH30" s="681"/>
      <c r="DI30" s="681"/>
      <c r="DJ30" s="681"/>
      <c r="DK30" s="682"/>
      <c r="DL30" s="686">
        <v>868228</v>
      </c>
      <c r="DM30" s="681"/>
      <c r="DN30" s="681"/>
      <c r="DO30" s="681"/>
      <c r="DP30" s="681"/>
      <c r="DQ30" s="681"/>
      <c r="DR30" s="681"/>
      <c r="DS30" s="681"/>
      <c r="DT30" s="681"/>
      <c r="DU30" s="681"/>
      <c r="DV30" s="682"/>
      <c r="DW30" s="683">
        <v>16.5</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2148073</v>
      </c>
      <c r="S31" s="681"/>
      <c r="T31" s="681"/>
      <c r="U31" s="681"/>
      <c r="V31" s="681"/>
      <c r="W31" s="681"/>
      <c r="X31" s="681"/>
      <c r="Y31" s="682"/>
      <c r="Z31" s="713">
        <v>20.8</v>
      </c>
      <c r="AA31" s="713"/>
      <c r="AB31" s="713"/>
      <c r="AC31" s="713"/>
      <c r="AD31" s="714" t="s">
        <v>138</v>
      </c>
      <c r="AE31" s="714"/>
      <c r="AF31" s="714"/>
      <c r="AG31" s="714"/>
      <c r="AH31" s="714"/>
      <c r="AI31" s="714"/>
      <c r="AJ31" s="714"/>
      <c r="AK31" s="714"/>
      <c r="AL31" s="683" t="s">
        <v>175</v>
      </c>
      <c r="AM31" s="684"/>
      <c r="AN31" s="684"/>
      <c r="AO31" s="715"/>
      <c r="AP31" s="756" t="s">
        <v>310</v>
      </c>
      <c r="AQ31" s="757"/>
      <c r="AR31" s="757"/>
      <c r="AS31" s="757"/>
      <c r="AT31" s="762" t="s">
        <v>311</v>
      </c>
      <c r="AU31" s="231"/>
      <c r="AV31" s="231"/>
      <c r="AW31" s="231"/>
      <c r="AX31" s="746" t="s">
        <v>187</v>
      </c>
      <c r="AY31" s="747"/>
      <c r="AZ31" s="747"/>
      <c r="BA31" s="747"/>
      <c r="BB31" s="747"/>
      <c r="BC31" s="747"/>
      <c r="BD31" s="747"/>
      <c r="BE31" s="747"/>
      <c r="BF31" s="748"/>
      <c r="BG31" s="749">
        <v>98.5</v>
      </c>
      <c r="BH31" s="750"/>
      <c r="BI31" s="750"/>
      <c r="BJ31" s="750"/>
      <c r="BK31" s="750"/>
      <c r="BL31" s="750"/>
      <c r="BM31" s="751">
        <v>94.9</v>
      </c>
      <c r="BN31" s="750"/>
      <c r="BO31" s="750"/>
      <c r="BP31" s="750"/>
      <c r="BQ31" s="752"/>
      <c r="BR31" s="749">
        <v>99.1</v>
      </c>
      <c r="BS31" s="750"/>
      <c r="BT31" s="750"/>
      <c r="BU31" s="750"/>
      <c r="BV31" s="750"/>
      <c r="BW31" s="750"/>
      <c r="BX31" s="751">
        <v>95.3</v>
      </c>
      <c r="BY31" s="750"/>
      <c r="BZ31" s="750"/>
      <c r="CA31" s="750"/>
      <c r="CB31" s="752"/>
      <c r="CD31" s="767"/>
      <c r="CE31" s="768"/>
      <c r="CF31" s="719" t="s">
        <v>312</v>
      </c>
      <c r="CG31" s="720"/>
      <c r="CH31" s="720"/>
      <c r="CI31" s="720"/>
      <c r="CJ31" s="720"/>
      <c r="CK31" s="720"/>
      <c r="CL31" s="720"/>
      <c r="CM31" s="720"/>
      <c r="CN31" s="720"/>
      <c r="CO31" s="720"/>
      <c r="CP31" s="720"/>
      <c r="CQ31" s="721"/>
      <c r="CR31" s="680">
        <v>57469</v>
      </c>
      <c r="CS31" s="699"/>
      <c r="CT31" s="699"/>
      <c r="CU31" s="699"/>
      <c r="CV31" s="699"/>
      <c r="CW31" s="699"/>
      <c r="CX31" s="699"/>
      <c r="CY31" s="700"/>
      <c r="CZ31" s="683">
        <v>0.6</v>
      </c>
      <c r="DA31" s="701"/>
      <c r="DB31" s="701"/>
      <c r="DC31" s="702"/>
      <c r="DD31" s="686">
        <v>54146</v>
      </c>
      <c r="DE31" s="699"/>
      <c r="DF31" s="699"/>
      <c r="DG31" s="699"/>
      <c r="DH31" s="699"/>
      <c r="DI31" s="699"/>
      <c r="DJ31" s="699"/>
      <c r="DK31" s="700"/>
      <c r="DL31" s="686">
        <v>54146</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175</v>
      </c>
      <c r="S32" s="681"/>
      <c r="T32" s="681"/>
      <c r="U32" s="681"/>
      <c r="V32" s="681"/>
      <c r="W32" s="681"/>
      <c r="X32" s="681"/>
      <c r="Y32" s="682"/>
      <c r="Z32" s="713" t="s">
        <v>175</v>
      </c>
      <c r="AA32" s="713"/>
      <c r="AB32" s="713"/>
      <c r="AC32" s="713"/>
      <c r="AD32" s="714" t="s">
        <v>175</v>
      </c>
      <c r="AE32" s="714"/>
      <c r="AF32" s="714"/>
      <c r="AG32" s="714"/>
      <c r="AH32" s="714"/>
      <c r="AI32" s="714"/>
      <c r="AJ32" s="714"/>
      <c r="AK32" s="714"/>
      <c r="AL32" s="683" t="s">
        <v>175</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98</v>
      </c>
      <c r="BH32" s="699"/>
      <c r="BI32" s="699"/>
      <c r="BJ32" s="699"/>
      <c r="BK32" s="699"/>
      <c r="BL32" s="699"/>
      <c r="BM32" s="684">
        <v>94.5</v>
      </c>
      <c r="BN32" s="745"/>
      <c r="BO32" s="745"/>
      <c r="BP32" s="745"/>
      <c r="BQ32" s="726"/>
      <c r="BR32" s="753">
        <v>99.3</v>
      </c>
      <c r="BS32" s="699"/>
      <c r="BT32" s="699"/>
      <c r="BU32" s="699"/>
      <c r="BV32" s="699"/>
      <c r="BW32" s="699"/>
      <c r="BX32" s="684">
        <v>95.4</v>
      </c>
      <c r="BY32" s="745"/>
      <c r="BZ32" s="745"/>
      <c r="CA32" s="745"/>
      <c r="CB32" s="726"/>
      <c r="CD32" s="769"/>
      <c r="CE32" s="770"/>
      <c r="CF32" s="719" t="s">
        <v>316</v>
      </c>
      <c r="CG32" s="720"/>
      <c r="CH32" s="720"/>
      <c r="CI32" s="720"/>
      <c r="CJ32" s="720"/>
      <c r="CK32" s="720"/>
      <c r="CL32" s="720"/>
      <c r="CM32" s="720"/>
      <c r="CN32" s="720"/>
      <c r="CO32" s="720"/>
      <c r="CP32" s="720"/>
      <c r="CQ32" s="721"/>
      <c r="CR32" s="680">
        <v>1003</v>
      </c>
      <c r="CS32" s="681"/>
      <c r="CT32" s="681"/>
      <c r="CU32" s="681"/>
      <c r="CV32" s="681"/>
      <c r="CW32" s="681"/>
      <c r="CX32" s="681"/>
      <c r="CY32" s="682"/>
      <c r="CZ32" s="683">
        <v>0</v>
      </c>
      <c r="DA32" s="701"/>
      <c r="DB32" s="701"/>
      <c r="DC32" s="702"/>
      <c r="DD32" s="686">
        <v>1003</v>
      </c>
      <c r="DE32" s="681"/>
      <c r="DF32" s="681"/>
      <c r="DG32" s="681"/>
      <c r="DH32" s="681"/>
      <c r="DI32" s="681"/>
      <c r="DJ32" s="681"/>
      <c r="DK32" s="682"/>
      <c r="DL32" s="686">
        <v>1003</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672097</v>
      </c>
      <c r="S33" s="681"/>
      <c r="T33" s="681"/>
      <c r="U33" s="681"/>
      <c r="V33" s="681"/>
      <c r="W33" s="681"/>
      <c r="X33" s="681"/>
      <c r="Y33" s="682"/>
      <c r="Z33" s="713">
        <v>6.5</v>
      </c>
      <c r="AA33" s="713"/>
      <c r="AB33" s="713"/>
      <c r="AC33" s="713"/>
      <c r="AD33" s="714" t="s">
        <v>175</v>
      </c>
      <c r="AE33" s="714"/>
      <c r="AF33" s="714"/>
      <c r="AG33" s="714"/>
      <c r="AH33" s="714"/>
      <c r="AI33" s="714"/>
      <c r="AJ33" s="714"/>
      <c r="AK33" s="714"/>
      <c r="AL33" s="683" t="s">
        <v>175</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98.6</v>
      </c>
      <c r="BH33" s="665"/>
      <c r="BI33" s="665"/>
      <c r="BJ33" s="665"/>
      <c r="BK33" s="665"/>
      <c r="BL33" s="665"/>
      <c r="BM33" s="707">
        <v>95</v>
      </c>
      <c r="BN33" s="665"/>
      <c r="BO33" s="665"/>
      <c r="BP33" s="665"/>
      <c r="BQ33" s="709"/>
      <c r="BR33" s="744">
        <v>99</v>
      </c>
      <c r="BS33" s="665"/>
      <c r="BT33" s="665"/>
      <c r="BU33" s="665"/>
      <c r="BV33" s="665"/>
      <c r="BW33" s="665"/>
      <c r="BX33" s="707">
        <v>95.1</v>
      </c>
      <c r="BY33" s="665"/>
      <c r="BZ33" s="665"/>
      <c r="CA33" s="665"/>
      <c r="CB33" s="709"/>
      <c r="CD33" s="719" t="s">
        <v>319</v>
      </c>
      <c r="CE33" s="720"/>
      <c r="CF33" s="720"/>
      <c r="CG33" s="720"/>
      <c r="CH33" s="720"/>
      <c r="CI33" s="720"/>
      <c r="CJ33" s="720"/>
      <c r="CK33" s="720"/>
      <c r="CL33" s="720"/>
      <c r="CM33" s="720"/>
      <c r="CN33" s="720"/>
      <c r="CO33" s="720"/>
      <c r="CP33" s="720"/>
      <c r="CQ33" s="721"/>
      <c r="CR33" s="680">
        <v>5740522</v>
      </c>
      <c r="CS33" s="699"/>
      <c r="CT33" s="699"/>
      <c r="CU33" s="699"/>
      <c r="CV33" s="699"/>
      <c r="CW33" s="699"/>
      <c r="CX33" s="699"/>
      <c r="CY33" s="700"/>
      <c r="CZ33" s="683">
        <v>57.3</v>
      </c>
      <c r="DA33" s="701"/>
      <c r="DB33" s="701"/>
      <c r="DC33" s="702"/>
      <c r="DD33" s="686">
        <v>3664215</v>
      </c>
      <c r="DE33" s="699"/>
      <c r="DF33" s="699"/>
      <c r="DG33" s="699"/>
      <c r="DH33" s="699"/>
      <c r="DI33" s="699"/>
      <c r="DJ33" s="699"/>
      <c r="DK33" s="700"/>
      <c r="DL33" s="686">
        <v>2485281</v>
      </c>
      <c r="DM33" s="699"/>
      <c r="DN33" s="699"/>
      <c r="DO33" s="699"/>
      <c r="DP33" s="699"/>
      <c r="DQ33" s="699"/>
      <c r="DR33" s="699"/>
      <c r="DS33" s="699"/>
      <c r="DT33" s="699"/>
      <c r="DU33" s="699"/>
      <c r="DV33" s="700"/>
      <c r="DW33" s="683">
        <v>47.3</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33454</v>
      </c>
      <c r="S34" s="681"/>
      <c r="T34" s="681"/>
      <c r="U34" s="681"/>
      <c r="V34" s="681"/>
      <c r="W34" s="681"/>
      <c r="X34" s="681"/>
      <c r="Y34" s="682"/>
      <c r="Z34" s="713">
        <v>0.3</v>
      </c>
      <c r="AA34" s="713"/>
      <c r="AB34" s="713"/>
      <c r="AC34" s="713"/>
      <c r="AD34" s="714">
        <v>8069</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1462243</v>
      </c>
      <c r="CS34" s="681"/>
      <c r="CT34" s="681"/>
      <c r="CU34" s="681"/>
      <c r="CV34" s="681"/>
      <c r="CW34" s="681"/>
      <c r="CX34" s="681"/>
      <c r="CY34" s="682"/>
      <c r="CZ34" s="683">
        <v>14.6</v>
      </c>
      <c r="DA34" s="701"/>
      <c r="DB34" s="701"/>
      <c r="DC34" s="702"/>
      <c r="DD34" s="686">
        <v>933562</v>
      </c>
      <c r="DE34" s="681"/>
      <c r="DF34" s="681"/>
      <c r="DG34" s="681"/>
      <c r="DH34" s="681"/>
      <c r="DI34" s="681"/>
      <c r="DJ34" s="681"/>
      <c r="DK34" s="682"/>
      <c r="DL34" s="686">
        <v>674022</v>
      </c>
      <c r="DM34" s="681"/>
      <c r="DN34" s="681"/>
      <c r="DO34" s="681"/>
      <c r="DP34" s="681"/>
      <c r="DQ34" s="681"/>
      <c r="DR34" s="681"/>
      <c r="DS34" s="681"/>
      <c r="DT34" s="681"/>
      <c r="DU34" s="681"/>
      <c r="DV34" s="682"/>
      <c r="DW34" s="683">
        <v>12.8</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25285</v>
      </c>
      <c r="S35" s="681"/>
      <c r="T35" s="681"/>
      <c r="U35" s="681"/>
      <c r="V35" s="681"/>
      <c r="W35" s="681"/>
      <c r="X35" s="681"/>
      <c r="Y35" s="682"/>
      <c r="Z35" s="713">
        <v>0.2</v>
      </c>
      <c r="AA35" s="713"/>
      <c r="AB35" s="713"/>
      <c r="AC35" s="713"/>
      <c r="AD35" s="714" t="s">
        <v>138</v>
      </c>
      <c r="AE35" s="714"/>
      <c r="AF35" s="714"/>
      <c r="AG35" s="714"/>
      <c r="AH35" s="714"/>
      <c r="AI35" s="714"/>
      <c r="AJ35" s="714"/>
      <c r="AK35" s="714"/>
      <c r="AL35" s="683" t="s">
        <v>175</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7219</v>
      </c>
      <c r="CS35" s="699"/>
      <c r="CT35" s="699"/>
      <c r="CU35" s="699"/>
      <c r="CV35" s="699"/>
      <c r="CW35" s="699"/>
      <c r="CX35" s="699"/>
      <c r="CY35" s="700"/>
      <c r="CZ35" s="683">
        <v>0.1</v>
      </c>
      <c r="DA35" s="701"/>
      <c r="DB35" s="701"/>
      <c r="DC35" s="702"/>
      <c r="DD35" s="686">
        <v>78</v>
      </c>
      <c r="DE35" s="699"/>
      <c r="DF35" s="699"/>
      <c r="DG35" s="699"/>
      <c r="DH35" s="699"/>
      <c r="DI35" s="699"/>
      <c r="DJ35" s="699"/>
      <c r="DK35" s="700"/>
      <c r="DL35" s="686">
        <v>78</v>
      </c>
      <c r="DM35" s="699"/>
      <c r="DN35" s="699"/>
      <c r="DO35" s="699"/>
      <c r="DP35" s="699"/>
      <c r="DQ35" s="699"/>
      <c r="DR35" s="699"/>
      <c r="DS35" s="699"/>
      <c r="DT35" s="699"/>
      <c r="DU35" s="699"/>
      <c r="DV35" s="700"/>
      <c r="DW35" s="683">
        <v>0</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103535</v>
      </c>
      <c r="S36" s="681"/>
      <c r="T36" s="681"/>
      <c r="U36" s="681"/>
      <c r="V36" s="681"/>
      <c r="W36" s="681"/>
      <c r="X36" s="681"/>
      <c r="Y36" s="682"/>
      <c r="Z36" s="713">
        <v>1</v>
      </c>
      <c r="AA36" s="713"/>
      <c r="AB36" s="713"/>
      <c r="AC36" s="713"/>
      <c r="AD36" s="714" t="s">
        <v>175</v>
      </c>
      <c r="AE36" s="714"/>
      <c r="AF36" s="714"/>
      <c r="AG36" s="714"/>
      <c r="AH36" s="714"/>
      <c r="AI36" s="714"/>
      <c r="AJ36" s="714"/>
      <c r="AK36" s="714"/>
      <c r="AL36" s="683" t="s">
        <v>175</v>
      </c>
      <c r="AM36" s="684"/>
      <c r="AN36" s="684"/>
      <c r="AO36" s="715"/>
      <c r="AP36" s="235"/>
      <c r="AQ36" s="732" t="s">
        <v>327</v>
      </c>
      <c r="AR36" s="733"/>
      <c r="AS36" s="733"/>
      <c r="AT36" s="733"/>
      <c r="AU36" s="733"/>
      <c r="AV36" s="733"/>
      <c r="AW36" s="733"/>
      <c r="AX36" s="733"/>
      <c r="AY36" s="734"/>
      <c r="AZ36" s="735">
        <v>1712077</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19259</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3338414</v>
      </c>
      <c r="CS36" s="681"/>
      <c r="CT36" s="681"/>
      <c r="CU36" s="681"/>
      <c r="CV36" s="681"/>
      <c r="CW36" s="681"/>
      <c r="CX36" s="681"/>
      <c r="CY36" s="682"/>
      <c r="CZ36" s="683">
        <v>33.299999999999997</v>
      </c>
      <c r="DA36" s="701"/>
      <c r="DB36" s="701"/>
      <c r="DC36" s="702"/>
      <c r="DD36" s="686">
        <v>1964465</v>
      </c>
      <c r="DE36" s="681"/>
      <c r="DF36" s="681"/>
      <c r="DG36" s="681"/>
      <c r="DH36" s="681"/>
      <c r="DI36" s="681"/>
      <c r="DJ36" s="681"/>
      <c r="DK36" s="682"/>
      <c r="DL36" s="686">
        <v>1353326</v>
      </c>
      <c r="DM36" s="681"/>
      <c r="DN36" s="681"/>
      <c r="DO36" s="681"/>
      <c r="DP36" s="681"/>
      <c r="DQ36" s="681"/>
      <c r="DR36" s="681"/>
      <c r="DS36" s="681"/>
      <c r="DT36" s="681"/>
      <c r="DU36" s="681"/>
      <c r="DV36" s="682"/>
      <c r="DW36" s="683">
        <v>25.7</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153037</v>
      </c>
      <c r="S37" s="681"/>
      <c r="T37" s="681"/>
      <c r="U37" s="681"/>
      <c r="V37" s="681"/>
      <c r="W37" s="681"/>
      <c r="X37" s="681"/>
      <c r="Y37" s="682"/>
      <c r="Z37" s="713">
        <v>1.5</v>
      </c>
      <c r="AA37" s="713"/>
      <c r="AB37" s="713"/>
      <c r="AC37" s="713"/>
      <c r="AD37" s="714" t="s">
        <v>138</v>
      </c>
      <c r="AE37" s="714"/>
      <c r="AF37" s="714"/>
      <c r="AG37" s="714"/>
      <c r="AH37" s="714"/>
      <c r="AI37" s="714"/>
      <c r="AJ37" s="714"/>
      <c r="AK37" s="714"/>
      <c r="AL37" s="683" t="s">
        <v>175</v>
      </c>
      <c r="AM37" s="684"/>
      <c r="AN37" s="684"/>
      <c r="AO37" s="715"/>
      <c r="AQ37" s="723" t="s">
        <v>331</v>
      </c>
      <c r="AR37" s="724"/>
      <c r="AS37" s="724"/>
      <c r="AT37" s="724"/>
      <c r="AU37" s="724"/>
      <c r="AV37" s="724"/>
      <c r="AW37" s="724"/>
      <c r="AX37" s="724"/>
      <c r="AY37" s="725"/>
      <c r="AZ37" s="680">
        <v>700185</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15330</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337937</v>
      </c>
      <c r="CS37" s="699"/>
      <c r="CT37" s="699"/>
      <c r="CU37" s="699"/>
      <c r="CV37" s="699"/>
      <c r="CW37" s="699"/>
      <c r="CX37" s="699"/>
      <c r="CY37" s="700"/>
      <c r="CZ37" s="683">
        <v>3.4</v>
      </c>
      <c r="DA37" s="701"/>
      <c r="DB37" s="701"/>
      <c r="DC37" s="702"/>
      <c r="DD37" s="686">
        <v>337937</v>
      </c>
      <c r="DE37" s="699"/>
      <c r="DF37" s="699"/>
      <c r="DG37" s="699"/>
      <c r="DH37" s="699"/>
      <c r="DI37" s="699"/>
      <c r="DJ37" s="699"/>
      <c r="DK37" s="700"/>
      <c r="DL37" s="686">
        <v>337937</v>
      </c>
      <c r="DM37" s="699"/>
      <c r="DN37" s="699"/>
      <c r="DO37" s="699"/>
      <c r="DP37" s="699"/>
      <c r="DQ37" s="699"/>
      <c r="DR37" s="699"/>
      <c r="DS37" s="699"/>
      <c r="DT37" s="699"/>
      <c r="DU37" s="699"/>
      <c r="DV37" s="700"/>
      <c r="DW37" s="683">
        <v>6.4</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163506</v>
      </c>
      <c r="S38" s="681"/>
      <c r="T38" s="681"/>
      <c r="U38" s="681"/>
      <c r="V38" s="681"/>
      <c r="W38" s="681"/>
      <c r="X38" s="681"/>
      <c r="Y38" s="682"/>
      <c r="Z38" s="713">
        <v>1.6</v>
      </c>
      <c r="AA38" s="713"/>
      <c r="AB38" s="713"/>
      <c r="AC38" s="713"/>
      <c r="AD38" s="714">
        <v>515</v>
      </c>
      <c r="AE38" s="714"/>
      <c r="AF38" s="714"/>
      <c r="AG38" s="714"/>
      <c r="AH38" s="714"/>
      <c r="AI38" s="714"/>
      <c r="AJ38" s="714"/>
      <c r="AK38" s="714"/>
      <c r="AL38" s="683">
        <v>0</v>
      </c>
      <c r="AM38" s="684"/>
      <c r="AN38" s="684"/>
      <c r="AO38" s="715"/>
      <c r="AQ38" s="723" t="s">
        <v>335</v>
      </c>
      <c r="AR38" s="724"/>
      <c r="AS38" s="724"/>
      <c r="AT38" s="724"/>
      <c r="AU38" s="724"/>
      <c r="AV38" s="724"/>
      <c r="AW38" s="724"/>
      <c r="AX38" s="724"/>
      <c r="AY38" s="725"/>
      <c r="AZ38" s="680">
        <v>376177</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1465</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537015</v>
      </c>
      <c r="CS38" s="681"/>
      <c r="CT38" s="681"/>
      <c r="CU38" s="681"/>
      <c r="CV38" s="681"/>
      <c r="CW38" s="681"/>
      <c r="CX38" s="681"/>
      <c r="CY38" s="682"/>
      <c r="CZ38" s="683">
        <v>5.4</v>
      </c>
      <c r="DA38" s="701"/>
      <c r="DB38" s="701"/>
      <c r="DC38" s="702"/>
      <c r="DD38" s="686">
        <v>457855</v>
      </c>
      <c r="DE38" s="681"/>
      <c r="DF38" s="681"/>
      <c r="DG38" s="681"/>
      <c r="DH38" s="681"/>
      <c r="DI38" s="681"/>
      <c r="DJ38" s="681"/>
      <c r="DK38" s="682"/>
      <c r="DL38" s="686">
        <v>457855</v>
      </c>
      <c r="DM38" s="681"/>
      <c r="DN38" s="681"/>
      <c r="DO38" s="681"/>
      <c r="DP38" s="681"/>
      <c r="DQ38" s="681"/>
      <c r="DR38" s="681"/>
      <c r="DS38" s="681"/>
      <c r="DT38" s="681"/>
      <c r="DU38" s="681"/>
      <c r="DV38" s="682"/>
      <c r="DW38" s="683">
        <v>8.6999999999999993</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1146715</v>
      </c>
      <c r="S39" s="681"/>
      <c r="T39" s="681"/>
      <c r="U39" s="681"/>
      <c r="V39" s="681"/>
      <c r="W39" s="681"/>
      <c r="X39" s="681"/>
      <c r="Y39" s="682"/>
      <c r="Z39" s="713">
        <v>11.1</v>
      </c>
      <c r="AA39" s="713"/>
      <c r="AB39" s="713"/>
      <c r="AC39" s="713"/>
      <c r="AD39" s="714" t="s">
        <v>175</v>
      </c>
      <c r="AE39" s="714"/>
      <c r="AF39" s="714"/>
      <c r="AG39" s="714"/>
      <c r="AH39" s="714"/>
      <c r="AI39" s="714"/>
      <c r="AJ39" s="714"/>
      <c r="AK39" s="714"/>
      <c r="AL39" s="683" t="s">
        <v>175</v>
      </c>
      <c r="AM39" s="684"/>
      <c r="AN39" s="684"/>
      <c r="AO39" s="715"/>
      <c r="AQ39" s="723" t="s">
        <v>339</v>
      </c>
      <c r="AR39" s="724"/>
      <c r="AS39" s="724"/>
      <c r="AT39" s="724"/>
      <c r="AU39" s="724"/>
      <c r="AV39" s="724"/>
      <c r="AW39" s="724"/>
      <c r="AX39" s="724"/>
      <c r="AY39" s="725"/>
      <c r="AZ39" s="680">
        <v>74877</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2347</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174216</v>
      </c>
      <c r="CS39" s="699"/>
      <c r="CT39" s="699"/>
      <c r="CU39" s="699"/>
      <c r="CV39" s="699"/>
      <c r="CW39" s="699"/>
      <c r="CX39" s="699"/>
      <c r="CY39" s="700"/>
      <c r="CZ39" s="683">
        <v>1.7</v>
      </c>
      <c r="DA39" s="701"/>
      <c r="DB39" s="701"/>
      <c r="DC39" s="702"/>
      <c r="DD39" s="686">
        <v>107040</v>
      </c>
      <c r="DE39" s="699"/>
      <c r="DF39" s="699"/>
      <c r="DG39" s="699"/>
      <c r="DH39" s="699"/>
      <c r="DI39" s="699"/>
      <c r="DJ39" s="699"/>
      <c r="DK39" s="700"/>
      <c r="DL39" s="686" t="s">
        <v>138</v>
      </c>
      <c r="DM39" s="699"/>
      <c r="DN39" s="699"/>
      <c r="DO39" s="699"/>
      <c r="DP39" s="699"/>
      <c r="DQ39" s="699"/>
      <c r="DR39" s="699"/>
      <c r="DS39" s="699"/>
      <c r="DT39" s="699"/>
      <c r="DU39" s="699"/>
      <c r="DV39" s="700"/>
      <c r="DW39" s="683" t="s">
        <v>175</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175</v>
      </c>
      <c r="S40" s="681"/>
      <c r="T40" s="681"/>
      <c r="U40" s="681"/>
      <c r="V40" s="681"/>
      <c r="W40" s="681"/>
      <c r="X40" s="681"/>
      <c r="Y40" s="682"/>
      <c r="Z40" s="713" t="s">
        <v>175</v>
      </c>
      <c r="AA40" s="713"/>
      <c r="AB40" s="713"/>
      <c r="AC40" s="713"/>
      <c r="AD40" s="714" t="s">
        <v>175</v>
      </c>
      <c r="AE40" s="714"/>
      <c r="AF40" s="714"/>
      <c r="AG40" s="714"/>
      <c r="AH40" s="714"/>
      <c r="AI40" s="714"/>
      <c r="AJ40" s="714"/>
      <c r="AK40" s="714"/>
      <c r="AL40" s="683" t="s">
        <v>175</v>
      </c>
      <c r="AM40" s="684"/>
      <c r="AN40" s="684"/>
      <c r="AO40" s="715"/>
      <c r="AQ40" s="723" t="s">
        <v>343</v>
      </c>
      <c r="AR40" s="724"/>
      <c r="AS40" s="724"/>
      <c r="AT40" s="724"/>
      <c r="AU40" s="724"/>
      <c r="AV40" s="724"/>
      <c r="AW40" s="724"/>
      <c r="AX40" s="724"/>
      <c r="AY40" s="725"/>
      <c r="AZ40" s="680">
        <v>23823</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87</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221415</v>
      </c>
      <c r="CS40" s="681"/>
      <c r="CT40" s="681"/>
      <c r="CU40" s="681"/>
      <c r="CV40" s="681"/>
      <c r="CW40" s="681"/>
      <c r="CX40" s="681"/>
      <c r="CY40" s="682"/>
      <c r="CZ40" s="683">
        <v>2.2000000000000002</v>
      </c>
      <c r="DA40" s="701"/>
      <c r="DB40" s="701"/>
      <c r="DC40" s="702"/>
      <c r="DD40" s="686">
        <v>201215</v>
      </c>
      <c r="DE40" s="681"/>
      <c r="DF40" s="681"/>
      <c r="DG40" s="681"/>
      <c r="DH40" s="681"/>
      <c r="DI40" s="681"/>
      <c r="DJ40" s="681"/>
      <c r="DK40" s="682"/>
      <c r="DL40" s="686" t="s">
        <v>175</v>
      </c>
      <c r="DM40" s="681"/>
      <c r="DN40" s="681"/>
      <c r="DO40" s="681"/>
      <c r="DP40" s="681"/>
      <c r="DQ40" s="681"/>
      <c r="DR40" s="681"/>
      <c r="DS40" s="681"/>
      <c r="DT40" s="681"/>
      <c r="DU40" s="681"/>
      <c r="DV40" s="682"/>
      <c r="DW40" s="683" t="s">
        <v>175</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175</v>
      </c>
      <c r="S41" s="681"/>
      <c r="T41" s="681"/>
      <c r="U41" s="681"/>
      <c r="V41" s="681"/>
      <c r="W41" s="681"/>
      <c r="X41" s="681"/>
      <c r="Y41" s="682"/>
      <c r="Z41" s="713" t="s">
        <v>175</v>
      </c>
      <c r="AA41" s="713"/>
      <c r="AB41" s="713"/>
      <c r="AC41" s="713"/>
      <c r="AD41" s="714" t="s">
        <v>175</v>
      </c>
      <c r="AE41" s="714"/>
      <c r="AF41" s="714"/>
      <c r="AG41" s="714"/>
      <c r="AH41" s="714"/>
      <c r="AI41" s="714"/>
      <c r="AJ41" s="714"/>
      <c r="AK41" s="714"/>
      <c r="AL41" s="683" t="s">
        <v>175</v>
      </c>
      <c r="AM41" s="684"/>
      <c r="AN41" s="684"/>
      <c r="AO41" s="715"/>
      <c r="AQ41" s="723" t="s">
        <v>348</v>
      </c>
      <c r="AR41" s="724"/>
      <c r="AS41" s="724"/>
      <c r="AT41" s="724"/>
      <c r="AU41" s="724"/>
      <c r="AV41" s="724"/>
      <c r="AW41" s="724"/>
      <c r="AX41" s="724"/>
      <c r="AY41" s="725"/>
      <c r="AZ41" s="680">
        <v>75052</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2</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175</v>
      </c>
      <c r="CS41" s="699"/>
      <c r="CT41" s="699"/>
      <c r="CU41" s="699"/>
      <c r="CV41" s="699"/>
      <c r="CW41" s="699"/>
      <c r="CX41" s="699"/>
      <c r="CY41" s="700"/>
      <c r="CZ41" s="683" t="s">
        <v>175</v>
      </c>
      <c r="DA41" s="701"/>
      <c r="DB41" s="701"/>
      <c r="DC41" s="702"/>
      <c r="DD41" s="686" t="s">
        <v>175</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207882</v>
      </c>
      <c r="S42" s="681"/>
      <c r="T42" s="681"/>
      <c r="U42" s="681"/>
      <c r="V42" s="681"/>
      <c r="W42" s="681"/>
      <c r="X42" s="681"/>
      <c r="Y42" s="682"/>
      <c r="Z42" s="713">
        <v>2</v>
      </c>
      <c r="AA42" s="713"/>
      <c r="AB42" s="713"/>
      <c r="AC42" s="713"/>
      <c r="AD42" s="714" t="s">
        <v>138</v>
      </c>
      <c r="AE42" s="714"/>
      <c r="AF42" s="714"/>
      <c r="AG42" s="714"/>
      <c r="AH42" s="714"/>
      <c r="AI42" s="714"/>
      <c r="AJ42" s="714"/>
      <c r="AK42" s="714"/>
      <c r="AL42" s="683" t="s">
        <v>175</v>
      </c>
      <c r="AM42" s="684"/>
      <c r="AN42" s="684"/>
      <c r="AO42" s="715"/>
      <c r="AQ42" s="716" t="s">
        <v>343</v>
      </c>
      <c r="AR42" s="717"/>
      <c r="AS42" s="717"/>
      <c r="AT42" s="717"/>
      <c r="AU42" s="717"/>
      <c r="AV42" s="717"/>
      <c r="AW42" s="717"/>
      <c r="AX42" s="717"/>
      <c r="AY42" s="718"/>
      <c r="AZ42" s="664">
        <v>461963</v>
      </c>
      <c r="BA42" s="703"/>
      <c r="BB42" s="703"/>
      <c r="BC42" s="703"/>
      <c r="BD42" s="665"/>
      <c r="BE42" s="665"/>
      <c r="BF42" s="709"/>
      <c r="BG42" s="730"/>
      <c r="BH42" s="731"/>
      <c r="BI42" s="731"/>
      <c r="BJ42" s="731"/>
      <c r="BK42" s="731"/>
      <c r="BL42" s="237"/>
      <c r="BM42" s="710" t="s">
        <v>352</v>
      </c>
      <c r="BN42" s="710"/>
      <c r="BO42" s="710"/>
      <c r="BP42" s="710"/>
      <c r="BQ42" s="710"/>
      <c r="BR42" s="710"/>
      <c r="BS42" s="710"/>
      <c r="BT42" s="710"/>
      <c r="BU42" s="711"/>
      <c r="BV42" s="664">
        <v>388</v>
      </c>
      <c r="BW42" s="703"/>
      <c r="BX42" s="703"/>
      <c r="BY42" s="703"/>
      <c r="BZ42" s="703"/>
      <c r="CA42" s="703"/>
      <c r="CB42" s="712"/>
      <c r="CD42" s="677" t="s">
        <v>353</v>
      </c>
      <c r="CE42" s="678"/>
      <c r="CF42" s="678"/>
      <c r="CG42" s="678"/>
      <c r="CH42" s="678"/>
      <c r="CI42" s="678"/>
      <c r="CJ42" s="678"/>
      <c r="CK42" s="678"/>
      <c r="CL42" s="678"/>
      <c r="CM42" s="678"/>
      <c r="CN42" s="678"/>
      <c r="CO42" s="678"/>
      <c r="CP42" s="678"/>
      <c r="CQ42" s="679"/>
      <c r="CR42" s="680">
        <v>1187640</v>
      </c>
      <c r="CS42" s="681"/>
      <c r="CT42" s="681"/>
      <c r="CU42" s="681"/>
      <c r="CV42" s="681"/>
      <c r="CW42" s="681"/>
      <c r="CX42" s="681"/>
      <c r="CY42" s="682"/>
      <c r="CZ42" s="683">
        <v>11.8</v>
      </c>
      <c r="DA42" s="684"/>
      <c r="DB42" s="684"/>
      <c r="DC42" s="685"/>
      <c r="DD42" s="686">
        <v>163792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354</v>
      </c>
      <c r="C43" s="662"/>
      <c r="D43" s="662"/>
      <c r="E43" s="662"/>
      <c r="F43" s="662"/>
      <c r="G43" s="662"/>
      <c r="H43" s="662"/>
      <c r="I43" s="662"/>
      <c r="J43" s="662"/>
      <c r="K43" s="662"/>
      <c r="L43" s="662"/>
      <c r="M43" s="662"/>
      <c r="N43" s="662"/>
      <c r="O43" s="662"/>
      <c r="P43" s="662"/>
      <c r="Q43" s="663"/>
      <c r="R43" s="664">
        <v>10317354</v>
      </c>
      <c r="S43" s="703"/>
      <c r="T43" s="703"/>
      <c r="U43" s="703"/>
      <c r="V43" s="703"/>
      <c r="W43" s="703"/>
      <c r="X43" s="703"/>
      <c r="Y43" s="704"/>
      <c r="Z43" s="705">
        <v>100</v>
      </c>
      <c r="AA43" s="705"/>
      <c r="AB43" s="705"/>
      <c r="AC43" s="705"/>
      <c r="AD43" s="706">
        <v>5051548</v>
      </c>
      <c r="AE43" s="706"/>
      <c r="AF43" s="706"/>
      <c r="AG43" s="706"/>
      <c r="AH43" s="706"/>
      <c r="AI43" s="706"/>
      <c r="AJ43" s="706"/>
      <c r="AK43" s="706"/>
      <c r="AL43" s="667">
        <v>100</v>
      </c>
      <c r="AM43" s="707"/>
      <c r="AN43" s="707"/>
      <c r="AO43" s="708"/>
      <c r="BV43" s="238"/>
      <c r="BW43" s="238"/>
      <c r="BX43" s="238"/>
      <c r="BY43" s="238"/>
      <c r="BZ43" s="238"/>
      <c r="CA43" s="238"/>
      <c r="CB43" s="238"/>
      <c r="CD43" s="677" t="s">
        <v>355</v>
      </c>
      <c r="CE43" s="678"/>
      <c r="CF43" s="678"/>
      <c r="CG43" s="678"/>
      <c r="CH43" s="678"/>
      <c r="CI43" s="678"/>
      <c r="CJ43" s="678"/>
      <c r="CK43" s="678"/>
      <c r="CL43" s="678"/>
      <c r="CM43" s="678"/>
      <c r="CN43" s="678"/>
      <c r="CO43" s="678"/>
      <c r="CP43" s="678"/>
      <c r="CQ43" s="679"/>
      <c r="CR43" s="680">
        <v>3169</v>
      </c>
      <c r="CS43" s="699"/>
      <c r="CT43" s="699"/>
      <c r="CU43" s="699"/>
      <c r="CV43" s="699"/>
      <c r="CW43" s="699"/>
      <c r="CX43" s="699"/>
      <c r="CY43" s="700"/>
      <c r="CZ43" s="683">
        <v>0</v>
      </c>
      <c r="DA43" s="701"/>
      <c r="DB43" s="701"/>
      <c r="DC43" s="702"/>
      <c r="DD43" s="686">
        <v>3169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356</v>
      </c>
      <c r="CG44" s="678"/>
      <c r="CH44" s="678"/>
      <c r="CI44" s="678"/>
      <c r="CJ44" s="678"/>
      <c r="CK44" s="678"/>
      <c r="CL44" s="678"/>
      <c r="CM44" s="678"/>
      <c r="CN44" s="678"/>
      <c r="CO44" s="678"/>
      <c r="CP44" s="678"/>
      <c r="CQ44" s="679"/>
      <c r="CR44" s="680">
        <v>1187640</v>
      </c>
      <c r="CS44" s="681"/>
      <c r="CT44" s="681"/>
      <c r="CU44" s="681"/>
      <c r="CV44" s="681"/>
      <c r="CW44" s="681"/>
      <c r="CX44" s="681"/>
      <c r="CY44" s="682"/>
      <c r="CZ44" s="683">
        <v>11.8</v>
      </c>
      <c r="DA44" s="684"/>
      <c r="DB44" s="684"/>
      <c r="DC44" s="685"/>
      <c r="DD44" s="686">
        <v>163792</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358</v>
      </c>
      <c r="CG45" s="678"/>
      <c r="CH45" s="678"/>
      <c r="CI45" s="678"/>
      <c r="CJ45" s="678"/>
      <c r="CK45" s="678"/>
      <c r="CL45" s="678"/>
      <c r="CM45" s="678"/>
      <c r="CN45" s="678"/>
      <c r="CO45" s="678"/>
      <c r="CP45" s="678"/>
      <c r="CQ45" s="679"/>
      <c r="CR45" s="680">
        <v>215955</v>
      </c>
      <c r="CS45" s="699"/>
      <c r="CT45" s="699"/>
      <c r="CU45" s="699"/>
      <c r="CV45" s="699"/>
      <c r="CW45" s="699"/>
      <c r="CX45" s="699"/>
      <c r="CY45" s="700"/>
      <c r="CZ45" s="683">
        <v>2.2000000000000002</v>
      </c>
      <c r="DA45" s="701"/>
      <c r="DB45" s="701"/>
      <c r="DC45" s="702"/>
      <c r="DD45" s="686">
        <v>18138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360</v>
      </c>
      <c r="CG46" s="678"/>
      <c r="CH46" s="678"/>
      <c r="CI46" s="678"/>
      <c r="CJ46" s="678"/>
      <c r="CK46" s="678"/>
      <c r="CL46" s="678"/>
      <c r="CM46" s="678"/>
      <c r="CN46" s="678"/>
      <c r="CO46" s="678"/>
      <c r="CP46" s="678"/>
      <c r="CQ46" s="679"/>
      <c r="CR46" s="680">
        <v>938885</v>
      </c>
      <c r="CS46" s="681"/>
      <c r="CT46" s="681"/>
      <c r="CU46" s="681"/>
      <c r="CV46" s="681"/>
      <c r="CW46" s="681"/>
      <c r="CX46" s="681"/>
      <c r="CY46" s="682"/>
      <c r="CZ46" s="683">
        <v>9.4</v>
      </c>
      <c r="DA46" s="684"/>
      <c r="DB46" s="684"/>
      <c r="DC46" s="685"/>
      <c r="DD46" s="686">
        <v>143254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362</v>
      </c>
      <c r="CG47" s="678"/>
      <c r="CH47" s="678"/>
      <c r="CI47" s="678"/>
      <c r="CJ47" s="678"/>
      <c r="CK47" s="678"/>
      <c r="CL47" s="678"/>
      <c r="CM47" s="678"/>
      <c r="CN47" s="678"/>
      <c r="CO47" s="678"/>
      <c r="CP47" s="678"/>
      <c r="CQ47" s="679"/>
      <c r="CR47" s="680" t="s">
        <v>363</v>
      </c>
      <c r="CS47" s="699"/>
      <c r="CT47" s="699"/>
      <c r="CU47" s="699"/>
      <c r="CV47" s="699"/>
      <c r="CW47" s="699"/>
      <c r="CX47" s="699"/>
      <c r="CY47" s="700"/>
      <c r="CZ47" s="683" t="s">
        <v>175</v>
      </c>
      <c r="DA47" s="701"/>
      <c r="DB47" s="701"/>
      <c r="DC47" s="702"/>
      <c r="DD47" s="686" t="s">
        <v>363</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363</v>
      </c>
      <c r="CS48" s="681"/>
      <c r="CT48" s="681"/>
      <c r="CU48" s="681"/>
      <c r="CV48" s="681"/>
      <c r="CW48" s="681"/>
      <c r="CX48" s="681"/>
      <c r="CY48" s="682"/>
      <c r="CZ48" s="683" t="s">
        <v>363</v>
      </c>
      <c r="DA48" s="684"/>
      <c r="DB48" s="684"/>
      <c r="DC48" s="685"/>
      <c r="DD48" s="686" t="s">
        <v>175</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10024545</v>
      </c>
      <c r="CS49" s="665"/>
      <c r="CT49" s="665"/>
      <c r="CU49" s="665"/>
      <c r="CV49" s="665"/>
      <c r="CW49" s="665"/>
      <c r="CX49" s="665"/>
      <c r="CY49" s="666"/>
      <c r="CZ49" s="667">
        <v>100</v>
      </c>
      <c r="DA49" s="668"/>
      <c r="DB49" s="668"/>
      <c r="DC49" s="669"/>
      <c r="DD49" s="670">
        <v>6203034</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pxZHNiJSJmmIoDlrHZ/cZUrVXppUYhWEfAD8UhYjziEFF7Eg5/L+HSUnFcHgoESe2z1F23Xx/TrlqmCTuZtLhA==" saltValue="oBB6ddN52gDX2D5cPGwre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4" t="s">
        <v>367</v>
      </c>
      <c r="DK2" s="1205"/>
      <c r="DL2" s="1205"/>
      <c r="DM2" s="1205"/>
      <c r="DN2" s="1205"/>
      <c r="DO2" s="1206"/>
      <c r="DP2" s="251"/>
      <c r="DQ2" s="1204" t="s">
        <v>368</v>
      </c>
      <c r="DR2" s="1205"/>
      <c r="DS2" s="1205"/>
      <c r="DT2" s="1205"/>
      <c r="DU2" s="1205"/>
      <c r="DV2" s="1205"/>
      <c r="DW2" s="1205"/>
      <c r="DX2" s="1205"/>
      <c r="DY2" s="1205"/>
      <c r="DZ2" s="120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7" t="s">
        <v>369</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7"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2" t="s">
        <v>385</v>
      </c>
      <c r="DH5" s="1193"/>
      <c r="DI5" s="1193"/>
      <c r="DJ5" s="1193"/>
      <c r="DK5" s="1194"/>
      <c r="DL5" s="1192" t="s">
        <v>386</v>
      </c>
      <c r="DM5" s="1193"/>
      <c r="DN5" s="1193"/>
      <c r="DO5" s="1193"/>
      <c r="DP5" s="1194"/>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8"/>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5"/>
      <c r="DH6" s="1196"/>
      <c r="DI6" s="1196"/>
      <c r="DJ6" s="1196"/>
      <c r="DK6" s="1197"/>
      <c r="DL6" s="1195"/>
      <c r="DM6" s="1196"/>
      <c r="DN6" s="1196"/>
      <c r="DO6" s="1196"/>
      <c r="DP6" s="1197"/>
      <c r="DQ6" s="1099"/>
      <c r="DR6" s="1100"/>
      <c r="DS6" s="1100"/>
      <c r="DT6" s="1100"/>
      <c r="DU6" s="1101"/>
      <c r="DV6" s="1099"/>
      <c r="DW6" s="1100"/>
      <c r="DX6" s="1100"/>
      <c r="DY6" s="1100"/>
      <c r="DZ6" s="1113"/>
      <c r="EA6" s="256"/>
    </row>
    <row r="7" spans="1:131" s="257" customFormat="1" ht="26.25" customHeight="1" thickTop="1" x14ac:dyDescent="0.15">
      <c r="A7" s="260">
        <v>1</v>
      </c>
      <c r="B7" s="1143" t="s">
        <v>388</v>
      </c>
      <c r="C7" s="1144"/>
      <c r="D7" s="1144"/>
      <c r="E7" s="1144"/>
      <c r="F7" s="1144"/>
      <c r="G7" s="1144"/>
      <c r="H7" s="1144"/>
      <c r="I7" s="1144"/>
      <c r="J7" s="1144"/>
      <c r="K7" s="1144"/>
      <c r="L7" s="1144"/>
      <c r="M7" s="1144"/>
      <c r="N7" s="1144"/>
      <c r="O7" s="1144"/>
      <c r="P7" s="1145"/>
      <c r="Q7" s="1198">
        <v>10242</v>
      </c>
      <c r="R7" s="1199"/>
      <c r="S7" s="1199"/>
      <c r="T7" s="1199"/>
      <c r="U7" s="1199"/>
      <c r="V7" s="1199">
        <v>9962</v>
      </c>
      <c r="W7" s="1199"/>
      <c r="X7" s="1199"/>
      <c r="Y7" s="1199"/>
      <c r="Z7" s="1199"/>
      <c r="AA7" s="1199">
        <v>280</v>
      </c>
      <c r="AB7" s="1199"/>
      <c r="AC7" s="1199"/>
      <c r="AD7" s="1199"/>
      <c r="AE7" s="1200"/>
      <c r="AF7" s="1201">
        <v>265</v>
      </c>
      <c r="AG7" s="1202"/>
      <c r="AH7" s="1202"/>
      <c r="AI7" s="1202"/>
      <c r="AJ7" s="1203"/>
      <c r="AK7" s="1185">
        <v>95</v>
      </c>
      <c r="AL7" s="1186"/>
      <c r="AM7" s="1186"/>
      <c r="AN7" s="1186"/>
      <c r="AO7" s="1186"/>
      <c r="AP7" s="1186">
        <v>13537</v>
      </c>
      <c r="AQ7" s="1186"/>
      <c r="AR7" s="1186"/>
      <c r="AS7" s="1186"/>
      <c r="AT7" s="1186"/>
      <c r="AU7" s="1187"/>
      <c r="AV7" s="1187"/>
      <c r="AW7" s="1187"/>
      <c r="AX7" s="1187"/>
      <c r="AY7" s="1188"/>
      <c r="AZ7" s="254"/>
      <c r="BA7" s="254"/>
      <c r="BB7" s="254"/>
      <c r="BC7" s="254"/>
      <c r="BD7" s="254"/>
      <c r="BE7" s="255"/>
      <c r="BF7" s="255"/>
      <c r="BG7" s="255"/>
      <c r="BH7" s="255"/>
      <c r="BI7" s="255"/>
      <c r="BJ7" s="255"/>
      <c r="BK7" s="255"/>
      <c r="BL7" s="255"/>
      <c r="BM7" s="255"/>
      <c r="BN7" s="255"/>
      <c r="BO7" s="255"/>
      <c r="BP7" s="255"/>
      <c r="BQ7" s="261">
        <v>1</v>
      </c>
      <c r="BR7" s="262"/>
      <c r="BS7" s="1189" t="s">
        <v>607</v>
      </c>
      <c r="BT7" s="1190"/>
      <c r="BU7" s="1190"/>
      <c r="BV7" s="1190"/>
      <c r="BW7" s="1190"/>
      <c r="BX7" s="1190"/>
      <c r="BY7" s="1190"/>
      <c r="BZ7" s="1190"/>
      <c r="CA7" s="1190"/>
      <c r="CB7" s="1190"/>
      <c r="CC7" s="1190"/>
      <c r="CD7" s="1190"/>
      <c r="CE7" s="1190"/>
      <c r="CF7" s="1190"/>
      <c r="CG7" s="1191"/>
      <c r="CH7" s="1182">
        <v>4</v>
      </c>
      <c r="CI7" s="1183"/>
      <c r="CJ7" s="1183"/>
      <c r="CK7" s="1183"/>
      <c r="CL7" s="1184"/>
      <c r="CM7" s="1182">
        <v>136</v>
      </c>
      <c r="CN7" s="1183"/>
      <c r="CO7" s="1183"/>
      <c r="CP7" s="1183"/>
      <c r="CQ7" s="1184"/>
      <c r="CR7" s="1182">
        <v>42</v>
      </c>
      <c r="CS7" s="1183"/>
      <c r="CT7" s="1183"/>
      <c r="CU7" s="1183"/>
      <c r="CV7" s="1184"/>
      <c r="CW7" s="1182" t="s">
        <v>606</v>
      </c>
      <c r="CX7" s="1183"/>
      <c r="CY7" s="1183"/>
      <c r="CZ7" s="1183"/>
      <c r="DA7" s="1184"/>
      <c r="DB7" s="1182" t="s">
        <v>606</v>
      </c>
      <c r="DC7" s="1183"/>
      <c r="DD7" s="1183"/>
      <c r="DE7" s="1183"/>
      <c r="DF7" s="1184"/>
      <c r="DG7" s="1182" t="s">
        <v>606</v>
      </c>
      <c r="DH7" s="1183"/>
      <c r="DI7" s="1183"/>
      <c r="DJ7" s="1183"/>
      <c r="DK7" s="1184"/>
      <c r="DL7" s="1182" t="s">
        <v>606</v>
      </c>
      <c r="DM7" s="1183"/>
      <c r="DN7" s="1183"/>
      <c r="DO7" s="1183"/>
      <c r="DP7" s="1184"/>
      <c r="DQ7" s="1182" t="s">
        <v>606</v>
      </c>
      <c r="DR7" s="1183"/>
      <c r="DS7" s="1183"/>
      <c r="DT7" s="1183"/>
      <c r="DU7" s="1184"/>
      <c r="DV7" s="1209"/>
      <c r="DW7" s="1210"/>
      <c r="DX7" s="1210"/>
      <c r="DY7" s="1210"/>
      <c r="DZ7" s="1211"/>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70</v>
      </c>
      <c r="R8" s="1139"/>
      <c r="S8" s="1139"/>
      <c r="T8" s="1139"/>
      <c r="U8" s="1139"/>
      <c r="V8" s="1139">
        <v>57</v>
      </c>
      <c r="W8" s="1139"/>
      <c r="X8" s="1139"/>
      <c r="Y8" s="1139"/>
      <c r="Z8" s="1139"/>
      <c r="AA8" s="1139">
        <v>13</v>
      </c>
      <c r="AB8" s="1139"/>
      <c r="AC8" s="1139"/>
      <c r="AD8" s="1139"/>
      <c r="AE8" s="1140"/>
      <c r="AF8" s="1114">
        <v>13</v>
      </c>
      <c r="AG8" s="1115"/>
      <c r="AH8" s="1115"/>
      <c r="AI8" s="1115"/>
      <c r="AJ8" s="1116"/>
      <c r="AK8" s="1180">
        <v>13</v>
      </c>
      <c r="AL8" s="1181"/>
      <c r="AM8" s="1181"/>
      <c r="AN8" s="1181"/>
      <c r="AO8" s="1181"/>
      <c r="AP8" s="1181"/>
      <c r="AQ8" s="1181"/>
      <c r="AR8" s="1181"/>
      <c r="AS8" s="1181"/>
      <c r="AT8" s="1181"/>
      <c r="AU8" s="1178"/>
      <c r="AV8" s="1178"/>
      <c r="AW8" s="1178"/>
      <c r="AX8" s="1178"/>
      <c r="AY8" s="1179"/>
      <c r="AZ8" s="254"/>
      <c r="BA8" s="254"/>
      <c r="BB8" s="254"/>
      <c r="BC8" s="254"/>
      <c r="BD8" s="254"/>
      <c r="BE8" s="255"/>
      <c r="BF8" s="255"/>
      <c r="BG8" s="255"/>
      <c r="BH8" s="255"/>
      <c r="BI8" s="255"/>
      <c r="BJ8" s="255"/>
      <c r="BK8" s="255"/>
      <c r="BL8" s="255"/>
      <c r="BM8" s="255"/>
      <c r="BN8" s="255"/>
      <c r="BO8" s="255"/>
      <c r="BP8" s="255"/>
      <c r="BQ8" s="264">
        <v>2</v>
      </c>
      <c r="BR8" s="265"/>
      <c r="BS8" s="1109" t="s">
        <v>608</v>
      </c>
      <c r="BT8" s="1110"/>
      <c r="BU8" s="1110"/>
      <c r="BV8" s="1110"/>
      <c r="BW8" s="1110"/>
      <c r="BX8" s="1110"/>
      <c r="BY8" s="1110"/>
      <c r="BZ8" s="1110"/>
      <c r="CA8" s="1110"/>
      <c r="CB8" s="1110"/>
      <c r="CC8" s="1110"/>
      <c r="CD8" s="1110"/>
      <c r="CE8" s="1110"/>
      <c r="CF8" s="1110"/>
      <c r="CG8" s="1111"/>
      <c r="CH8" s="1084">
        <v>0</v>
      </c>
      <c r="CI8" s="1085"/>
      <c r="CJ8" s="1085"/>
      <c r="CK8" s="1085"/>
      <c r="CL8" s="1086"/>
      <c r="CM8" s="1084">
        <v>37</v>
      </c>
      <c r="CN8" s="1085"/>
      <c r="CO8" s="1085"/>
      <c r="CP8" s="1085"/>
      <c r="CQ8" s="1086"/>
      <c r="CR8" s="1084">
        <v>2</v>
      </c>
      <c r="CS8" s="1085"/>
      <c r="CT8" s="1085"/>
      <c r="CU8" s="1085"/>
      <c r="CV8" s="1086"/>
      <c r="CW8" s="1084" t="s">
        <v>606</v>
      </c>
      <c r="CX8" s="1085"/>
      <c r="CY8" s="1085"/>
      <c r="CZ8" s="1085"/>
      <c r="DA8" s="1086"/>
      <c r="DB8" s="1084" t="s">
        <v>606</v>
      </c>
      <c r="DC8" s="1085"/>
      <c r="DD8" s="1085"/>
      <c r="DE8" s="1085"/>
      <c r="DF8" s="1086"/>
      <c r="DG8" s="1084" t="s">
        <v>606</v>
      </c>
      <c r="DH8" s="1085"/>
      <c r="DI8" s="1085"/>
      <c r="DJ8" s="1085"/>
      <c r="DK8" s="1086"/>
      <c r="DL8" s="1084" t="s">
        <v>606</v>
      </c>
      <c r="DM8" s="1085"/>
      <c r="DN8" s="1085"/>
      <c r="DO8" s="1085"/>
      <c r="DP8" s="1086"/>
      <c r="DQ8" s="1084" t="s">
        <v>606</v>
      </c>
      <c r="DR8" s="1085"/>
      <c r="DS8" s="1085"/>
      <c r="DT8" s="1085"/>
      <c r="DU8" s="1086"/>
      <c r="DV8" s="1087"/>
      <c r="DW8" s="1088"/>
      <c r="DX8" s="1088"/>
      <c r="DY8" s="1088"/>
      <c r="DZ8" s="1089"/>
      <c r="EA8" s="256"/>
    </row>
    <row r="9" spans="1:131" s="257" customFormat="1" ht="26.25" customHeight="1" x14ac:dyDescent="0.15">
      <c r="A9" s="263">
        <v>3</v>
      </c>
      <c r="B9" s="1132" t="s">
        <v>390</v>
      </c>
      <c r="C9" s="1133"/>
      <c r="D9" s="1133"/>
      <c r="E9" s="1133"/>
      <c r="F9" s="1133"/>
      <c r="G9" s="1133"/>
      <c r="H9" s="1133"/>
      <c r="I9" s="1133"/>
      <c r="J9" s="1133"/>
      <c r="K9" s="1133"/>
      <c r="L9" s="1133"/>
      <c r="M9" s="1133"/>
      <c r="N9" s="1133"/>
      <c r="O9" s="1133"/>
      <c r="P9" s="1134"/>
      <c r="Q9" s="1138">
        <v>10</v>
      </c>
      <c r="R9" s="1139"/>
      <c r="S9" s="1139"/>
      <c r="T9" s="1139"/>
      <c r="U9" s="1139"/>
      <c r="V9" s="1139">
        <v>10</v>
      </c>
      <c r="W9" s="1139"/>
      <c r="X9" s="1139"/>
      <c r="Y9" s="1139"/>
      <c r="Z9" s="1139"/>
      <c r="AA9" s="1139">
        <v>0</v>
      </c>
      <c r="AB9" s="1139"/>
      <c r="AC9" s="1139"/>
      <c r="AD9" s="1139"/>
      <c r="AE9" s="1140"/>
      <c r="AF9" s="1114">
        <v>0</v>
      </c>
      <c r="AG9" s="1115"/>
      <c r="AH9" s="1115"/>
      <c r="AI9" s="1115"/>
      <c r="AJ9" s="1116"/>
      <c r="AK9" s="1180" t="s">
        <v>606</v>
      </c>
      <c r="AL9" s="1181"/>
      <c r="AM9" s="1181"/>
      <c r="AN9" s="1181"/>
      <c r="AO9" s="1181"/>
      <c r="AP9" s="1181"/>
      <c r="AQ9" s="1181"/>
      <c r="AR9" s="1181"/>
      <c r="AS9" s="1181"/>
      <c r="AT9" s="1181"/>
      <c r="AU9" s="1178"/>
      <c r="AV9" s="1178"/>
      <c r="AW9" s="1178"/>
      <c r="AX9" s="1178"/>
      <c r="AY9" s="1179"/>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t="s">
        <v>391</v>
      </c>
      <c r="C10" s="1133"/>
      <c r="D10" s="1133"/>
      <c r="E10" s="1133"/>
      <c r="F10" s="1133"/>
      <c r="G10" s="1133"/>
      <c r="H10" s="1133"/>
      <c r="I10" s="1133"/>
      <c r="J10" s="1133"/>
      <c r="K10" s="1133"/>
      <c r="L10" s="1133"/>
      <c r="M10" s="1133"/>
      <c r="N10" s="1133"/>
      <c r="O10" s="1133"/>
      <c r="P10" s="1134"/>
      <c r="Q10" s="1138">
        <v>4</v>
      </c>
      <c r="R10" s="1139"/>
      <c r="S10" s="1139"/>
      <c r="T10" s="1139"/>
      <c r="U10" s="1139"/>
      <c r="V10" s="1139">
        <v>4</v>
      </c>
      <c r="W10" s="1139"/>
      <c r="X10" s="1139"/>
      <c r="Y10" s="1139"/>
      <c r="Z10" s="1139"/>
      <c r="AA10" s="1139" t="s">
        <v>606</v>
      </c>
      <c r="AB10" s="1139"/>
      <c r="AC10" s="1139"/>
      <c r="AD10" s="1139"/>
      <c r="AE10" s="1140"/>
      <c r="AF10" s="1114" t="s">
        <v>392</v>
      </c>
      <c r="AG10" s="1115"/>
      <c r="AH10" s="1115"/>
      <c r="AI10" s="1115"/>
      <c r="AJ10" s="1116"/>
      <c r="AK10" s="1180">
        <v>2</v>
      </c>
      <c r="AL10" s="1181"/>
      <c r="AM10" s="1181"/>
      <c r="AN10" s="1181"/>
      <c r="AO10" s="1181"/>
      <c r="AP10" s="1181"/>
      <c r="AQ10" s="1181"/>
      <c r="AR10" s="1181"/>
      <c r="AS10" s="1181"/>
      <c r="AT10" s="1181"/>
      <c r="AU10" s="1178"/>
      <c r="AV10" s="1178"/>
      <c r="AW10" s="1178"/>
      <c r="AX10" s="1178"/>
      <c r="AY10" s="1179"/>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t="s">
        <v>393</v>
      </c>
      <c r="C11" s="1133"/>
      <c r="D11" s="1133"/>
      <c r="E11" s="1133"/>
      <c r="F11" s="1133"/>
      <c r="G11" s="1133"/>
      <c r="H11" s="1133"/>
      <c r="I11" s="1133"/>
      <c r="J11" s="1133"/>
      <c r="K11" s="1133"/>
      <c r="L11" s="1133"/>
      <c r="M11" s="1133"/>
      <c r="N11" s="1133"/>
      <c r="O11" s="1133"/>
      <c r="P11" s="1134"/>
      <c r="Q11" s="1138">
        <v>8</v>
      </c>
      <c r="R11" s="1139"/>
      <c r="S11" s="1139"/>
      <c r="T11" s="1139"/>
      <c r="U11" s="1139"/>
      <c r="V11" s="1139">
        <v>8</v>
      </c>
      <c r="W11" s="1139"/>
      <c r="X11" s="1139"/>
      <c r="Y11" s="1139"/>
      <c r="Z11" s="1139"/>
      <c r="AA11" s="1139" t="s">
        <v>606</v>
      </c>
      <c r="AB11" s="1139"/>
      <c r="AC11" s="1139"/>
      <c r="AD11" s="1139"/>
      <c r="AE11" s="1140"/>
      <c r="AF11" s="1114" t="s">
        <v>392</v>
      </c>
      <c r="AG11" s="1115"/>
      <c r="AH11" s="1115"/>
      <c r="AI11" s="1115"/>
      <c r="AJ11" s="1116"/>
      <c r="AK11" s="1180">
        <v>8</v>
      </c>
      <c r="AL11" s="1181"/>
      <c r="AM11" s="1181"/>
      <c r="AN11" s="1181"/>
      <c r="AO11" s="1181"/>
      <c r="AP11" s="1181"/>
      <c r="AQ11" s="1181"/>
      <c r="AR11" s="1181"/>
      <c r="AS11" s="1181"/>
      <c r="AT11" s="1181"/>
      <c r="AU11" s="1178"/>
      <c r="AV11" s="1178"/>
      <c r="AW11" s="1178"/>
      <c r="AX11" s="1178"/>
      <c r="AY11" s="1179"/>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0"/>
      <c r="AL12" s="1181"/>
      <c r="AM12" s="1181"/>
      <c r="AN12" s="1181"/>
      <c r="AO12" s="1181"/>
      <c r="AP12" s="1181"/>
      <c r="AQ12" s="1181"/>
      <c r="AR12" s="1181"/>
      <c r="AS12" s="1181"/>
      <c r="AT12" s="1181"/>
      <c r="AU12" s="1178"/>
      <c r="AV12" s="1178"/>
      <c r="AW12" s="1178"/>
      <c r="AX12" s="1178"/>
      <c r="AY12" s="1179"/>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0"/>
      <c r="AL13" s="1181"/>
      <c r="AM13" s="1181"/>
      <c r="AN13" s="1181"/>
      <c r="AO13" s="1181"/>
      <c r="AP13" s="1181"/>
      <c r="AQ13" s="1181"/>
      <c r="AR13" s="1181"/>
      <c r="AS13" s="1181"/>
      <c r="AT13" s="1181"/>
      <c r="AU13" s="1178"/>
      <c r="AV13" s="1178"/>
      <c r="AW13" s="1178"/>
      <c r="AX13" s="1178"/>
      <c r="AY13" s="1179"/>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0"/>
      <c r="AL14" s="1181"/>
      <c r="AM14" s="1181"/>
      <c r="AN14" s="1181"/>
      <c r="AO14" s="1181"/>
      <c r="AP14" s="1181"/>
      <c r="AQ14" s="1181"/>
      <c r="AR14" s="1181"/>
      <c r="AS14" s="1181"/>
      <c r="AT14" s="1181"/>
      <c r="AU14" s="1178"/>
      <c r="AV14" s="1178"/>
      <c r="AW14" s="1178"/>
      <c r="AX14" s="1178"/>
      <c r="AY14" s="1179"/>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0"/>
      <c r="AL15" s="1181"/>
      <c r="AM15" s="1181"/>
      <c r="AN15" s="1181"/>
      <c r="AO15" s="1181"/>
      <c r="AP15" s="1181"/>
      <c r="AQ15" s="1181"/>
      <c r="AR15" s="1181"/>
      <c r="AS15" s="1181"/>
      <c r="AT15" s="1181"/>
      <c r="AU15" s="1178"/>
      <c r="AV15" s="1178"/>
      <c r="AW15" s="1178"/>
      <c r="AX15" s="1178"/>
      <c r="AY15" s="1179"/>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0"/>
      <c r="AL16" s="1181"/>
      <c r="AM16" s="1181"/>
      <c r="AN16" s="1181"/>
      <c r="AO16" s="1181"/>
      <c r="AP16" s="1181"/>
      <c r="AQ16" s="1181"/>
      <c r="AR16" s="1181"/>
      <c r="AS16" s="1181"/>
      <c r="AT16" s="1181"/>
      <c r="AU16" s="1178"/>
      <c r="AV16" s="1178"/>
      <c r="AW16" s="1178"/>
      <c r="AX16" s="1178"/>
      <c r="AY16" s="1179"/>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0"/>
      <c r="AL17" s="1181"/>
      <c r="AM17" s="1181"/>
      <c r="AN17" s="1181"/>
      <c r="AO17" s="1181"/>
      <c r="AP17" s="1181"/>
      <c r="AQ17" s="1181"/>
      <c r="AR17" s="1181"/>
      <c r="AS17" s="1181"/>
      <c r="AT17" s="1181"/>
      <c r="AU17" s="1178"/>
      <c r="AV17" s="1178"/>
      <c r="AW17" s="1178"/>
      <c r="AX17" s="1178"/>
      <c r="AY17" s="1179"/>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0"/>
      <c r="AL18" s="1181"/>
      <c r="AM18" s="1181"/>
      <c r="AN18" s="1181"/>
      <c r="AO18" s="1181"/>
      <c r="AP18" s="1181"/>
      <c r="AQ18" s="1181"/>
      <c r="AR18" s="1181"/>
      <c r="AS18" s="1181"/>
      <c r="AT18" s="1181"/>
      <c r="AU18" s="1178"/>
      <c r="AV18" s="1178"/>
      <c r="AW18" s="1178"/>
      <c r="AX18" s="1178"/>
      <c r="AY18" s="1179"/>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0"/>
      <c r="AL19" s="1181"/>
      <c r="AM19" s="1181"/>
      <c r="AN19" s="1181"/>
      <c r="AO19" s="1181"/>
      <c r="AP19" s="1181"/>
      <c r="AQ19" s="1181"/>
      <c r="AR19" s="1181"/>
      <c r="AS19" s="1181"/>
      <c r="AT19" s="1181"/>
      <c r="AU19" s="1178"/>
      <c r="AV19" s="1178"/>
      <c r="AW19" s="1178"/>
      <c r="AX19" s="1178"/>
      <c r="AY19" s="1179"/>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0"/>
      <c r="AL20" s="1181"/>
      <c r="AM20" s="1181"/>
      <c r="AN20" s="1181"/>
      <c r="AO20" s="1181"/>
      <c r="AP20" s="1181"/>
      <c r="AQ20" s="1181"/>
      <c r="AR20" s="1181"/>
      <c r="AS20" s="1181"/>
      <c r="AT20" s="1181"/>
      <c r="AU20" s="1178"/>
      <c r="AV20" s="1178"/>
      <c r="AW20" s="1178"/>
      <c r="AX20" s="1178"/>
      <c r="AY20" s="1179"/>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0"/>
      <c r="AL21" s="1181"/>
      <c r="AM21" s="1181"/>
      <c r="AN21" s="1181"/>
      <c r="AO21" s="1181"/>
      <c r="AP21" s="1181"/>
      <c r="AQ21" s="1181"/>
      <c r="AR21" s="1181"/>
      <c r="AS21" s="1181"/>
      <c r="AT21" s="1181"/>
      <c r="AU21" s="1178"/>
      <c r="AV21" s="1178"/>
      <c r="AW21" s="1178"/>
      <c r="AX21" s="1178"/>
      <c r="AY21" s="1179"/>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5"/>
      <c r="R22" s="1176"/>
      <c r="S22" s="1176"/>
      <c r="T22" s="1176"/>
      <c r="U22" s="1176"/>
      <c r="V22" s="1176"/>
      <c r="W22" s="1176"/>
      <c r="X22" s="1176"/>
      <c r="Y22" s="1176"/>
      <c r="Z22" s="1176"/>
      <c r="AA22" s="1176"/>
      <c r="AB22" s="1176"/>
      <c r="AC22" s="1176"/>
      <c r="AD22" s="1176"/>
      <c r="AE22" s="1177"/>
      <c r="AF22" s="1114"/>
      <c r="AG22" s="1115"/>
      <c r="AH22" s="1115"/>
      <c r="AI22" s="1115"/>
      <c r="AJ22" s="1116"/>
      <c r="AK22" s="1171"/>
      <c r="AL22" s="1172"/>
      <c r="AM22" s="1172"/>
      <c r="AN22" s="1172"/>
      <c r="AO22" s="1172"/>
      <c r="AP22" s="1172"/>
      <c r="AQ22" s="1172"/>
      <c r="AR22" s="1172"/>
      <c r="AS22" s="1172"/>
      <c r="AT22" s="1172"/>
      <c r="AU22" s="1173"/>
      <c r="AV22" s="1173"/>
      <c r="AW22" s="1173"/>
      <c r="AX22" s="1173"/>
      <c r="AY22" s="1174"/>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2"/>
      <c r="R23" s="1163"/>
      <c r="S23" s="1163"/>
      <c r="T23" s="1163"/>
      <c r="U23" s="1163"/>
      <c r="V23" s="1163"/>
      <c r="W23" s="1163"/>
      <c r="X23" s="1163"/>
      <c r="Y23" s="1163"/>
      <c r="Z23" s="1163"/>
      <c r="AA23" s="1163"/>
      <c r="AB23" s="1163"/>
      <c r="AC23" s="1163"/>
      <c r="AD23" s="1163"/>
      <c r="AE23" s="1164"/>
      <c r="AF23" s="1165">
        <v>278</v>
      </c>
      <c r="AG23" s="1163"/>
      <c r="AH23" s="1163"/>
      <c r="AI23" s="1163"/>
      <c r="AJ23" s="1166"/>
      <c r="AK23" s="1167"/>
      <c r="AL23" s="1168"/>
      <c r="AM23" s="1168"/>
      <c r="AN23" s="1168"/>
      <c r="AO23" s="1168"/>
      <c r="AP23" s="1163"/>
      <c r="AQ23" s="1163"/>
      <c r="AR23" s="1163"/>
      <c r="AS23" s="1163"/>
      <c r="AT23" s="1163"/>
      <c r="AU23" s="1169"/>
      <c r="AV23" s="1169"/>
      <c r="AW23" s="1169"/>
      <c r="AX23" s="1169"/>
      <c r="AY23" s="1170"/>
      <c r="AZ23" s="1159" t="s">
        <v>392</v>
      </c>
      <c r="BA23" s="1160"/>
      <c r="BB23" s="1160"/>
      <c r="BC23" s="1160"/>
      <c r="BD23" s="1161"/>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8" t="s">
        <v>397</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7" t="s">
        <v>398</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3" t="s">
        <v>402</v>
      </c>
      <c r="AG26" s="1103"/>
      <c r="AH26" s="1103"/>
      <c r="AI26" s="1103"/>
      <c r="AJ26" s="1154"/>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5"/>
      <c r="AG27" s="1106"/>
      <c r="AH27" s="1106"/>
      <c r="AI27" s="1106"/>
      <c r="AJ27" s="1156"/>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3" t="s">
        <v>407</v>
      </c>
      <c r="C28" s="1144"/>
      <c r="D28" s="1144"/>
      <c r="E28" s="1144"/>
      <c r="F28" s="1144"/>
      <c r="G28" s="1144"/>
      <c r="H28" s="1144"/>
      <c r="I28" s="1144"/>
      <c r="J28" s="1144"/>
      <c r="K28" s="1144"/>
      <c r="L28" s="1144"/>
      <c r="M28" s="1144"/>
      <c r="N28" s="1144"/>
      <c r="O28" s="1144"/>
      <c r="P28" s="1145"/>
      <c r="Q28" s="1146">
        <v>1285</v>
      </c>
      <c r="R28" s="1147"/>
      <c r="S28" s="1147"/>
      <c r="T28" s="1147"/>
      <c r="U28" s="1147"/>
      <c r="V28" s="1147">
        <v>1266</v>
      </c>
      <c r="W28" s="1147"/>
      <c r="X28" s="1147"/>
      <c r="Y28" s="1147"/>
      <c r="Z28" s="1147"/>
      <c r="AA28" s="1147">
        <v>19</v>
      </c>
      <c r="AB28" s="1147"/>
      <c r="AC28" s="1147"/>
      <c r="AD28" s="1147"/>
      <c r="AE28" s="1148"/>
      <c r="AF28" s="1149">
        <v>19</v>
      </c>
      <c r="AG28" s="1147"/>
      <c r="AH28" s="1147"/>
      <c r="AI28" s="1147"/>
      <c r="AJ28" s="1150"/>
      <c r="AK28" s="1151">
        <v>75</v>
      </c>
      <c r="AL28" s="1152"/>
      <c r="AM28" s="1152"/>
      <c r="AN28" s="1152"/>
      <c r="AO28" s="1152"/>
      <c r="AP28" s="1066" t="s">
        <v>606</v>
      </c>
      <c r="AQ28" s="1066"/>
      <c r="AR28" s="1066"/>
      <c r="AS28" s="1066"/>
      <c r="AT28" s="1066"/>
      <c r="AU28" s="1066" t="s">
        <v>606</v>
      </c>
      <c r="AV28" s="1066"/>
      <c r="AW28" s="1066"/>
      <c r="AX28" s="1066"/>
      <c r="AY28" s="1066"/>
      <c r="AZ28" s="1137" t="s">
        <v>606</v>
      </c>
      <c r="BA28" s="1137"/>
      <c r="BB28" s="1137"/>
      <c r="BC28" s="1137"/>
      <c r="BD28" s="1137"/>
      <c r="BE28" s="1141"/>
      <c r="BF28" s="1141"/>
      <c r="BG28" s="1141"/>
      <c r="BH28" s="1141"/>
      <c r="BI28" s="1142"/>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1474</v>
      </c>
      <c r="R29" s="1139"/>
      <c r="S29" s="1139"/>
      <c r="T29" s="1139"/>
      <c r="U29" s="1139"/>
      <c r="V29" s="1139">
        <v>1471</v>
      </c>
      <c r="W29" s="1139"/>
      <c r="X29" s="1139"/>
      <c r="Y29" s="1139"/>
      <c r="Z29" s="1139"/>
      <c r="AA29" s="1139">
        <v>3</v>
      </c>
      <c r="AB29" s="1139"/>
      <c r="AC29" s="1139"/>
      <c r="AD29" s="1139"/>
      <c r="AE29" s="1140"/>
      <c r="AF29" s="1114">
        <v>3</v>
      </c>
      <c r="AG29" s="1115"/>
      <c r="AH29" s="1115"/>
      <c r="AI29" s="1115"/>
      <c r="AJ29" s="1116"/>
      <c r="AK29" s="1075">
        <v>244</v>
      </c>
      <c r="AL29" s="1066"/>
      <c r="AM29" s="1066"/>
      <c r="AN29" s="1066"/>
      <c r="AO29" s="1066"/>
      <c r="AP29" s="1066" t="s">
        <v>606</v>
      </c>
      <c r="AQ29" s="1066"/>
      <c r="AR29" s="1066"/>
      <c r="AS29" s="1066"/>
      <c r="AT29" s="1066"/>
      <c r="AU29" s="1066" t="s">
        <v>606</v>
      </c>
      <c r="AV29" s="1066"/>
      <c r="AW29" s="1066"/>
      <c r="AX29" s="1066"/>
      <c r="AY29" s="1066"/>
      <c r="AZ29" s="1137" t="s">
        <v>606</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197</v>
      </c>
      <c r="R30" s="1139"/>
      <c r="S30" s="1139"/>
      <c r="T30" s="1139"/>
      <c r="U30" s="1139"/>
      <c r="V30" s="1139">
        <v>196</v>
      </c>
      <c r="W30" s="1139"/>
      <c r="X30" s="1139"/>
      <c r="Y30" s="1139"/>
      <c r="Z30" s="1139"/>
      <c r="AA30" s="1139">
        <v>1</v>
      </c>
      <c r="AB30" s="1139"/>
      <c r="AC30" s="1139"/>
      <c r="AD30" s="1139"/>
      <c r="AE30" s="1140"/>
      <c r="AF30" s="1114">
        <v>1</v>
      </c>
      <c r="AG30" s="1115"/>
      <c r="AH30" s="1115"/>
      <c r="AI30" s="1115"/>
      <c r="AJ30" s="1116"/>
      <c r="AK30" s="1075">
        <v>50</v>
      </c>
      <c r="AL30" s="1066"/>
      <c r="AM30" s="1066"/>
      <c r="AN30" s="1066"/>
      <c r="AO30" s="1066"/>
      <c r="AP30" s="1066" t="s">
        <v>606</v>
      </c>
      <c r="AQ30" s="1066"/>
      <c r="AR30" s="1066"/>
      <c r="AS30" s="1066"/>
      <c r="AT30" s="1066"/>
      <c r="AU30" s="1066" t="s">
        <v>606</v>
      </c>
      <c r="AV30" s="1066"/>
      <c r="AW30" s="1066"/>
      <c r="AX30" s="1066"/>
      <c r="AY30" s="1066"/>
      <c r="AZ30" s="1137" t="s">
        <v>606</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150</v>
      </c>
      <c r="R31" s="1139"/>
      <c r="S31" s="1139"/>
      <c r="T31" s="1139"/>
      <c r="U31" s="1139"/>
      <c r="V31" s="1139">
        <v>123</v>
      </c>
      <c r="W31" s="1139"/>
      <c r="X31" s="1139"/>
      <c r="Y31" s="1139"/>
      <c r="Z31" s="1139"/>
      <c r="AA31" s="1139">
        <v>27</v>
      </c>
      <c r="AB31" s="1139"/>
      <c r="AC31" s="1139"/>
      <c r="AD31" s="1139"/>
      <c r="AE31" s="1140"/>
      <c r="AF31" s="1114">
        <v>27</v>
      </c>
      <c r="AG31" s="1115"/>
      <c r="AH31" s="1115"/>
      <c r="AI31" s="1115"/>
      <c r="AJ31" s="1116"/>
      <c r="AK31" s="1075" t="s">
        <v>606</v>
      </c>
      <c r="AL31" s="1066"/>
      <c r="AM31" s="1066"/>
      <c r="AN31" s="1066"/>
      <c r="AO31" s="1066"/>
      <c r="AP31" s="1066" t="s">
        <v>606</v>
      </c>
      <c r="AQ31" s="1066"/>
      <c r="AR31" s="1066"/>
      <c r="AS31" s="1066"/>
      <c r="AT31" s="1066"/>
      <c r="AU31" s="1066" t="s">
        <v>606</v>
      </c>
      <c r="AV31" s="1066"/>
      <c r="AW31" s="1066"/>
      <c r="AX31" s="1066"/>
      <c r="AY31" s="1066"/>
      <c r="AZ31" s="1137" t="s">
        <v>606</v>
      </c>
      <c r="BA31" s="1137"/>
      <c r="BB31" s="1137"/>
      <c r="BC31" s="1137"/>
      <c r="BD31" s="1137"/>
      <c r="BE31" s="1127" t="s">
        <v>416</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389</v>
      </c>
      <c r="R32" s="1139"/>
      <c r="S32" s="1139"/>
      <c r="T32" s="1139"/>
      <c r="U32" s="1139"/>
      <c r="V32" s="1139">
        <v>368</v>
      </c>
      <c r="W32" s="1139"/>
      <c r="X32" s="1139"/>
      <c r="Y32" s="1139"/>
      <c r="Z32" s="1139"/>
      <c r="AA32" s="1139">
        <v>21</v>
      </c>
      <c r="AB32" s="1139"/>
      <c r="AC32" s="1139"/>
      <c r="AD32" s="1139"/>
      <c r="AE32" s="1140"/>
      <c r="AF32" s="1114">
        <v>289</v>
      </c>
      <c r="AG32" s="1115"/>
      <c r="AH32" s="1115"/>
      <c r="AI32" s="1115"/>
      <c r="AJ32" s="1116"/>
      <c r="AK32" s="1075">
        <v>75</v>
      </c>
      <c r="AL32" s="1066"/>
      <c r="AM32" s="1066"/>
      <c r="AN32" s="1066"/>
      <c r="AO32" s="1066"/>
      <c r="AP32" s="1066">
        <v>2388</v>
      </c>
      <c r="AQ32" s="1066"/>
      <c r="AR32" s="1066"/>
      <c r="AS32" s="1066"/>
      <c r="AT32" s="1066"/>
      <c r="AU32" s="1066">
        <v>950</v>
      </c>
      <c r="AV32" s="1066"/>
      <c r="AW32" s="1066"/>
      <c r="AX32" s="1066"/>
      <c r="AY32" s="1066"/>
      <c r="AZ32" s="1137" t="s">
        <v>606</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671</v>
      </c>
      <c r="R33" s="1139"/>
      <c r="S33" s="1139"/>
      <c r="T33" s="1139"/>
      <c r="U33" s="1139"/>
      <c r="V33" s="1139">
        <v>601</v>
      </c>
      <c r="W33" s="1139"/>
      <c r="X33" s="1139"/>
      <c r="Y33" s="1139"/>
      <c r="Z33" s="1139"/>
      <c r="AA33" s="1139">
        <v>70</v>
      </c>
      <c r="AB33" s="1139"/>
      <c r="AC33" s="1139"/>
      <c r="AD33" s="1139"/>
      <c r="AE33" s="1140"/>
      <c r="AF33" s="1114">
        <v>526</v>
      </c>
      <c r="AG33" s="1115"/>
      <c r="AH33" s="1115"/>
      <c r="AI33" s="1115"/>
      <c r="AJ33" s="1116"/>
      <c r="AK33" s="1075">
        <v>400</v>
      </c>
      <c r="AL33" s="1066"/>
      <c r="AM33" s="1066"/>
      <c r="AN33" s="1066"/>
      <c r="AO33" s="1066"/>
      <c r="AP33" s="1066">
        <v>4557</v>
      </c>
      <c r="AQ33" s="1066"/>
      <c r="AR33" s="1066"/>
      <c r="AS33" s="1066"/>
      <c r="AT33" s="1066"/>
      <c r="AU33" s="1066">
        <v>3113</v>
      </c>
      <c r="AV33" s="1066"/>
      <c r="AW33" s="1066"/>
      <c r="AX33" s="1066"/>
      <c r="AY33" s="1066"/>
      <c r="AZ33" s="1137" t="s">
        <v>606</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3268</v>
      </c>
      <c r="R34" s="1139"/>
      <c r="S34" s="1139"/>
      <c r="T34" s="1139"/>
      <c r="U34" s="1139"/>
      <c r="V34" s="1139">
        <v>3321</v>
      </c>
      <c r="W34" s="1139"/>
      <c r="X34" s="1139"/>
      <c r="Y34" s="1139"/>
      <c r="Z34" s="1139"/>
      <c r="AA34" s="1139">
        <v>-53</v>
      </c>
      <c r="AB34" s="1139"/>
      <c r="AC34" s="1139"/>
      <c r="AD34" s="1139"/>
      <c r="AE34" s="1140"/>
      <c r="AF34" s="1114">
        <v>363</v>
      </c>
      <c r="AG34" s="1115"/>
      <c r="AH34" s="1115"/>
      <c r="AI34" s="1115"/>
      <c r="AJ34" s="1116"/>
      <c r="AK34" s="1075">
        <v>650</v>
      </c>
      <c r="AL34" s="1066"/>
      <c r="AM34" s="1066"/>
      <c r="AN34" s="1066"/>
      <c r="AO34" s="1066"/>
      <c r="AP34" s="1066">
        <v>3592</v>
      </c>
      <c r="AQ34" s="1066"/>
      <c r="AR34" s="1066"/>
      <c r="AS34" s="1066"/>
      <c r="AT34" s="1066"/>
      <c r="AU34" s="1066">
        <v>1819</v>
      </c>
      <c r="AV34" s="1066"/>
      <c r="AW34" s="1066"/>
      <c r="AX34" s="1066"/>
      <c r="AY34" s="1066"/>
      <c r="AZ34" s="1137" t="s">
        <v>606</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57</v>
      </c>
      <c r="R35" s="1139"/>
      <c r="S35" s="1139"/>
      <c r="T35" s="1139"/>
      <c r="U35" s="1139"/>
      <c r="V35" s="1139">
        <v>0</v>
      </c>
      <c r="W35" s="1139"/>
      <c r="X35" s="1139"/>
      <c r="Y35" s="1139"/>
      <c r="Z35" s="1139"/>
      <c r="AA35" s="1139">
        <v>57</v>
      </c>
      <c r="AB35" s="1139"/>
      <c r="AC35" s="1139"/>
      <c r="AD35" s="1139"/>
      <c r="AE35" s="1140"/>
      <c r="AF35" s="1114">
        <v>66</v>
      </c>
      <c r="AG35" s="1115"/>
      <c r="AH35" s="1115"/>
      <c r="AI35" s="1115"/>
      <c r="AJ35" s="1116"/>
      <c r="AK35" s="1075" t="s">
        <v>606</v>
      </c>
      <c r="AL35" s="1066"/>
      <c r="AM35" s="1066"/>
      <c r="AN35" s="1066"/>
      <c r="AO35" s="1066"/>
      <c r="AP35" s="1066" t="s">
        <v>606</v>
      </c>
      <c r="AQ35" s="1066"/>
      <c r="AR35" s="1066"/>
      <c r="AS35" s="1066"/>
      <c r="AT35" s="1066"/>
      <c r="AU35" s="1066" t="s">
        <v>606</v>
      </c>
      <c r="AV35" s="1066"/>
      <c r="AW35" s="1066"/>
      <c r="AX35" s="1066"/>
      <c r="AY35" s="1066"/>
      <c r="AZ35" s="1137" t="s">
        <v>606</v>
      </c>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1294</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392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399</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285</v>
      </c>
      <c r="R68" s="1077"/>
      <c r="S68" s="1077"/>
      <c r="T68" s="1077"/>
      <c r="U68" s="1077"/>
      <c r="V68" s="1077">
        <v>278</v>
      </c>
      <c r="W68" s="1077"/>
      <c r="X68" s="1077"/>
      <c r="Y68" s="1077"/>
      <c r="Z68" s="1077"/>
      <c r="AA68" s="1077">
        <v>8</v>
      </c>
      <c r="AB68" s="1077"/>
      <c r="AC68" s="1077"/>
      <c r="AD68" s="1077"/>
      <c r="AE68" s="1077"/>
      <c r="AF68" s="1077">
        <v>8</v>
      </c>
      <c r="AG68" s="1077"/>
      <c r="AH68" s="1077"/>
      <c r="AI68" s="1077"/>
      <c r="AJ68" s="1077"/>
      <c r="AK68" s="1077" t="s">
        <v>609</v>
      </c>
      <c r="AL68" s="1077"/>
      <c r="AM68" s="1077"/>
      <c r="AN68" s="1077"/>
      <c r="AO68" s="1077"/>
      <c r="AP68" s="1077">
        <v>51</v>
      </c>
      <c r="AQ68" s="1077"/>
      <c r="AR68" s="1077"/>
      <c r="AS68" s="1077"/>
      <c r="AT68" s="1077"/>
      <c r="AU68" s="1077">
        <v>8</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633</v>
      </c>
      <c r="R69" s="1066"/>
      <c r="S69" s="1066"/>
      <c r="T69" s="1066"/>
      <c r="U69" s="1066"/>
      <c r="V69" s="1066">
        <v>598</v>
      </c>
      <c r="W69" s="1066"/>
      <c r="X69" s="1066"/>
      <c r="Y69" s="1066"/>
      <c r="Z69" s="1066"/>
      <c r="AA69" s="1066">
        <v>35</v>
      </c>
      <c r="AB69" s="1066"/>
      <c r="AC69" s="1066"/>
      <c r="AD69" s="1066"/>
      <c r="AE69" s="1066"/>
      <c r="AF69" s="1066">
        <v>24</v>
      </c>
      <c r="AG69" s="1066"/>
      <c r="AH69" s="1066"/>
      <c r="AI69" s="1066"/>
      <c r="AJ69" s="1066"/>
      <c r="AK69" s="1066" t="s">
        <v>609</v>
      </c>
      <c r="AL69" s="1066"/>
      <c r="AM69" s="1066"/>
      <c r="AN69" s="1066"/>
      <c r="AO69" s="1066"/>
      <c r="AP69" s="1066" t="s">
        <v>609</v>
      </c>
      <c r="AQ69" s="1066"/>
      <c r="AR69" s="1066"/>
      <c r="AS69" s="1066"/>
      <c r="AT69" s="1066"/>
      <c r="AU69" s="1066" t="s">
        <v>609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11859</v>
      </c>
      <c r="R70" s="1066"/>
      <c r="S70" s="1066"/>
      <c r="T70" s="1066"/>
      <c r="U70" s="1066"/>
      <c r="V70" s="1066">
        <v>9384</v>
      </c>
      <c r="W70" s="1066"/>
      <c r="X70" s="1066"/>
      <c r="Y70" s="1066"/>
      <c r="Z70" s="1066"/>
      <c r="AA70" s="1066">
        <v>2475</v>
      </c>
      <c r="AB70" s="1066"/>
      <c r="AC70" s="1066"/>
      <c r="AD70" s="1066"/>
      <c r="AE70" s="1066"/>
      <c r="AF70" s="1066">
        <v>2475</v>
      </c>
      <c r="AG70" s="1066"/>
      <c r="AH70" s="1066"/>
      <c r="AI70" s="1066"/>
      <c r="AJ70" s="1066"/>
      <c r="AK70" s="1066">
        <v>43</v>
      </c>
      <c r="AL70" s="1066"/>
      <c r="AM70" s="1066"/>
      <c r="AN70" s="1066"/>
      <c r="AO70" s="1066"/>
      <c r="AP70" s="1066" t="s">
        <v>609</v>
      </c>
      <c r="AQ70" s="1066"/>
      <c r="AR70" s="1066"/>
      <c r="AS70" s="1066"/>
      <c r="AT70" s="1066"/>
      <c r="AU70" s="1066" t="s">
        <v>609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12</v>
      </c>
      <c r="R71" s="1066"/>
      <c r="S71" s="1066"/>
      <c r="T71" s="1066"/>
      <c r="U71" s="1066"/>
      <c r="V71" s="1066">
        <v>11</v>
      </c>
      <c r="W71" s="1066"/>
      <c r="X71" s="1066"/>
      <c r="Y71" s="1066"/>
      <c r="Z71" s="1066"/>
      <c r="AA71" s="1066">
        <v>1</v>
      </c>
      <c r="AB71" s="1066"/>
      <c r="AC71" s="1066"/>
      <c r="AD71" s="1066"/>
      <c r="AE71" s="1066"/>
      <c r="AF71" s="1066">
        <v>1</v>
      </c>
      <c r="AG71" s="1066"/>
      <c r="AH71" s="1066"/>
      <c r="AI71" s="1066"/>
      <c r="AJ71" s="1066"/>
      <c r="AK71" s="1066" t="s">
        <v>609</v>
      </c>
      <c r="AL71" s="1066"/>
      <c r="AM71" s="1066"/>
      <c r="AN71" s="1066"/>
      <c r="AO71" s="1066"/>
      <c r="AP71" s="1066" t="s">
        <v>609</v>
      </c>
      <c r="AQ71" s="1066"/>
      <c r="AR71" s="1066"/>
      <c r="AS71" s="1066"/>
      <c r="AT71" s="1066"/>
      <c r="AU71" s="1066" t="s">
        <v>609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603</v>
      </c>
      <c r="C72" s="1070"/>
      <c r="D72" s="1070"/>
      <c r="E72" s="1070"/>
      <c r="F72" s="1070"/>
      <c r="G72" s="1070"/>
      <c r="H72" s="1070"/>
      <c r="I72" s="1070"/>
      <c r="J72" s="1070"/>
      <c r="K72" s="1070"/>
      <c r="L72" s="1070"/>
      <c r="M72" s="1070"/>
      <c r="N72" s="1070"/>
      <c r="O72" s="1070"/>
      <c r="P72" s="1071"/>
      <c r="Q72" s="1072">
        <v>43</v>
      </c>
      <c r="R72" s="1066"/>
      <c r="S72" s="1066"/>
      <c r="T72" s="1066"/>
      <c r="U72" s="1066"/>
      <c r="V72" s="1066">
        <v>42</v>
      </c>
      <c r="W72" s="1066"/>
      <c r="X72" s="1066"/>
      <c r="Y72" s="1066"/>
      <c r="Z72" s="1066"/>
      <c r="AA72" s="1066">
        <v>1</v>
      </c>
      <c r="AB72" s="1066"/>
      <c r="AC72" s="1066"/>
      <c r="AD72" s="1066"/>
      <c r="AE72" s="1066"/>
      <c r="AF72" s="1066">
        <v>1</v>
      </c>
      <c r="AG72" s="1066"/>
      <c r="AH72" s="1066"/>
      <c r="AI72" s="1066"/>
      <c r="AJ72" s="1066"/>
      <c r="AK72" s="1066" t="s">
        <v>609</v>
      </c>
      <c r="AL72" s="1066"/>
      <c r="AM72" s="1066"/>
      <c r="AN72" s="1066"/>
      <c r="AO72" s="1066"/>
      <c r="AP72" s="1066" t="s">
        <v>609</v>
      </c>
      <c r="AQ72" s="1066"/>
      <c r="AR72" s="1066"/>
      <c r="AS72" s="1066"/>
      <c r="AT72" s="1066"/>
      <c r="AU72" s="1066" t="s">
        <v>609</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604</v>
      </c>
      <c r="C73" s="1070"/>
      <c r="D73" s="1070"/>
      <c r="E73" s="1070"/>
      <c r="F73" s="1070"/>
      <c r="G73" s="1070"/>
      <c r="H73" s="1070"/>
      <c r="I73" s="1070"/>
      <c r="J73" s="1070"/>
      <c r="K73" s="1070"/>
      <c r="L73" s="1070"/>
      <c r="M73" s="1070"/>
      <c r="N73" s="1070"/>
      <c r="O73" s="1070"/>
      <c r="P73" s="1071"/>
      <c r="Q73" s="1072">
        <v>544</v>
      </c>
      <c r="R73" s="1066"/>
      <c r="S73" s="1066"/>
      <c r="T73" s="1066"/>
      <c r="U73" s="1066"/>
      <c r="V73" s="1066">
        <v>171</v>
      </c>
      <c r="W73" s="1066"/>
      <c r="X73" s="1066"/>
      <c r="Y73" s="1066"/>
      <c r="Z73" s="1066"/>
      <c r="AA73" s="1066">
        <v>373</v>
      </c>
      <c r="AB73" s="1066"/>
      <c r="AC73" s="1066"/>
      <c r="AD73" s="1066"/>
      <c r="AE73" s="1066"/>
      <c r="AF73" s="1066">
        <v>373</v>
      </c>
      <c r="AG73" s="1066"/>
      <c r="AH73" s="1066"/>
      <c r="AI73" s="1066"/>
      <c r="AJ73" s="1066"/>
      <c r="AK73" s="1066" t="s">
        <v>609</v>
      </c>
      <c r="AL73" s="1066"/>
      <c r="AM73" s="1066"/>
      <c r="AN73" s="1066"/>
      <c r="AO73" s="1066"/>
      <c r="AP73" s="1066" t="s">
        <v>609</v>
      </c>
      <c r="AQ73" s="1066"/>
      <c r="AR73" s="1066"/>
      <c r="AS73" s="1066"/>
      <c r="AT73" s="1066"/>
      <c r="AU73" s="1066" t="s">
        <v>609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605</v>
      </c>
      <c r="C74" s="1070"/>
      <c r="D74" s="1070"/>
      <c r="E74" s="1070"/>
      <c r="F74" s="1070"/>
      <c r="G74" s="1070"/>
      <c r="H74" s="1070"/>
      <c r="I74" s="1070"/>
      <c r="J74" s="1070"/>
      <c r="K74" s="1070"/>
      <c r="L74" s="1070"/>
      <c r="M74" s="1070"/>
      <c r="N74" s="1070"/>
      <c r="O74" s="1070"/>
      <c r="P74" s="1071"/>
      <c r="Q74" s="1072">
        <v>800628</v>
      </c>
      <c r="R74" s="1066"/>
      <c r="S74" s="1066"/>
      <c r="T74" s="1066"/>
      <c r="U74" s="1066"/>
      <c r="V74" s="1066">
        <v>751835</v>
      </c>
      <c r="W74" s="1066"/>
      <c r="X74" s="1066"/>
      <c r="Y74" s="1066"/>
      <c r="Z74" s="1066"/>
      <c r="AA74" s="1066">
        <v>48793</v>
      </c>
      <c r="AB74" s="1066"/>
      <c r="AC74" s="1066"/>
      <c r="AD74" s="1066"/>
      <c r="AE74" s="1066"/>
      <c r="AF74" s="1066">
        <v>48793</v>
      </c>
      <c r="AG74" s="1066"/>
      <c r="AH74" s="1066"/>
      <c r="AI74" s="1066"/>
      <c r="AJ74" s="1066"/>
      <c r="AK74" s="1066">
        <v>5806</v>
      </c>
      <c r="AL74" s="1066"/>
      <c r="AM74" s="1066"/>
      <c r="AN74" s="1066"/>
      <c r="AO74" s="1066"/>
      <c r="AP74" s="1066" t="s">
        <v>609</v>
      </c>
      <c r="AQ74" s="1066"/>
      <c r="AR74" s="1066"/>
      <c r="AS74" s="1066"/>
      <c r="AT74" s="1066"/>
      <c r="AU74" s="1066" t="s">
        <v>609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306</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306</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306</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990820</v>
      </c>
      <c r="AB110" s="982"/>
      <c r="AC110" s="982"/>
      <c r="AD110" s="982"/>
      <c r="AE110" s="983"/>
      <c r="AF110" s="984">
        <v>997245</v>
      </c>
      <c r="AG110" s="982"/>
      <c r="AH110" s="982"/>
      <c r="AI110" s="982"/>
      <c r="AJ110" s="983"/>
      <c r="AK110" s="984">
        <v>972634</v>
      </c>
      <c r="AL110" s="982"/>
      <c r="AM110" s="982"/>
      <c r="AN110" s="982"/>
      <c r="AO110" s="983"/>
      <c r="AP110" s="985">
        <v>23.5</v>
      </c>
      <c r="AQ110" s="986"/>
      <c r="AR110" s="986"/>
      <c r="AS110" s="986"/>
      <c r="AT110" s="987"/>
      <c r="AU110" s="1021" t="s">
        <v>73</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13023449</v>
      </c>
      <c r="BR110" s="929"/>
      <c r="BS110" s="929"/>
      <c r="BT110" s="929"/>
      <c r="BU110" s="929"/>
      <c r="BV110" s="929">
        <v>13305896</v>
      </c>
      <c r="BW110" s="929"/>
      <c r="BX110" s="929"/>
      <c r="BY110" s="929"/>
      <c r="BZ110" s="929"/>
      <c r="CA110" s="929">
        <v>13537446</v>
      </c>
      <c r="CB110" s="929"/>
      <c r="CC110" s="929"/>
      <c r="CD110" s="929"/>
      <c r="CE110" s="929"/>
      <c r="CF110" s="953">
        <v>327</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446</v>
      </c>
      <c r="DR110" s="929"/>
      <c r="DS110" s="929"/>
      <c r="DT110" s="929"/>
      <c r="DU110" s="929"/>
      <c r="DV110" s="930" t="s">
        <v>447</v>
      </c>
      <c r="DW110" s="930"/>
      <c r="DX110" s="930"/>
      <c r="DY110" s="930"/>
      <c r="DZ110" s="931"/>
    </row>
    <row r="111" spans="1:131" s="248" customFormat="1" ht="26.25" customHeight="1" x14ac:dyDescent="0.15">
      <c r="A111" s="858" t="s">
        <v>448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449</v>
      </c>
      <c r="AB111" s="1010"/>
      <c r="AC111" s="1010"/>
      <c r="AD111" s="1010"/>
      <c r="AE111" s="1011"/>
      <c r="AF111" s="1012" t="s">
        <v>447</v>
      </c>
      <c r="AG111" s="1010"/>
      <c r="AH111" s="1010"/>
      <c r="AI111" s="1010"/>
      <c r="AJ111" s="1011"/>
      <c r="AK111" s="1012" t="s">
        <v>175</v>
      </c>
      <c r="AL111" s="1010"/>
      <c r="AM111" s="1010"/>
      <c r="AN111" s="1010"/>
      <c r="AO111" s="1011"/>
      <c r="AP111" s="1013" t="s">
        <v>175</v>
      </c>
      <c r="AQ111" s="1014"/>
      <c r="AR111" s="1014"/>
      <c r="AS111" s="1014"/>
      <c r="AT111" s="1015"/>
      <c r="AU111" s="1023"/>
      <c r="AV111" s="1024"/>
      <c r="AW111" s="1024"/>
      <c r="AX111" s="1024"/>
      <c r="AY111" s="1024"/>
      <c r="AZ111" s="899" t="s">
        <v>450</v>
      </c>
      <c r="BA111" s="834"/>
      <c r="BB111" s="834"/>
      <c r="BC111" s="834"/>
      <c r="BD111" s="834"/>
      <c r="BE111" s="834"/>
      <c r="BF111" s="834"/>
      <c r="BG111" s="834"/>
      <c r="BH111" s="834"/>
      <c r="BI111" s="834"/>
      <c r="BJ111" s="834"/>
      <c r="BK111" s="834"/>
      <c r="BL111" s="834"/>
      <c r="BM111" s="834"/>
      <c r="BN111" s="834"/>
      <c r="BO111" s="834"/>
      <c r="BP111" s="835"/>
      <c r="BQ111" s="900">
        <v>138212</v>
      </c>
      <c r="BR111" s="901"/>
      <c r="BS111" s="901"/>
      <c r="BT111" s="901"/>
      <c r="BU111" s="901"/>
      <c r="BV111" s="901">
        <v>572810</v>
      </c>
      <c r="BW111" s="901"/>
      <c r="BX111" s="901"/>
      <c r="BY111" s="901"/>
      <c r="BZ111" s="901"/>
      <c r="CA111" s="901">
        <v>425761</v>
      </c>
      <c r="CB111" s="901"/>
      <c r="CC111" s="901"/>
      <c r="CD111" s="901"/>
      <c r="CE111" s="901"/>
      <c r="CF111" s="962">
        <v>10.3</v>
      </c>
      <c r="CG111" s="963"/>
      <c r="CH111" s="963"/>
      <c r="CI111" s="963"/>
      <c r="CJ111" s="963"/>
      <c r="CK111" s="1018"/>
      <c r="CL111" s="905"/>
      <c r="CM111" s="908" t="s">
        <v>451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452</v>
      </c>
      <c r="DH111" s="901"/>
      <c r="DI111" s="901"/>
      <c r="DJ111" s="901"/>
      <c r="DK111" s="901"/>
      <c r="DL111" s="901" t="s">
        <v>444</v>
      </c>
      <c r="DM111" s="901"/>
      <c r="DN111" s="901"/>
      <c r="DO111" s="901"/>
      <c r="DP111" s="901"/>
      <c r="DQ111" s="901" t="s">
        <v>449</v>
      </c>
      <c r="DR111" s="901"/>
      <c r="DS111" s="901"/>
      <c r="DT111" s="901"/>
      <c r="DU111" s="901"/>
      <c r="DV111" s="878" t="s">
        <v>453</v>
      </c>
      <c r="DW111" s="878"/>
      <c r="DX111" s="878"/>
      <c r="DY111" s="878"/>
      <c r="DZ111" s="879"/>
    </row>
    <row r="112" spans="1:131" s="248" customFormat="1" ht="26.25" customHeight="1" x14ac:dyDescent="0.15">
      <c r="A112" s="1003" t="s">
        <v>454</v>
      </c>
      <c r="B112" s="1004"/>
      <c r="C112" s="834" t="s">
        <v>455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445</v>
      </c>
      <c r="AB112" s="864"/>
      <c r="AC112" s="864"/>
      <c r="AD112" s="864"/>
      <c r="AE112" s="865"/>
      <c r="AF112" s="866" t="s">
        <v>444</v>
      </c>
      <c r="AG112" s="864"/>
      <c r="AH112" s="864"/>
      <c r="AI112" s="864"/>
      <c r="AJ112" s="865"/>
      <c r="AK112" s="866" t="s">
        <v>453</v>
      </c>
      <c r="AL112" s="864"/>
      <c r="AM112" s="864"/>
      <c r="AN112" s="864"/>
      <c r="AO112" s="865"/>
      <c r="AP112" s="911" t="s">
        <v>456</v>
      </c>
      <c r="AQ112" s="912"/>
      <c r="AR112" s="912"/>
      <c r="AS112" s="912"/>
      <c r="AT112" s="913"/>
      <c r="AU112" s="1023"/>
      <c r="AV112" s="1024"/>
      <c r="AW112" s="1024"/>
      <c r="AX112" s="1024"/>
      <c r="AY112" s="1024"/>
      <c r="AZ112" s="899" t="s">
        <v>457</v>
      </c>
      <c r="BA112" s="834"/>
      <c r="BB112" s="834"/>
      <c r="BC112" s="834"/>
      <c r="BD112" s="834"/>
      <c r="BE112" s="834"/>
      <c r="BF112" s="834"/>
      <c r="BG112" s="834"/>
      <c r="BH112" s="834"/>
      <c r="BI112" s="834"/>
      <c r="BJ112" s="834"/>
      <c r="BK112" s="834"/>
      <c r="BL112" s="834"/>
      <c r="BM112" s="834"/>
      <c r="BN112" s="834"/>
      <c r="BO112" s="834"/>
      <c r="BP112" s="835"/>
      <c r="BQ112" s="900">
        <v>6076726</v>
      </c>
      <c r="BR112" s="901"/>
      <c r="BS112" s="901"/>
      <c r="BT112" s="901"/>
      <c r="BU112" s="901"/>
      <c r="BV112" s="901">
        <v>6148541</v>
      </c>
      <c r="BW112" s="901"/>
      <c r="BX112" s="901"/>
      <c r="BY112" s="901"/>
      <c r="BZ112" s="901"/>
      <c r="CA112" s="901">
        <v>5881616</v>
      </c>
      <c r="CB112" s="901"/>
      <c r="CC112" s="901"/>
      <c r="CD112" s="901"/>
      <c r="CE112" s="901"/>
      <c r="CF112" s="962">
        <v>142.1</v>
      </c>
      <c r="CG112" s="963"/>
      <c r="CH112" s="963"/>
      <c r="CI112" s="963"/>
      <c r="CJ112" s="963"/>
      <c r="CK112" s="1018"/>
      <c r="CL112" s="905"/>
      <c r="CM112" s="908" t="s">
        <v>458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445</v>
      </c>
      <c r="DM112" s="901"/>
      <c r="DN112" s="901"/>
      <c r="DO112" s="901"/>
      <c r="DP112" s="901"/>
      <c r="DQ112" s="901" t="s">
        <v>453</v>
      </c>
      <c r="DR112" s="901"/>
      <c r="DS112" s="901"/>
      <c r="DT112" s="901"/>
      <c r="DU112" s="901"/>
      <c r="DV112" s="878" t="s">
        <v>444</v>
      </c>
      <c r="DW112" s="878"/>
      <c r="DX112" s="878"/>
      <c r="DY112" s="878"/>
      <c r="DZ112" s="879"/>
    </row>
    <row r="113" spans="1:130" s="248" customFormat="1" ht="26.25" customHeight="1" x14ac:dyDescent="0.15">
      <c r="A113" s="1005"/>
      <c r="B113" s="1006"/>
      <c r="C113" s="834" t="s">
        <v>459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623680</v>
      </c>
      <c r="AB113" s="1010"/>
      <c r="AC113" s="1010"/>
      <c r="AD113" s="1010"/>
      <c r="AE113" s="1011"/>
      <c r="AF113" s="1012">
        <v>623375</v>
      </c>
      <c r="AG113" s="1010"/>
      <c r="AH113" s="1010"/>
      <c r="AI113" s="1010"/>
      <c r="AJ113" s="1011"/>
      <c r="AK113" s="1012">
        <v>619204</v>
      </c>
      <c r="AL113" s="1010"/>
      <c r="AM113" s="1010"/>
      <c r="AN113" s="1010"/>
      <c r="AO113" s="1011"/>
      <c r="AP113" s="1013">
        <v>15</v>
      </c>
      <c r="AQ113" s="1014"/>
      <c r="AR113" s="1014"/>
      <c r="AS113" s="1014"/>
      <c r="AT113" s="1015"/>
      <c r="AU113" s="1023"/>
      <c r="AV113" s="1024"/>
      <c r="AW113" s="1024"/>
      <c r="AX113" s="1024"/>
      <c r="AY113" s="1024"/>
      <c r="AZ113" s="899" t="s">
        <v>460</v>
      </c>
      <c r="BA113" s="834"/>
      <c r="BB113" s="834"/>
      <c r="BC113" s="834"/>
      <c r="BD113" s="834"/>
      <c r="BE113" s="834"/>
      <c r="BF113" s="834"/>
      <c r="BG113" s="834"/>
      <c r="BH113" s="834"/>
      <c r="BI113" s="834"/>
      <c r="BJ113" s="834"/>
      <c r="BK113" s="834"/>
      <c r="BL113" s="834"/>
      <c r="BM113" s="834"/>
      <c r="BN113" s="834"/>
      <c r="BO113" s="834"/>
      <c r="BP113" s="835"/>
      <c r="BQ113" s="900">
        <v>37309</v>
      </c>
      <c r="BR113" s="901"/>
      <c r="BS113" s="901"/>
      <c r="BT113" s="901"/>
      <c r="BU113" s="901"/>
      <c r="BV113" s="901">
        <v>22743</v>
      </c>
      <c r="BW113" s="901"/>
      <c r="BX113" s="901"/>
      <c r="BY113" s="901"/>
      <c r="BZ113" s="901"/>
      <c r="CA113" s="901">
        <v>8076</v>
      </c>
      <c r="CB113" s="901"/>
      <c r="CC113" s="901"/>
      <c r="CD113" s="901"/>
      <c r="CE113" s="901"/>
      <c r="CF113" s="962">
        <v>0.2</v>
      </c>
      <c r="CG113" s="963"/>
      <c r="CH113" s="963"/>
      <c r="CI113" s="963"/>
      <c r="CJ113" s="963"/>
      <c r="CK113" s="1018"/>
      <c r="CL113" s="905"/>
      <c r="CM113" s="908" t="s">
        <v>461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449</v>
      </c>
      <c r="DH113" s="864"/>
      <c r="DI113" s="864"/>
      <c r="DJ113" s="864"/>
      <c r="DK113" s="865"/>
      <c r="DL113" s="866" t="s">
        <v>175</v>
      </c>
      <c r="DM113" s="864"/>
      <c r="DN113" s="864"/>
      <c r="DO113" s="864"/>
      <c r="DP113" s="865"/>
      <c r="DQ113" s="866" t="s">
        <v>175</v>
      </c>
      <c r="DR113" s="864"/>
      <c r="DS113" s="864"/>
      <c r="DT113" s="864"/>
      <c r="DU113" s="865"/>
      <c r="DV113" s="911" t="s">
        <v>175</v>
      </c>
      <c r="DW113" s="912"/>
      <c r="DX113" s="912"/>
      <c r="DY113" s="912"/>
      <c r="DZ113" s="913"/>
    </row>
    <row r="114" spans="1:130" s="248" customFormat="1" ht="26.25" customHeight="1" x14ac:dyDescent="0.15">
      <c r="A114" s="1005"/>
      <c r="B114" s="1006"/>
      <c r="C114" s="834" t="s">
        <v>462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39228</v>
      </c>
      <c r="AB114" s="864"/>
      <c r="AC114" s="864"/>
      <c r="AD114" s="864"/>
      <c r="AE114" s="865"/>
      <c r="AF114" s="866">
        <v>14791</v>
      </c>
      <c r="AG114" s="864"/>
      <c r="AH114" s="864"/>
      <c r="AI114" s="864"/>
      <c r="AJ114" s="865"/>
      <c r="AK114" s="866">
        <v>14791</v>
      </c>
      <c r="AL114" s="864"/>
      <c r="AM114" s="864"/>
      <c r="AN114" s="864"/>
      <c r="AO114" s="865"/>
      <c r="AP114" s="911">
        <v>0.4</v>
      </c>
      <c r="AQ114" s="912"/>
      <c r="AR114" s="912"/>
      <c r="AS114" s="912"/>
      <c r="AT114" s="913"/>
      <c r="AU114" s="1023"/>
      <c r="AV114" s="1024"/>
      <c r="AW114" s="1024"/>
      <c r="AX114" s="1024"/>
      <c r="AY114" s="1024"/>
      <c r="AZ114" s="899" t="s">
        <v>463</v>
      </c>
      <c r="BA114" s="834"/>
      <c r="BB114" s="834"/>
      <c r="BC114" s="834"/>
      <c r="BD114" s="834"/>
      <c r="BE114" s="834"/>
      <c r="BF114" s="834"/>
      <c r="BG114" s="834"/>
      <c r="BH114" s="834"/>
      <c r="BI114" s="834"/>
      <c r="BJ114" s="834"/>
      <c r="BK114" s="834"/>
      <c r="BL114" s="834"/>
      <c r="BM114" s="834"/>
      <c r="BN114" s="834"/>
      <c r="BO114" s="834"/>
      <c r="BP114" s="835"/>
      <c r="BQ114" s="900">
        <v>143725</v>
      </c>
      <c r="BR114" s="901"/>
      <c r="BS114" s="901"/>
      <c r="BT114" s="901"/>
      <c r="BU114" s="901"/>
      <c r="BV114" s="901">
        <v>187526</v>
      </c>
      <c r="BW114" s="901"/>
      <c r="BX114" s="901"/>
      <c r="BY114" s="901"/>
      <c r="BZ114" s="901"/>
      <c r="CA114" s="901">
        <v>230790</v>
      </c>
      <c r="CB114" s="901"/>
      <c r="CC114" s="901"/>
      <c r="CD114" s="901"/>
      <c r="CE114" s="901"/>
      <c r="CF114" s="962">
        <v>5.6</v>
      </c>
      <c r="CG114" s="963"/>
      <c r="CH114" s="963"/>
      <c r="CI114" s="963"/>
      <c r="CJ114" s="963"/>
      <c r="CK114" s="1018"/>
      <c r="CL114" s="905"/>
      <c r="CM114" s="908" t="s">
        <v>464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449</v>
      </c>
      <c r="DH114" s="864"/>
      <c r="DI114" s="864"/>
      <c r="DJ114" s="864"/>
      <c r="DK114" s="865"/>
      <c r="DL114" s="866" t="s">
        <v>465</v>
      </c>
      <c r="DM114" s="864"/>
      <c r="DN114" s="864"/>
      <c r="DO114" s="864"/>
      <c r="DP114" s="865"/>
      <c r="DQ114" s="866" t="s">
        <v>445</v>
      </c>
      <c r="DR114" s="864"/>
      <c r="DS114" s="864"/>
      <c r="DT114" s="864"/>
      <c r="DU114" s="865"/>
      <c r="DV114" s="911" t="s">
        <v>175</v>
      </c>
      <c r="DW114" s="912"/>
      <c r="DX114" s="912"/>
      <c r="DY114" s="912"/>
      <c r="DZ114" s="913"/>
    </row>
    <row r="115" spans="1:130" s="248" customFormat="1" ht="26.25" customHeight="1" x14ac:dyDescent="0.15">
      <c r="A115" s="1005"/>
      <c r="B115" s="1006"/>
      <c r="C115" s="834" t="s">
        <v>466</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456</v>
      </c>
      <c r="AB115" s="1010"/>
      <c r="AC115" s="1010"/>
      <c r="AD115" s="1010"/>
      <c r="AE115" s="1011"/>
      <c r="AF115" s="1012" t="s">
        <v>392</v>
      </c>
      <c r="AG115" s="1010"/>
      <c r="AH115" s="1010"/>
      <c r="AI115" s="1010"/>
      <c r="AJ115" s="1011"/>
      <c r="AK115" s="1012" t="s">
        <v>445</v>
      </c>
      <c r="AL115" s="1010"/>
      <c r="AM115" s="1010"/>
      <c r="AN115" s="1010"/>
      <c r="AO115" s="1011"/>
      <c r="AP115" s="1013" t="s">
        <v>445</v>
      </c>
      <c r="AQ115" s="1014"/>
      <c r="AR115" s="1014"/>
      <c r="AS115" s="1014"/>
      <c r="AT115" s="1015"/>
      <c r="AU115" s="1023"/>
      <c r="AV115" s="1024"/>
      <c r="AW115" s="1024"/>
      <c r="AX115" s="1024"/>
      <c r="AY115" s="1024"/>
      <c r="AZ115" s="899" t="s">
        <v>467</v>
      </c>
      <c r="BA115" s="834"/>
      <c r="BB115" s="834"/>
      <c r="BC115" s="834"/>
      <c r="BD115" s="834"/>
      <c r="BE115" s="834"/>
      <c r="BF115" s="834"/>
      <c r="BG115" s="834"/>
      <c r="BH115" s="834"/>
      <c r="BI115" s="834"/>
      <c r="BJ115" s="834"/>
      <c r="BK115" s="834"/>
      <c r="BL115" s="834"/>
      <c r="BM115" s="834"/>
      <c r="BN115" s="834"/>
      <c r="BO115" s="834"/>
      <c r="BP115" s="835"/>
      <c r="BQ115" s="900" t="s">
        <v>452</v>
      </c>
      <c r="BR115" s="901"/>
      <c r="BS115" s="901"/>
      <c r="BT115" s="901"/>
      <c r="BU115" s="901"/>
      <c r="BV115" s="901" t="s">
        <v>445</v>
      </c>
      <c r="BW115" s="901"/>
      <c r="BX115" s="901"/>
      <c r="BY115" s="901"/>
      <c r="BZ115" s="901"/>
      <c r="CA115" s="901" t="s">
        <v>452</v>
      </c>
      <c r="CB115" s="901"/>
      <c r="CC115" s="901"/>
      <c r="CD115" s="901"/>
      <c r="CE115" s="901"/>
      <c r="CF115" s="962" t="s">
        <v>175</v>
      </c>
      <c r="CG115" s="963"/>
      <c r="CH115" s="963"/>
      <c r="CI115" s="963"/>
      <c r="CJ115" s="963"/>
      <c r="CK115" s="1018"/>
      <c r="CL115" s="905"/>
      <c r="CM115" s="899" t="s">
        <v>468</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392</v>
      </c>
      <c r="DH115" s="864"/>
      <c r="DI115" s="864"/>
      <c r="DJ115" s="864"/>
      <c r="DK115" s="865"/>
      <c r="DL115" s="866" t="s">
        <v>445</v>
      </c>
      <c r="DM115" s="864"/>
      <c r="DN115" s="864"/>
      <c r="DO115" s="864"/>
      <c r="DP115" s="865"/>
      <c r="DQ115" s="866" t="s">
        <v>445</v>
      </c>
      <c r="DR115" s="864"/>
      <c r="DS115" s="864"/>
      <c r="DT115" s="864"/>
      <c r="DU115" s="865"/>
      <c r="DV115" s="911" t="s">
        <v>445</v>
      </c>
      <c r="DW115" s="912"/>
      <c r="DX115" s="912"/>
      <c r="DY115" s="912"/>
      <c r="DZ115" s="913"/>
    </row>
    <row r="116" spans="1:130" s="248" customFormat="1" ht="26.25" customHeight="1" x14ac:dyDescent="0.15">
      <c r="A116" s="1007"/>
      <c r="B116" s="1008"/>
      <c r="C116" s="967" t="s">
        <v>469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1190</v>
      </c>
      <c r="AB116" s="864"/>
      <c r="AC116" s="864"/>
      <c r="AD116" s="864"/>
      <c r="AE116" s="865"/>
      <c r="AF116" s="866">
        <v>1610</v>
      </c>
      <c r="AG116" s="864"/>
      <c r="AH116" s="864"/>
      <c r="AI116" s="864"/>
      <c r="AJ116" s="865"/>
      <c r="AK116" s="866">
        <v>1003</v>
      </c>
      <c r="AL116" s="864"/>
      <c r="AM116" s="864"/>
      <c r="AN116" s="864"/>
      <c r="AO116" s="865"/>
      <c r="AP116" s="911">
        <v>0</v>
      </c>
      <c r="AQ116" s="912"/>
      <c r="AR116" s="912"/>
      <c r="AS116" s="912"/>
      <c r="AT116" s="913"/>
      <c r="AU116" s="1023"/>
      <c r="AV116" s="1024"/>
      <c r="AW116" s="1024"/>
      <c r="AX116" s="1024"/>
      <c r="AY116" s="1024"/>
      <c r="AZ116" s="950" t="s">
        <v>470</v>
      </c>
      <c r="BA116" s="951"/>
      <c r="BB116" s="951"/>
      <c r="BC116" s="951"/>
      <c r="BD116" s="951"/>
      <c r="BE116" s="951"/>
      <c r="BF116" s="951"/>
      <c r="BG116" s="951"/>
      <c r="BH116" s="951"/>
      <c r="BI116" s="951"/>
      <c r="BJ116" s="951"/>
      <c r="BK116" s="951"/>
      <c r="BL116" s="951"/>
      <c r="BM116" s="951"/>
      <c r="BN116" s="951"/>
      <c r="BO116" s="951"/>
      <c r="BP116" s="952"/>
      <c r="BQ116" s="900" t="s">
        <v>175</v>
      </c>
      <c r="BR116" s="901"/>
      <c r="BS116" s="901"/>
      <c r="BT116" s="901"/>
      <c r="BU116" s="901"/>
      <c r="BV116" s="901" t="s">
        <v>175</v>
      </c>
      <c r="BW116" s="901"/>
      <c r="BX116" s="901"/>
      <c r="BY116" s="901"/>
      <c r="BZ116" s="901"/>
      <c r="CA116" s="901" t="s">
        <v>453</v>
      </c>
      <c r="CB116" s="901"/>
      <c r="CC116" s="901"/>
      <c r="CD116" s="901"/>
      <c r="CE116" s="901"/>
      <c r="CF116" s="962" t="s">
        <v>392</v>
      </c>
      <c r="CG116" s="963"/>
      <c r="CH116" s="963"/>
      <c r="CI116" s="963"/>
      <c r="CJ116" s="963"/>
      <c r="CK116" s="1018"/>
      <c r="CL116" s="905"/>
      <c r="CM116" s="908" t="s">
        <v>471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175</v>
      </c>
      <c r="DH116" s="864"/>
      <c r="DI116" s="864"/>
      <c r="DJ116" s="864"/>
      <c r="DK116" s="865"/>
      <c r="DL116" s="866" t="s">
        <v>465</v>
      </c>
      <c r="DM116" s="864"/>
      <c r="DN116" s="864"/>
      <c r="DO116" s="864"/>
      <c r="DP116" s="865"/>
      <c r="DQ116" s="866" t="s">
        <v>445</v>
      </c>
      <c r="DR116" s="864"/>
      <c r="DS116" s="864"/>
      <c r="DT116" s="864"/>
      <c r="DU116" s="865"/>
      <c r="DV116" s="911" t="s">
        <v>472</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473</v>
      </c>
      <c r="Z117" s="990"/>
      <c r="AA117" s="995">
        <v>1654918</v>
      </c>
      <c r="AB117" s="996"/>
      <c r="AC117" s="996"/>
      <c r="AD117" s="996"/>
      <c r="AE117" s="997"/>
      <c r="AF117" s="998">
        <v>1637021</v>
      </c>
      <c r="AG117" s="996"/>
      <c r="AH117" s="996"/>
      <c r="AI117" s="996"/>
      <c r="AJ117" s="997"/>
      <c r="AK117" s="998">
        <v>1607632</v>
      </c>
      <c r="AL117" s="996"/>
      <c r="AM117" s="996"/>
      <c r="AN117" s="996"/>
      <c r="AO117" s="997"/>
      <c r="AP117" s="999"/>
      <c r="AQ117" s="1000"/>
      <c r="AR117" s="1000"/>
      <c r="AS117" s="1000"/>
      <c r="AT117" s="1001"/>
      <c r="AU117" s="1023"/>
      <c r="AV117" s="1024"/>
      <c r="AW117" s="1024"/>
      <c r="AX117" s="1024"/>
      <c r="AY117" s="1024"/>
      <c r="AZ117" s="950" t="s">
        <v>474</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392</v>
      </c>
      <c r="BW117" s="901"/>
      <c r="BX117" s="901"/>
      <c r="BY117" s="901"/>
      <c r="BZ117" s="901"/>
      <c r="CA117" s="901" t="s">
        <v>472</v>
      </c>
      <c r="CB117" s="901"/>
      <c r="CC117" s="901"/>
      <c r="CD117" s="901"/>
      <c r="CE117" s="901"/>
      <c r="CF117" s="962" t="s">
        <v>175</v>
      </c>
      <c r="CG117" s="963"/>
      <c r="CH117" s="963"/>
      <c r="CI117" s="963"/>
      <c r="CJ117" s="963"/>
      <c r="CK117" s="1018"/>
      <c r="CL117" s="905"/>
      <c r="CM117" s="908" t="s">
        <v>475</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444</v>
      </c>
      <c r="DH117" s="864"/>
      <c r="DI117" s="864"/>
      <c r="DJ117" s="864"/>
      <c r="DK117" s="865"/>
      <c r="DL117" s="866" t="s">
        <v>456</v>
      </c>
      <c r="DM117" s="864"/>
      <c r="DN117" s="864"/>
      <c r="DO117" s="864"/>
      <c r="DP117" s="865"/>
      <c r="DQ117" s="866" t="s">
        <v>456</v>
      </c>
      <c r="DR117" s="864"/>
      <c r="DS117" s="864"/>
      <c r="DT117" s="864"/>
      <c r="DU117" s="865"/>
      <c r="DV117" s="911" t="s">
        <v>444</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306</v>
      </c>
      <c r="AL118" s="989"/>
      <c r="AM118" s="989"/>
      <c r="AN118" s="989"/>
      <c r="AO118" s="990"/>
      <c r="AP118" s="992" t="s">
        <v>438</v>
      </c>
      <c r="AQ118" s="993"/>
      <c r="AR118" s="993"/>
      <c r="AS118" s="993"/>
      <c r="AT118" s="994"/>
      <c r="AU118" s="1023"/>
      <c r="AV118" s="1024"/>
      <c r="AW118" s="1024"/>
      <c r="AX118" s="1024"/>
      <c r="AY118" s="1024"/>
      <c r="AZ118" s="966" t="s">
        <v>476</v>
      </c>
      <c r="BA118" s="967"/>
      <c r="BB118" s="967"/>
      <c r="BC118" s="967"/>
      <c r="BD118" s="967"/>
      <c r="BE118" s="967"/>
      <c r="BF118" s="967"/>
      <c r="BG118" s="967"/>
      <c r="BH118" s="967"/>
      <c r="BI118" s="967"/>
      <c r="BJ118" s="967"/>
      <c r="BK118" s="967"/>
      <c r="BL118" s="967"/>
      <c r="BM118" s="967"/>
      <c r="BN118" s="967"/>
      <c r="BO118" s="967"/>
      <c r="BP118" s="968"/>
      <c r="BQ118" s="969" t="s">
        <v>472</v>
      </c>
      <c r="BR118" s="932"/>
      <c r="BS118" s="932"/>
      <c r="BT118" s="932"/>
      <c r="BU118" s="932"/>
      <c r="BV118" s="932" t="s">
        <v>175</v>
      </c>
      <c r="BW118" s="932"/>
      <c r="BX118" s="932"/>
      <c r="BY118" s="932"/>
      <c r="BZ118" s="932"/>
      <c r="CA118" s="932" t="s">
        <v>456</v>
      </c>
      <c r="CB118" s="932"/>
      <c r="CC118" s="932"/>
      <c r="CD118" s="932"/>
      <c r="CE118" s="932"/>
      <c r="CF118" s="962" t="s">
        <v>456</v>
      </c>
      <c r="CG118" s="963"/>
      <c r="CH118" s="963"/>
      <c r="CI118" s="963"/>
      <c r="CJ118" s="963"/>
      <c r="CK118" s="1018"/>
      <c r="CL118" s="905"/>
      <c r="CM118" s="908" t="s">
        <v>477</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175</v>
      </c>
      <c r="DH118" s="864"/>
      <c r="DI118" s="864"/>
      <c r="DJ118" s="864"/>
      <c r="DK118" s="865"/>
      <c r="DL118" s="866" t="s">
        <v>456</v>
      </c>
      <c r="DM118" s="864"/>
      <c r="DN118" s="864"/>
      <c r="DO118" s="864"/>
      <c r="DP118" s="865"/>
      <c r="DQ118" s="866" t="s">
        <v>456</v>
      </c>
      <c r="DR118" s="864"/>
      <c r="DS118" s="864"/>
      <c r="DT118" s="864"/>
      <c r="DU118" s="865"/>
      <c r="DV118" s="911" t="s">
        <v>175</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472</v>
      </c>
      <c r="AB119" s="982"/>
      <c r="AC119" s="982"/>
      <c r="AD119" s="982"/>
      <c r="AE119" s="983"/>
      <c r="AF119" s="984" t="s">
        <v>472</v>
      </c>
      <c r="AG119" s="982"/>
      <c r="AH119" s="982"/>
      <c r="AI119" s="982"/>
      <c r="AJ119" s="983"/>
      <c r="AK119" s="984" t="s">
        <v>175</v>
      </c>
      <c r="AL119" s="982"/>
      <c r="AM119" s="982"/>
      <c r="AN119" s="982"/>
      <c r="AO119" s="983"/>
      <c r="AP119" s="985" t="s">
        <v>447</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478</v>
      </c>
      <c r="BP119" s="965"/>
      <c r="BQ119" s="969">
        <v>19419421</v>
      </c>
      <c r="BR119" s="932"/>
      <c r="BS119" s="932"/>
      <c r="BT119" s="932"/>
      <c r="BU119" s="932"/>
      <c r="BV119" s="932">
        <v>20237516</v>
      </c>
      <c r="BW119" s="932"/>
      <c r="BX119" s="932"/>
      <c r="BY119" s="932"/>
      <c r="BZ119" s="932"/>
      <c r="CA119" s="932">
        <v>20083689</v>
      </c>
      <c r="CB119" s="932"/>
      <c r="CC119" s="932"/>
      <c r="CD119" s="932"/>
      <c r="CE119" s="932"/>
      <c r="CF119" s="830"/>
      <c r="CG119" s="831"/>
      <c r="CH119" s="831"/>
      <c r="CI119" s="831"/>
      <c r="CJ119" s="921"/>
      <c r="CK119" s="1019"/>
      <c r="CL119" s="907"/>
      <c r="CM119" s="925" t="s">
        <v>479</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138212</v>
      </c>
      <c r="DH119" s="847"/>
      <c r="DI119" s="847"/>
      <c r="DJ119" s="847"/>
      <c r="DK119" s="848"/>
      <c r="DL119" s="849">
        <v>572810</v>
      </c>
      <c r="DM119" s="847"/>
      <c r="DN119" s="847"/>
      <c r="DO119" s="847"/>
      <c r="DP119" s="848"/>
      <c r="DQ119" s="849">
        <v>425761</v>
      </c>
      <c r="DR119" s="847"/>
      <c r="DS119" s="847"/>
      <c r="DT119" s="847"/>
      <c r="DU119" s="848"/>
      <c r="DV119" s="935">
        <v>10.3</v>
      </c>
      <c r="DW119" s="936"/>
      <c r="DX119" s="936"/>
      <c r="DY119" s="936"/>
      <c r="DZ119" s="937"/>
    </row>
    <row r="120" spans="1:130" s="248" customFormat="1" ht="26.25" customHeight="1" x14ac:dyDescent="0.15">
      <c r="A120" s="904"/>
      <c r="B120" s="905"/>
      <c r="C120" s="908" t="s">
        <v>451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175</v>
      </c>
      <c r="AB120" s="864"/>
      <c r="AC120" s="864"/>
      <c r="AD120" s="864"/>
      <c r="AE120" s="865"/>
      <c r="AF120" s="866" t="s">
        <v>175</v>
      </c>
      <c r="AG120" s="864"/>
      <c r="AH120" s="864"/>
      <c r="AI120" s="864"/>
      <c r="AJ120" s="865"/>
      <c r="AK120" s="866" t="s">
        <v>449</v>
      </c>
      <c r="AL120" s="864"/>
      <c r="AM120" s="864"/>
      <c r="AN120" s="864"/>
      <c r="AO120" s="865"/>
      <c r="AP120" s="911" t="s">
        <v>456</v>
      </c>
      <c r="AQ120" s="912"/>
      <c r="AR120" s="912"/>
      <c r="AS120" s="912"/>
      <c r="AT120" s="913"/>
      <c r="AU120" s="970" t="s">
        <v>480</v>
      </c>
      <c r="AV120" s="971"/>
      <c r="AW120" s="971"/>
      <c r="AX120" s="971"/>
      <c r="AY120" s="972"/>
      <c r="AZ120" s="947" t="s">
        <v>481</v>
      </c>
      <c r="BA120" s="892"/>
      <c r="BB120" s="892"/>
      <c r="BC120" s="892"/>
      <c r="BD120" s="892"/>
      <c r="BE120" s="892"/>
      <c r="BF120" s="892"/>
      <c r="BG120" s="892"/>
      <c r="BH120" s="892"/>
      <c r="BI120" s="892"/>
      <c r="BJ120" s="892"/>
      <c r="BK120" s="892"/>
      <c r="BL120" s="892"/>
      <c r="BM120" s="892"/>
      <c r="BN120" s="892"/>
      <c r="BO120" s="892"/>
      <c r="BP120" s="893"/>
      <c r="BQ120" s="948">
        <v>2879839</v>
      </c>
      <c r="BR120" s="929"/>
      <c r="BS120" s="929"/>
      <c r="BT120" s="929"/>
      <c r="BU120" s="929"/>
      <c r="BV120" s="929">
        <v>2715660</v>
      </c>
      <c r="BW120" s="929"/>
      <c r="BX120" s="929"/>
      <c r="BY120" s="929"/>
      <c r="BZ120" s="929"/>
      <c r="CA120" s="929">
        <v>2825445</v>
      </c>
      <c r="CB120" s="929"/>
      <c r="CC120" s="929"/>
      <c r="CD120" s="929"/>
      <c r="CE120" s="929"/>
      <c r="CF120" s="953">
        <v>68.3</v>
      </c>
      <c r="CG120" s="954"/>
      <c r="CH120" s="954"/>
      <c r="CI120" s="954"/>
      <c r="CJ120" s="954"/>
      <c r="CK120" s="955" t="s">
        <v>482</v>
      </c>
      <c r="CL120" s="939"/>
      <c r="CM120" s="939"/>
      <c r="CN120" s="939"/>
      <c r="CO120" s="940"/>
      <c r="CP120" s="959" t="s">
        <v>483</v>
      </c>
      <c r="CQ120" s="960"/>
      <c r="CR120" s="960"/>
      <c r="CS120" s="960"/>
      <c r="CT120" s="960"/>
      <c r="CU120" s="960"/>
      <c r="CV120" s="960"/>
      <c r="CW120" s="960"/>
      <c r="CX120" s="960"/>
      <c r="CY120" s="960"/>
      <c r="CZ120" s="960"/>
      <c r="DA120" s="960"/>
      <c r="DB120" s="960"/>
      <c r="DC120" s="960"/>
      <c r="DD120" s="960"/>
      <c r="DE120" s="960"/>
      <c r="DF120" s="961"/>
      <c r="DG120" s="948">
        <v>3368359</v>
      </c>
      <c r="DH120" s="929"/>
      <c r="DI120" s="929"/>
      <c r="DJ120" s="929"/>
      <c r="DK120" s="929"/>
      <c r="DL120" s="929">
        <v>3234438</v>
      </c>
      <c r="DM120" s="929"/>
      <c r="DN120" s="929"/>
      <c r="DO120" s="929"/>
      <c r="DP120" s="929"/>
      <c r="DQ120" s="929">
        <v>3112524</v>
      </c>
      <c r="DR120" s="929"/>
      <c r="DS120" s="929"/>
      <c r="DT120" s="929"/>
      <c r="DU120" s="929"/>
      <c r="DV120" s="930">
        <v>75.2</v>
      </c>
      <c r="DW120" s="930"/>
      <c r="DX120" s="930"/>
      <c r="DY120" s="930"/>
      <c r="DZ120" s="931"/>
    </row>
    <row r="121" spans="1:130" s="248" customFormat="1" ht="26.25" customHeight="1" x14ac:dyDescent="0.15">
      <c r="A121" s="904"/>
      <c r="B121" s="905"/>
      <c r="C121" s="950" t="s">
        <v>484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445</v>
      </c>
      <c r="AB121" s="864"/>
      <c r="AC121" s="864"/>
      <c r="AD121" s="864"/>
      <c r="AE121" s="865"/>
      <c r="AF121" s="866" t="s">
        <v>472</v>
      </c>
      <c r="AG121" s="864"/>
      <c r="AH121" s="864"/>
      <c r="AI121" s="864"/>
      <c r="AJ121" s="865"/>
      <c r="AK121" s="866" t="s">
        <v>449</v>
      </c>
      <c r="AL121" s="864"/>
      <c r="AM121" s="864"/>
      <c r="AN121" s="864"/>
      <c r="AO121" s="865"/>
      <c r="AP121" s="911" t="s">
        <v>453</v>
      </c>
      <c r="AQ121" s="912"/>
      <c r="AR121" s="912"/>
      <c r="AS121" s="912"/>
      <c r="AT121" s="913"/>
      <c r="AU121" s="973"/>
      <c r="AV121" s="974"/>
      <c r="AW121" s="974"/>
      <c r="AX121" s="974"/>
      <c r="AY121" s="975"/>
      <c r="AZ121" s="899" t="s">
        <v>485</v>
      </c>
      <c r="BA121" s="834"/>
      <c r="BB121" s="834"/>
      <c r="BC121" s="834"/>
      <c r="BD121" s="834"/>
      <c r="BE121" s="834"/>
      <c r="BF121" s="834"/>
      <c r="BG121" s="834"/>
      <c r="BH121" s="834"/>
      <c r="BI121" s="834"/>
      <c r="BJ121" s="834"/>
      <c r="BK121" s="834"/>
      <c r="BL121" s="834"/>
      <c r="BM121" s="834"/>
      <c r="BN121" s="834"/>
      <c r="BO121" s="834"/>
      <c r="BP121" s="835"/>
      <c r="BQ121" s="900">
        <v>661626</v>
      </c>
      <c r="BR121" s="901"/>
      <c r="BS121" s="901"/>
      <c r="BT121" s="901"/>
      <c r="BU121" s="901"/>
      <c r="BV121" s="901">
        <v>628862</v>
      </c>
      <c r="BW121" s="901"/>
      <c r="BX121" s="901"/>
      <c r="BY121" s="901"/>
      <c r="BZ121" s="901"/>
      <c r="CA121" s="901">
        <v>809820</v>
      </c>
      <c r="CB121" s="901"/>
      <c r="CC121" s="901"/>
      <c r="CD121" s="901"/>
      <c r="CE121" s="901"/>
      <c r="CF121" s="962">
        <v>19.600000000000001</v>
      </c>
      <c r="CG121" s="963"/>
      <c r="CH121" s="963"/>
      <c r="CI121" s="963"/>
      <c r="CJ121" s="963"/>
      <c r="CK121" s="956"/>
      <c r="CL121" s="942"/>
      <c r="CM121" s="942"/>
      <c r="CN121" s="942"/>
      <c r="CO121" s="943"/>
      <c r="CP121" s="922" t="s">
        <v>486</v>
      </c>
      <c r="CQ121" s="923"/>
      <c r="CR121" s="923"/>
      <c r="CS121" s="923"/>
      <c r="CT121" s="923"/>
      <c r="CU121" s="923"/>
      <c r="CV121" s="923"/>
      <c r="CW121" s="923"/>
      <c r="CX121" s="923"/>
      <c r="CY121" s="923"/>
      <c r="CZ121" s="923"/>
      <c r="DA121" s="923"/>
      <c r="DB121" s="923"/>
      <c r="DC121" s="923"/>
      <c r="DD121" s="923"/>
      <c r="DE121" s="923"/>
      <c r="DF121" s="924"/>
      <c r="DG121" s="900">
        <v>1854126</v>
      </c>
      <c r="DH121" s="901"/>
      <c r="DI121" s="901"/>
      <c r="DJ121" s="901"/>
      <c r="DK121" s="901"/>
      <c r="DL121" s="901">
        <v>2014568</v>
      </c>
      <c r="DM121" s="901"/>
      <c r="DN121" s="901"/>
      <c r="DO121" s="901"/>
      <c r="DP121" s="901"/>
      <c r="DQ121" s="901">
        <v>1818761</v>
      </c>
      <c r="DR121" s="901"/>
      <c r="DS121" s="901"/>
      <c r="DT121" s="901"/>
      <c r="DU121" s="901"/>
      <c r="DV121" s="878">
        <v>43.9</v>
      </c>
      <c r="DW121" s="878"/>
      <c r="DX121" s="878"/>
      <c r="DY121" s="878"/>
      <c r="DZ121" s="879"/>
    </row>
    <row r="122" spans="1:130" s="248" customFormat="1" ht="26.25" customHeight="1" x14ac:dyDescent="0.15">
      <c r="A122" s="904"/>
      <c r="B122" s="905"/>
      <c r="C122" s="908" t="s">
        <v>464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444</v>
      </c>
      <c r="AB122" s="864"/>
      <c r="AC122" s="864"/>
      <c r="AD122" s="864"/>
      <c r="AE122" s="865"/>
      <c r="AF122" s="866" t="s">
        <v>449</v>
      </c>
      <c r="AG122" s="864"/>
      <c r="AH122" s="864"/>
      <c r="AI122" s="864"/>
      <c r="AJ122" s="865"/>
      <c r="AK122" s="866" t="s">
        <v>456</v>
      </c>
      <c r="AL122" s="864"/>
      <c r="AM122" s="864"/>
      <c r="AN122" s="864"/>
      <c r="AO122" s="865"/>
      <c r="AP122" s="911" t="s">
        <v>456</v>
      </c>
      <c r="AQ122" s="912"/>
      <c r="AR122" s="912"/>
      <c r="AS122" s="912"/>
      <c r="AT122" s="913"/>
      <c r="AU122" s="973"/>
      <c r="AV122" s="974"/>
      <c r="AW122" s="974"/>
      <c r="AX122" s="974"/>
      <c r="AY122" s="975"/>
      <c r="AZ122" s="966" t="s">
        <v>487</v>
      </c>
      <c r="BA122" s="967"/>
      <c r="BB122" s="967"/>
      <c r="BC122" s="967"/>
      <c r="BD122" s="967"/>
      <c r="BE122" s="967"/>
      <c r="BF122" s="967"/>
      <c r="BG122" s="967"/>
      <c r="BH122" s="967"/>
      <c r="BI122" s="967"/>
      <c r="BJ122" s="967"/>
      <c r="BK122" s="967"/>
      <c r="BL122" s="967"/>
      <c r="BM122" s="967"/>
      <c r="BN122" s="967"/>
      <c r="BO122" s="967"/>
      <c r="BP122" s="968"/>
      <c r="BQ122" s="969">
        <v>13623321</v>
      </c>
      <c r="BR122" s="932"/>
      <c r="BS122" s="932"/>
      <c r="BT122" s="932"/>
      <c r="BU122" s="932"/>
      <c r="BV122" s="932">
        <v>13859262</v>
      </c>
      <c r="BW122" s="932"/>
      <c r="BX122" s="932"/>
      <c r="BY122" s="932"/>
      <c r="BZ122" s="932"/>
      <c r="CA122" s="932">
        <v>13402945</v>
      </c>
      <c r="CB122" s="932"/>
      <c r="CC122" s="932"/>
      <c r="CD122" s="932"/>
      <c r="CE122" s="932"/>
      <c r="CF122" s="933">
        <v>323.8</v>
      </c>
      <c r="CG122" s="934"/>
      <c r="CH122" s="934"/>
      <c r="CI122" s="934"/>
      <c r="CJ122" s="934"/>
      <c r="CK122" s="956"/>
      <c r="CL122" s="942"/>
      <c r="CM122" s="942"/>
      <c r="CN122" s="942"/>
      <c r="CO122" s="943"/>
      <c r="CP122" s="922" t="s">
        <v>488</v>
      </c>
      <c r="CQ122" s="923"/>
      <c r="CR122" s="923"/>
      <c r="CS122" s="923"/>
      <c r="CT122" s="923"/>
      <c r="CU122" s="923"/>
      <c r="CV122" s="923"/>
      <c r="CW122" s="923"/>
      <c r="CX122" s="923"/>
      <c r="CY122" s="923"/>
      <c r="CZ122" s="923"/>
      <c r="DA122" s="923"/>
      <c r="DB122" s="923"/>
      <c r="DC122" s="923"/>
      <c r="DD122" s="923"/>
      <c r="DE122" s="923"/>
      <c r="DF122" s="924"/>
      <c r="DG122" s="900">
        <v>854241</v>
      </c>
      <c r="DH122" s="901"/>
      <c r="DI122" s="901"/>
      <c r="DJ122" s="901"/>
      <c r="DK122" s="901"/>
      <c r="DL122" s="901">
        <v>899535</v>
      </c>
      <c r="DM122" s="901"/>
      <c r="DN122" s="901"/>
      <c r="DO122" s="901"/>
      <c r="DP122" s="901"/>
      <c r="DQ122" s="901">
        <v>950331</v>
      </c>
      <c r="DR122" s="901"/>
      <c r="DS122" s="901"/>
      <c r="DT122" s="901"/>
      <c r="DU122" s="901"/>
      <c r="DV122" s="878">
        <v>23</v>
      </c>
      <c r="DW122" s="878"/>
      <c r="DX122" s="878"/>
      <c r="DY122" s="878"/>
      <c r="DZ122" s="879"/>
    </row>
    <row r="123" spans="1:130" s="248" customFormat="1" ht="26.25" customHeight="1" x14ac:dyDescent="0.15">
      <c r="A123" s="904"/>
      <c r="B123" s="905"/>
      <c r="C123" s="908" t="s">
        <v>471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444</v>
      </c>
      <c r="AB123" s="864"/>
      <c r="AC123" s="864"/>
      <c r="AD123" s="864"/>
      <c r="AE123" s="865"/>
      <c r="AF123" s="866" t="s">
        <v>392</v>
      </c>
      <c r="AG123" s="864"/>
      <c r="AH123" s="864"/>
      <c r="AI123" s="864"/>
      <c r="AJ123" s="865"/>
      <c r="AK123" s="866" t="s">
        <v>392</v>
      </c>
      <c r="AL123" s="864"/>
      <c r="AM123" s="864"/>
      <c r="AN123" s="864"/>
      <c r="AO123" s="865"/>
      <c r="AP123" s="911" t="s">
        <v>453</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489</v>
      </c>
      <c r="BP123" s="965"/>
      <c r="BQ123" s="919">
        <v>17164786</v>
      </c>
      <c r="BR123" s="920"/>
      <c r="BS123" s="920"/>
      <c r="BT123" s="920"/>
      <c r="BU123" s="920"/>
      <c r="BV123" s="920">
        <v>17203784</v>
      </c>
      <c r="BW123" s="920"/>
      <c r="BX123" s="920"/>
      <c r="BY123" s="920"/>
      <c r="BZ123" s="920"/>
      <c r="CA123" s="920">
        <v>17038210</v>
      </c>
      <c r="CB123" s="920"/>
      <c r="CC123" s="920"/>
      <c r="CD123" s="920"/>
      <c r="CE123" s="920"/>
      <c r="CF123" s="830"/>
      <c r="CG123" s="831"/>
      <c r="CH123" s="831"/>
      <c r="CI123" s="831"/>
      <c r="CJ123" s="921"/>
      <c r="CK123" s="956"/>
      <c r="CL123" s="942"/>
      <c r="CM123" s="942"/>
      <c r="CN123" s="942"/>
      <c r="CO123" s="943"/>
      <c r="CP123" s="922" t="s">
        <v>490</v>
      </c>
      <c r="CQ123" s="923"/>
      <c r="CR123" s="923"/>
      <c r="CS123" s="923"/>
      <c r="CT123" s="923"/>
      <c r="CU123" s="923"/>
      <c r="CV123" s="923"/>
      <c r="CW123" s="923"/>
      <c r="CX123" s="923"/>
      <c r="CY123" s="923"/>
      <c r="CZ123" s="923"/>
      <c r="DA123" s="923"/>
      <c r="DB123" s="923"/>
      <c r="DC123" s="923"/>
      <c r="DD123" s="923"/>
      <c r="DE123" s="923"/>
      <c r="DF123" s="924"/>
      <c r="DG123" s="863" t="s">
        <v>175</v>
      </c>
      <c r="DH123" s="864"/>
      <c r="DI123" s="864"/>
      <c r="DJ123" s="864"/>
      <c r="DK123" s="865"/>
      <c r="DL123" s="866" t="s">
        <v>175</v>
      </c>
      <c r="DM123" s="864"/>
      <c r="DN123" s="864"/>
      <c r="DO123" s="864"/>
      <c r="DP123" s="865"/>
      <c r="DQ123" s="866" t="s">
        <v>175</v>
      </c>
      <c r="DR123" s="864"/>
      <c r="DS123" s="864"/>
      <c r="DT123" s="864"/>
      <c r="DU123" s="865"/>
      <c r="DV123" s="911" t="s">
        <v>447</v>
      </c>
      <c r="DW123" s="912"/>
      <c r="DX123" s="912"/>
      <c r="DY123" s="912"/>
      <c r="DZ123" s="913"/>
    </row>
    <row r="124" spans="1:130" s="248" customFormat="1" ht="26.25" customHeight="1" thickBot="1" x14ac:dyDescent="0.2">
      <c r="A124" s="904"/>
      <c r="B124" s="905"/>
      <c r="C124" s="908" t="s">
        <v>475</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175</v>
      </c>
      <c r="AB124" s="864"/>
      <c r="AC124" s="864"/>
      <c r="AD124" s="864"/>
      <c r="AE124" s="865"/>
      <c r="AF124" s="866" t="s">
        <v>175</v>
      </c>
      <c r="AG124" s="864"/>
      <c r="AH124" s="864"/>
      <c r="AI124" s="864"/>
      <c r="AJ124" s="865"/>
      <c r="AK124" s="866" t="s">
        <v>472</v>
      </c>
      <c r="AL124" s="864"/>
      <c r="AM124" s="864"/>
      <c r="AN124" s="864"/>
      <c r="AO124" s="865"/>
      <c r="AP124" s="911" t="s">
        <v>392</v>
      </c>
      <c r="AQ124" s="912"/>
      <c r="AR124" s="912"/>
      <c r="AS124" s="912"/>
      <c r="AT124" s="913"/>
      <c r="AU124" s="914" t="s">
        <v>491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56.4</v>
      </c>
      <c r="BR124" s="918"/>
      <c r="BS124" s="918"/>
      <c r="BT124" s="918"/>
      <c r="BU124" s="918"/>
      <c r="BV124" s="918">
        <v>76</v>
      </c>
      <c r="BW124" s="918"/>
      <c r="BX124" s="918"/>
      <c r="BY124" s="918"/>
      <c r="BZ124" s="918"/>
      <c r="CA124" s="918">
        <v>73.5</v>
      </c>
      <c r="CB124" s="918"/>
      <c r="CC124" s="918"/>
      <c r="CD124" s="918"/>
      <c r="CE124" s="918"/>
      <c r="CF124" s="808"/>
      <c r="CG124" s="809"/>
      <c r="CH124" s="809"/>
      <c r="CI124" s="809"/>
      <c r="CJ124" s="949"/>
      <c r="CK124" s="957"/>
      <c r="CL124" s="957"/>
      <c r="CM124" s="957"/>
      <c r="CN124" s="957"/>
      <c r="CO124" s="958"/>
      <c r="CP124" s="922" t="s">
        <v>492</v>
      </c>
      <c r="CQ124" s="923"/>
      <c r="CR124" s="923"/>
      <c r="CS124" s="923"/>
      <c r="CT124" s="923"/>
      <c r="CU124" s="923"/>
      <c r="CV124" s="923"/>
      <c r="CW124" s="923"/>
      <c r="CX124" s="923"/>
      <c r="CY124" s="923"/>
      <c r="CZ124" s="923"/>
      <c r="DA124" s="923"/>
      <c r="DB124" s="923"/>
      <c r="DC124" s="923"/>
      <c r="DD124" s="923"/>
      <c r="DE124" s="923"/>
      <c r="DF124" s="924"/>
      <c r="DG124" s="846" t="s">
        <v>175</v>
      </c>
      <c r="DH124" s="847"/>
      <c r="DI124" s="847"/>
      <c r="DJ124" s="847"/>
      <c r="DK124" s="848"/>
      <c r="DL124" s="849" t="s">
        <v>175</v>
      </c>
      <c r="DM124" s="847"/>
      <c r="DN124" s="847"/>
      <c r="DO124" s="847"/>
      <c r="DP124" s="848"/>
      <c r="DQ124" s="849" t="s">
        <v>453</v>
      </c>
      <c r="DR124" s="847"/>
      <c r="DS124" s="847"/>
      <c r="DT124" s="847"/>
      <c r="DU124" s="848"/>
      <c r="DV124" s="935" t="s">
        <v>175</v>
      </c>
      <c r="DW124" s="936"/>
      <c r="DX124" s="936"/>
      <c r="DY124" s="936"/>
      <c r="DZ124" s="937"/>
    </row>
    <row r="125" spans="1:130" s="248" customFormat="1" ht="26.25" customHeight="1" x14ac:dyDescent="0.15">
      <c r="A125" s="904"/>
      <c r="B125" s="905"/>
      <c r="C125" s="908" t="s">
        <v>477</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175</v>
      </c>
      <c r="AB125" s="864"/>
      <c r="AC125" s="864"/>
      <c r="AD125" s="864"/>
      <c r="AE125" s="865"/>
      <c r="AF125" s="866" t="s">
        <v>175</v>
      </c>
      <c r="AG125" s="864"/>
      <c r="AH125" s="864"/>
      <c r="AI125" s="864"/>
      <c r="AJ125" s="865"/>
      <c r="AK125" s="866" t="s">
        <v>175</v>
      </c>
      <c r="AL125" s="864"/>
      <c r="AM125" s="864"/>
      <c r="AN125" s="864"/>
      <c r="AO125" s="865"/>
      <c r="AP125" s="911" t="s">
        <v>175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493</v>
      </c>
      <c r="CL125" s="939"/>
      <c r="CM125" s="939"/>
      <c r="CN125" s="939"/>
      <c r="CO125" s="940"/>
      <c r="CP125" s="947" t="s">
        <v>494</v>
      </c>
      <c r="CQ125" s="892"/>
      <c r="CR125" s="892"/>
      <c r="CS125" s="892"/>
      <c r="CT125" s="892"/>
      <c r="CU125" s="892"/>
      <c r="CV125" s="892"/>
      <c r="CW125" s="892"/>
      <c r="CX125" s="892"/>
      <c r="CY125" s="892"/>
      <c r="CZ125" s="892"/>
      <c r="DA125" s="892"/>
      <c r="DB125" s="892"/>
      <c r="DC125" s="892"/>
      <c r="DD125" s="892"/>
      <c r="DE125" s="892"/>
      <c r="DF125" s="893"/>
      <c r="DG125" s="948" t="s">
        <v>445</v>
      </c>
      <c r="DH125" s="929"/>
      <c r="DI125" s="929"/>
      <c r="DJ125" s="929"/>
      <c r="DK125" s="929"/>
      <c r="DL125" s="929" t="s">
        <v>445</v>
      </c>
      <c r="DM125" s="929"/>
      <c r="DN125" s="929"/>
      <c r="DO125" s="929"/>
      <c r="DP125" s="929"/>
      <c r="DQ125" s="929" t="s">
        <v>445</v>
      </c>
      <c r="DR125" s="929"/>
      <c r="DS125" s="929"/>
      <c r="DT125" s="929"/>
      <c r="DU125" s="929"/>
      <c r="DV125" s="930" t="s">
        <v>445</v>
      </c>
      <c r="DW125" s="930"/>
      <c r="DX125" s="930"/>
      <c r="DY125" s="930"/>
      <c r="DZ125" s="931"/>
    </row>
    <row r="126" spans="1:130" s="248" customFormat="1" ht="26.25" customHeight="1" thickBot="1" x14ac:dyDescent="0.2">
      <c r="A126" s="904"/>
      <c r="B126" s="905"/>
      <c r="C126" s="908" t="s">
        <v>479</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449</v>
      </c>
      <c r="AB126" s="864"/>
      <c r="AC126" s="864"/>
      <c r="AD126" s="864"/>
      <c r="AE126" s="865"/>
      <c r="AF126" s="866" t="s">
        <v>453</v>
      </c>
      <c r="AG126" s="864"/>
      <c r="AH126" s="864"/>
      <c r="AI126" s="864"/>
      <c r="AJ126" s="865"/>
      <c r="AK126" s="866" t="s">
        <v>175</v>
      </c>
      <c r="AL126" s="864"/>
      <c r="AM126" s="864"/>
      <c r="AN126" s="864"/>
      <c r="AO126" s="865"/>
      <c r="AP126" s="911" t="s">
        <v>445</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495</v>
      </c>
      <c r="CQ126" s="834"/>
      <c r="CR126" s="834"/>
      <c r="CS126" s="834"/>
      <c r="CT126" s="834"/>
      <c r="CU126" s="834"/>
      <c r="CV126" s="834"/>
      <c r="CW126" s="834"/>
      <c r="CX126" s="834"/>
      <c r="CY126" s="834"/>
      <c r="CZ126" s="834"/>
      <c r="DA126" s="834"/>
      <c r="DB126" s="834"/>
      <c r="DC126" s="834"/>
      <c r="DD126" s="834"/>
      <c r="DE126" s="834"/>
      <c r="DF126" s="835"/>
      <c r="DG126" s="900" t="s">
        <v>445</v>
      </c>
      <c r="DH126" s="901"/>
      <c r="DI126" s="901"/>
      <c r="DJ126" s="901"/>
      <c r="DK126" s="901"/>
      <c r="DL126" s="901" t="s">
        <v>453</v>
      </c>
      <c r="DM126" s="901"/>
      <c r="DN126" s="901"/>
      <c r="DO126" s="901"/>
      <c r="DP126" s="901"/>
      <c r="DQ126" s="901" t="s">
        <v>453</v>
      </c>
      <c r="DR126" s="901"/>
      <c r="DS126" s="901"/>
      <c r="DT126" s="901"/>
      <c r="DU126" s="901"/>
      <c r="DV126" s="878" t="s">
        <v>175</v>
      </c>
      <c r="DW126" s="878"/>
      <c r="DX126" s="878"/>
      <c r="DY126" s="878"/>
      <c r="DZ126" s="879"/>
    </row>
    <row r="127" spans="1:130" s="248" customFormat="1" ht="26.25" customHeight="1" x14ac:dyDescent="0.15">
      <c r="A127" s="906"/>
      <c r="B127" s="907"/>
      <c r="C127" s="925" t="s">
        <v>496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445</v>
      </c>
      <c r="AB127" s="864"/>
      <c r="AC127" s="864"/>
      <c r="AD127" s="864"/>
      <c r="AE127" s="865"/>
      <c r="AF127" s="866" t="s">
        <v>445</v>
      </c>
      <c r="AG127" s="864"/>
      <c r="AH127" s="864"/>
      <c r="AI127" s="864"/>
      <c r="AJ127" s="865"/>
      <c r="AK127" s="866" t="s">
        <v>449</v>
      </c>
      <c r="AL127" s="864"/>
      <c r="AM127" s="864"/>
      <c r="AN127" s="864"/>
      <c r="AO127" s="865"/>
      <c r="AP127" s="911" t="s">
        <v>175</v>
      </c>
      <c r="AQ127" s="912"/>
      <c r="AR127" s="912"/>
      <c r="AS127" s="912"/>
      <c r="AT127" s="913"/>
      <c r="AU127" s="284"/>
      <c r="AV127" s="284"/>
      <c r="AW127" s="284"/>
      <c r="AX127" s="928" t="s">
        <v>497</v>
      </c>
      <c r="AY127" s="896"/>
      <c r="AZ127" s="896"/>
      <c r="BA127" s="896"/>
      <c r="BB127" s="896"/>
      <c r="BC127" s="896"/>
      <c r="BD127" s="896"/>
      <c r="BE127" s="897"/>
      <c r="BF127" s="895" t="s">
        <v>498</v>
      </c>
      <c r="BG127" s="896"/>
      <c r="BH127" s="896"/>
      <c r="BI127" s="896"/>
      <c r="BJ127" s="896"/>
      <c r="BK127" s="896"/>
      <c r="BL127" s="897"/>
      <c r="BM127" s="895" t="s">
        <v>499</v>
      </c>
      <c r="BN127" s="896"/>
      <c r="BO127" s="896"/>
      <c r="BP127" s="896"/>
      <c r="BQ127" s="896"/>
      <c r="BR127" s="896"/>
      <c r="BS127" s="897"/>
      <c r="BT127" s="895" t="s">
        <v>500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501</v>
      </c>
      <c r="CQ127" s="834"/>
      <c r="CR127" s="834"/>
      <c r="CS127" s="834"/>
      <c r="CT127" s="834"/>
      <c r="CU127" s="834"/>
      <c r="CV127" s="834"/>
      <c r="CW127" s="834"/>
      <c r="CX127" s="834"/>
      <c r="CY127" s="834"/>
      <c r="CZ127" s="834"/>
      <c r="DA127" s="834"/>
      <c r="DB127" s="834"/>
      <c r="DC127" s="834"/>
      <c r="DD127" s="834"/>
      <c r="DE127" s="834"/>
      <c r="DF127" s="835"/>
      <c r="DG127" s="900" t="s">
        <v>175</v>
      </c>
      <c r="DH127" s="901"/>
      <c r="DI127" s="901"/>
      <c r="DJ127" s="901"/>
      <c r="DK127" s="901"/>
      <c r="DL127" s="901" t="s">
        <v>175</v>
      </c>
      <c r="DM127" s="901"/>
      <c r="DN127" s="901"/>
      <c r="DO127" s="901"/>
      <c r="DP127" s="901"/>
      <c r="DQ127" s="901" t="s">
        <v>175</v>
      </c>
      <c r="DR127" s="901"/>
      <c r="DS127" s="901"/>
      <c r="DT127" s="901"/>
      <c r="DU127" s="901"/>
      <c r="DV127" s="878" t="s">
        <v>175</v>
      </c>
      <c r="DW127" s="878"/>
      <c r="DX127" s="878"/>
      <c r="DY127" s="878"/>
      <c r="DZ127" s="879"/>
    </row>
    <row r="128" spans="1:130" s="248" customFormat="1" ht="26.25" customHeight="1" thickBot="1" x14ac:dyDescent="0.2">
      <c r="A128" s="880" t="s">
        <v>502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503</v>
      </c>
      <c r="X128" s="882"/>
      <c r="Y128" s="882"/>
      <c r="Z128" s="883"/>
      <c r="AA128" s="884">
        <v>31989</v>
      </c>
      <c r="AB128" s="885"/>
      <c r="AC128" s="885"/>
      <c r="AD128" s="885"/>
      <c r="AE128" s="886"/>
      <c r="AF128" s="887">
        <v>34151</v>
      </c>
      <c r="AG128" s="885"/>
      <c r="AH128" s="885"/>
      <c r="AI128" s="885"/>
      <c r="AJ128" s="886"/>
      <c r="AK128" s="887">
        <v>50260</v>
      </c>
      <c r="AL128" s="885"/>
      <c r="AM128" s="885"/>
      <c r="AN128" s="885"/>
      <c r="AO128" s="886"/>
      <c r="AP128" s="888"/>
      <c r="AQ128" s="889"/>
      <c r="AR128" s="889"/>
      <c r="AS128" s="889"/>
      <c r="AT128" s="890"/>
      <c r="AU128" s="284"/>
      <c r="AV128" s="284"/>
      <c r="AW128" s="284"/>
      <c r="AX128" s="891" t="s">
        <v>504</v>
      </c>
      <c r="AY128" s="892"/>
      <c r="AZ128" s="892"/>
      <c r="BA128" s="892"/>
      <c r="BB128" s="892"/>
      <c r="BC128" s="892"/>
      <c r="BD128" s="892"/>
      <c r="BE128" s="893"/>
      <c r="BF128" s="870" t="s">
        <v>444</v>
      </c>
      <c r="BG128" s="871"/>
      <c r="BH128" s="871"/>
      <c r="BI128" s="871"/>
      <c r="BJ128" s="871"/>
      <c r="BK128" s="871"/>
      <c r="BL128" s="894"/>
      <c r="BM128" s="870">
        <v>14.88</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505</v>
      </c>
      <c r="CQ128" s="812"/>
      <c r="CR128" s="812"/>
      <c r="CS128" s="812"/>
      <c r="CT128" s="812"/>
      <c r="CU128" s="812"/>
      <c r="CV128" s="812"/>
      <c r="CW128" s="812"/>
      <c r="CX128" s="812"/>
      <c r="CY128" s="812"/>
      <c r="CZ128" s="812"/>
      <c r="DA128" s="812"/>
      <c r="DB128" s="812"/>
      <c r="DC128" s="812"/>
      <c r="DD128" s="812"/>
      <c r="DE128" s="812"/>
      <c r="DF128" s="813"/>
      <c r="DG128" s="874" t="s">
        <v>449</v>
      </c>
      <c r="DH128" s="875"/>
      <c r="DI128" s="875"/>
      <c r="DJ128" s="875"/>
      <c r="DK128" s="875"/>
      <c r="DL128" s="875" t="s">
        <v>447</v>
      </c>
      <c r="DM128" s="875"/>
      <c r="DN128" s="875"/>
      <c r="DO128" s="875"/>
      <c r="DP128" s="875"/>
      <c r="DQ128" s="875" t="s">
        <v>447</v>
      </c>
      <c r="DR128" s="875"/>
      <c r="DS128" s="875"/>
      <c r="DT128" s="875"/>
      <c r="DU128" s="875"/>
      <c r="DV128" s="876" t="s">
        <v>447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4965110</v>
      </c>
      <c r="AB129" s="864"/>
      <c r="AC129" s="864"/>
      <c r="AD129" s="864"/>
      <c r="AE129" s="865"/>
      <c r="AF129" s="866">
        <v>5004958</v>
      </c>
      <c r="AG129" s="864"/>
      <c r="AH129" s="864"/>
      <c r="AI129" s="864"/>
      <c r="AJ129" s="865"/>
      <c r="AK129" s="866">
        <v>5186902</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508</v>
      </c>
      <c r="BG129" s="854"/>
      <c r="BH129" s="854"/>
      <c r="BI129" s="854"/>
      <c r="BJ129" s="854"/>
      <c r="BK129" s="854"/>
      <c r="BL129" s="855"/>
      <c r="BM129" s="853">
        <v>19.88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970742</v>
      </c>
      <c r="AB130" s="864"/>
      <c r="AC130" s="864"/>
      <c r="AD130" s="864"/>
      <c r="AE130" s="865"/>
      <c r="AF130" s="866">
        <v>1018329</v>
      </c>
      <c r="AG130" s="864"/>
      <c r="AH130" s="864"/>
      <c r="AI130" s="864"/>
      <c r="AJ130" s="865"/>
      <c r="AK130" s="866">
        <v>1047250</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14.4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3994368</v>
      </c>
      <c r="AB131" s="847"/>
      <c r="AC131" s="847"/>
      <c r="AD131" s="847"/>
      <c r="AE131" s="848"/>
      <c r="AF131" s="849">
        <v>3986629</v>
      </c>
      <c r="AG131" s="847"/>
      <c r="AH131" s="847"/>
      <c r="AI131" s="847"/>
      <c r="AJ131" s="848"/>
      <c r="AK131" s="849">
        <v>4139652</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v>73.5</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16.327664349999999</v>
      </c>
      <c r="AB132" s="827"/>
      <c r="AC132" s="827"/>
      <c r="AD132" s="827"/>
      <c r="AE132" s="828"/>
      <c r="AF132" s="829">
        <v>14.6625382</v>
      </c>
      <c r="AG132" s="827"/>
      <c r="AH132" s="827"/>
      <c r="AI132" s="827"/>
      <c r="AJ132" s="828"/>
      <c r="AK132" s="829">
        <v>12.322823270000001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16.3</v>
      </c>
      <c r="AB133" s="806"/>
      <c r="AC133" s="806"/>
      <c r="AD133" s="806"/>
      <c r="AE133" s="807"/>
      <c r="AF133" s="805">
        <v>15.8</v>
      </c>
      <c r="AG133" s="806"/>
      <c r="AH133" s="806"/>
      <c r="AI133" s="806"/>
      <c r="AJ133" s="807"/>
      <c r="AK133" s="805">
        <v>14.4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D92nB9nTgri8nWle8J96cSMfEhSoufw/N+b2bd1zFcInGd1FCiAoggmO8OY1wxJGMdVeIut2hoZzkXy064wclQ==" saltValue="HXIJ7t9SLFGf6sfpVw+Zm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6" zoomScaleNormal="85" zoomScaleSheetLayoutView="86"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F6un+MNo3Jelfg2xroXRjuAkkVZvLWa8aNjB9+iRKmpkymDZI/4Hcsb4/TuQjFUEzGVDKv2GpwOg4GEOxcY5kQ==" saltValue="l+6U+2L/1oCvQmyJvn87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lG0i+y9dkRIROBNy1Ed2B8yS3uW0m6wR9MNhOff9rnsmM70pQQVSh0b8zpPuX+TozOMziG/48eZxS6aqDJR+Q==" saltValue="xYCaOjORA1EEhq9/ppIq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5"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6"/>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6" t="s">
        <v>525</v>
      </c>
      <c r="AL9" s="1227"/>
      <c r="AM9" s="1227"/>
      <c r="AN9" s="1228"/>
      <c r="AO9" s="314">
        <v>1355458</v>
      </c>
      <c r="AP9" s="314">
        <v>121949</v>
      </c>
      <c r="AQ9" s="315">
        <v>105491</v>
      </c>
      <c r="AR9" s="316">
        <v>15.6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6" t="s">
        <v>526</v>
      </c>
      <c r="AL10" s="1227"/>
      <c r="AM10" s="1227"/>
      <c r="AN10" s="1228"/>
      <c r="AO10" s="317">
        <v>15669</v>
      </c>
      <c r="AP10" s="317">
        <v>1410</v>
      </c>
      <c r="AQ10" s="318">
        <v>15011</v>
      </c>
      <c r="AR10" s="319">
        <v>-90.6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6" t="s">
        <v>527</v>
      </c>
      <c r="AL11" s="1227"/>
      <c r="AM11" s="1227"/>
      <c r="AN11" s="1228"/>
      <c r="AO11" s="317">
        <v>63780</v>
      </c>
      <c r="AP11" s="317">
        <v>5738</v>
      </c>
      <c r="AQ11" s="318">
        <v>1542</v>
      </c>
      <c r="AR11" s="319">
        <v>272.10000000000002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6" t="s">
        <v>528</v>
      </c>
      <c r="AL12" s="1227"/>
      <c r="AM12" s="1227"/>
      <c r="AN12" s="1228"/>
      <c r="AO12" s="317" t="s">
        <v>529</v>
      </c>
      <c r="AP12" s="317" t="s">
        <v>529</v>
      </c>
      <c r="AQ12" s="318">
        <v>23</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6" t="s">
        <v>530</v>
      </c>
      <c r="AL13" s="1227"/>
      <c r="AM13" s="1227"/>
      <c r="AN13" s="1228"/>
      <c r="AO13" s="317">
        <v>64529</v>
      </c>
      <c r="AP13" s="317">
        <v>5806</v>
      </c>
      <c r="AQ13" s="318">
        <v>4603</v>
      </c>
      <c r="AR13" s="319">
        <v>26.1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6" t="s">
        <v>531</v>
      </c>
      <c r="AL14" s="1227"/>
      <c r="AM14" s="1227"/>
      <c r="AN14" s="1228"/>
      <c r="AO14" s="317">
        <v>3169</v>
      </c>
      <c r="AP14" s="317">
        <v>285</v>
      </c>
      <c r="AQ14" s="318">
        <v>2567</v>
      </c>
      <c r="AR14" s="319">
        <v>-88.9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9" t="s">
        <v>532</v>
      </c>
      <c r="AL15" s="1230"/>
      <c r="AM15" s="1230"/>
      <c r="AN15" s="1231"/>
      <c r="AO15" s="317">
        <v>-93997</v>
      </c>
      <c r="AP15" s="317">
        <v>-8457</v>
      </c>
      <c r="AQ15" s="318">
        <v>-8232</v>
      </c>
      <c r="AR15" s="319">
        <v>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9" t="s">
        <v>187</v>
      </c>
      <c r="AL16" s="1230"/>
      <c r="AM16" s="1230"/>
      <c r="AN16" s="1231"/>
      <c r="AO16" s="317">
        <v>1408608</v>
      </c>
      <c r="AP16" s="317">
        <v>126730</v>
      </c>
      <c r="AQ16" s="318">
        <v>121006</v>
      </c>
      <c r="AR16" s="319">
        <v>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2" t="s">
        <v>537</v>
      </c>
      <c r="AL21" s="1233"/>
      <c r="AM21" s="1233"/>
      <c r="AN21" s="1234"/>
      <c r="AO21" s="330">
        <v>10.8</v>
      </c>
      <c r="AP21" s="331">
        <v>10.65</v>
      </c>
      <c r="AQ21" s="332">
        <v>0.15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2" t="s">
        <v>538</v>
      </c>
      <c r="AL22" s="1233"/>
      <c r="AM22" s="1233"/>
      <c r="AN22" s="1234"/>
      <c r="AO22" s="335">
        <v>97</v>
      </c>
      <c r="AP22" s="336">
        <v>96.6</v>
      </c>
      <c r="AQ22" s="337">
        <v>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5"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6"/>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5" t="s">
        <v>542</v>
      </c>
      <c r="AL32" s="1216"/>
      <c r="AM32" s="1216"/>
      <c r="AN32" s="1217"/>
      <c r="AO32" s="345">
        <v>972634</v>
      </c>
      <c r="AP32" s="345">
        <v>87506</v>
      </c>
      <c r="AQ32" s="346">
        <v>57338</v>
      </c>
      <c r="AR32" s="347">
        <v>52.6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5" t="s">
        <v>543</v>
      </c>
      <c r="AL33" s="1216"/>
      <c r="AM33" s="1216"/>
      <c r="AN33" s="1217"/>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5" t="s">
        <v>544</v>
      </c>
      <c r="AL34" s="1216"/>
      <c r="AM34" s="1216"/>
      <c r="AN34" s="1217"/>
      <c r="AO34" s="345" t="s">
        <v>529</v>
      </c>
      <c r="AP34" s="345" t="s">
        <v>529</v>
      </c>
      <c r="AQ34" s="346" t="s">
        <v>529</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5" t="s">
        <v>545</v>
      </c>
      <c r="AL35" s="1216"/>
      <c r="AM35" s="1216"/>
      <c r="AN35" s="1217"/>
      <c r="AO35" s="345">
        <v>619204</v>
      </c>
      <c r="AP35" s="345">
        <v>55709</v>
      </c>
      <c r="AQ35" s="346">
        <v>15348</v>
      </c>
      <c r="AR35" s="347">
        <v>263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5" t="s">
        <v>546</v>
      </c>
      <c r="AL36" s="1216"/>
      <c r="AM36" s="1216"/>
      <c r="AN36" s="1217"/>
      <c r="AO36" s="345">
        <v>14791</v>
      </c>
      <c r="AP36" s="345">
        <v>1331</v>
      </c>
      <c r="AQ36" s="346">
        <v>3535</v>
      </c>
      <c r="AR36" s="347">
        <v>-62.3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5" t="s">
        <v>547</v>
      </c>
      <c r="AL37" s="1216"/>
      <c r="AM37" s="1216"/>
      <c r="AN37" s="1217"/>
      <c r="AO37" s="345" t="s">
        <v>529</v>
      </c>
      <c r="AP37" s="345" t="s">
        <v>529</v>
      </c>
      <c r="AQ37" s="346">
        <v>572</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2" t="s">
        <v>548</v>
      </c>
      <c r="AL38" s="1213"/>
      <c r="AM38" s="1213"/>
      <c r="AN38" s="1214"/>
      <c r="AO38" s="348">
        <v>1003</v>
      </c>
      <c r="AP38" s="348">
        <v>90</v>
      </c>
      <c r="AQ38" s="349">
        <v>6</v>
      </c>
      <c r="AR38" s="337">
        <v>1400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2" t="s">
        <v>549</v>
      </c>
      <c r="AL39" s="1213"/>
      <c r="AM39" s="1213"/>
      <c r="AN39" s="1214"/>
      <c r="AO39" s="345">
        <v>-50260</v>
      </c>
      <c r="AP39" s="345">
        <v>-4522</v>
      </c>
      <c r="AQ39" s="346">
        <v>-3451</v>
      </c>
      <c r="AR39" s="347">
        <v>31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5" t="s">
        <v>550</v>
      </c>
      <c r="AL40" s="1216"/>
      <c r="AM40" s="1216"/>
      <c r="AN40" s="1217"/>
      <c r="AO40" s="345">
        <v>-1047250</v>
      </c>
      <c r="AP40" s="345">
        <v>-94220</v>
      </c>
      <c r="AQ40" s="346">
        <v>-50518</v>
      </c>
      <c r="AR40" s="347">
        <v>86.5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8" t="s">
        <v>298</v>
      </c>
      <c r="AL41" s="1219"/>
      <c r="AM41" s="1219"/>
      <c r="AN41" s="1220"/>
      <c r="AO41" s="345">
        <v>510122</v>
      </c>
      <c r="AP41" s="345">
        <v>45895</v>
      </c>
      <c r="AQ41" s="346">
        <v>22830</v>
      </c>
      <c r="AR41" s="347">
        <v>101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1" t="s">
        <v>520</v>
      </c>
      <c r="AN49" s="1223" t="s">
        <v>554</v>
      </c>
      <c r="AO49" s="1224"/>
      <c r="AP49" s="1224"/>
      <c r="AQ49" s="1224"/>
      <c r="AR49" s="1225"/>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2"/>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1318064</v>
      </c>
      <c r="AN51" s="367">
        <v>111182</v>
      </c>
      <c r="AO51" s="368">
        <v>15.7</v>
      </c>
      <c r="AP51" s="369">
        <v>79466</v>
      </c>
      <c r="AQ51" s="370">
        <v>4.5999999999999996</v>
      </c>
      <c r="AR51" s="371">
        <v>11.1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934745</v>
      </c>
      <c r="AN52" s="375">
        <v>78848</v>
      </c>
      <c r="AO52" s="376">
        <v>70.2</v>
      </c>
      <c r="AP52" s="377">
        <v>44645</v>
      </c>
      <c r="AQ52" s="378">
        <v>9.6999999999999993</v>
      </c>
      <c r="AR52" s="379">
        <v>60.5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2304448</v>
      </c>
      <c r="AN53" s="367">
        <v>197926</v>
      </c>
      <c r="AO53" s="368">
        <v>78</v>
      </c>
      <c r="AP53" s="369">
        <v>90072</v>
      </c>
      <c r="AQ53" s="370">
        <v>13.3</v>
      </c>
      <c r="AR53" s="371">
        <v>64.7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1693373</v>
      </c>
      <c r="AN54" s="375">
        <v>145441</v>
      </c>
      <c r="AO54" s="376">
        <v>84.5</v>
      </c>
      <c r="AP54" s="377">
        <v>46083</v>
      </c>
      <c r="AQ54" s="378">
        <v>3.2</v>
      </c>
      <c r="AR54" s="379">
        <v>81.3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1621437</v>
      </c>
      <c r="AN55" s="367">
        <v>141326</v>
      </c>
      <c r="AO55" s="368">
        <v>-28.6</v>
      </c>
      <c r="AP55" s="369">
        <v>88328</v>
      </c>
      <c r="AQ55" s="370">
        <v>-1.9</v>
      </c>
      <c r="AR55" s="371">
        <v>-26.7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1180579</v>
      </c>
      <c r="AN56" s="375">
        <v>102901</v>
      </c>
      <c r="AO56" s="376">
        <v>-29.2</v>
      </c>
      <c r="AP56" s="377">
        <v>49013</v>
      </c>
      <c r="AQ56" s="378">
        <v>6.4</v>
      </c>
      <c r="AR56" s="379">
        <v>-35.6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1154907</v>
      </c>
      <c r="AN57" s="367">
        <v>102331</v>
      </c>
      <c r="AO57" s="368">
        <v>-27.6</v>
      </c>
      <c r="AP57" s="369">
        <v>103390</v>
      </c>
      <c r="AQ57" s="370">
        <v>17.100000000000001</v>
      </c>
      <c r="AR57" s="371">
        <v>-44.7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908104</v>
      </c>
      <c r="AN58" s="375">
        <v>80463</v>
      </c>
      <c r="AO58" s="376">
        <v>-21.8</v>
      </c>
      <c r="AP58" s="377">
        <v>51269</v>
      </c>
      <c r="AQ58" s="378">
        <v>4.5999999999999996</v>
      </c>
      <c r="AR58" s="379">
        <v>-26.4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1187640</v>
      </c>
      <c r="AN59" s="367">
        <v>106850</v>
      </c>
      <c r="AO59" s="368">
        <v>4.4000000000000004</v>
      </c>
      <c r="AP59" s="369">
        <v>117234</v>
      </c>
      <c r="AQ59" s="370">
        <v>13.4</v>
      </c>
      <c r="AR59" s="371">
        <v>-9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938885</v>
      </c>
      <c r="AN60" s="375">
        <v>84470</v>
      </c>
      <c r="AO60" s="376">
        <v>5</v>
      </c>
      <c r="AP60" s="377">
        <v>59796</v>
      </c>
      <c r="AQ60" s="378">
        <v>16.600000000000001</v>
      </c>
      <c r="AR60" s="379">
        <v>-11.6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1517299</v>
      </c>
      <c r="AN61" s="382">
        <v>131923</v>
      </c>
      <c r="AO61" s="383">
        <v>8.4</v>
      </c>
      <c r="AP61" s="384">
        <v>95698</v>
      </c>
      <c r="AQ61" s="385">
        <v>9.3000000000000007</v>
      </c>
      <c r="AR61" s="371">
        <v>-0.9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1131137</v>
      </c>
      <c r="AN62" s="375">
        <v>98425</v>
      </c>
      <c r="AO62" s="376">
        <v>21.7</v>
      </c>
      <c r="AP62" s="377">
        <v>50161</v>
      </c>
      <c r="AQ62" s="378">
        <v>8.1</v>
      </c>
      <c r="AR62" s="379">
        <v>13.6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3gW5I7daxvfK1UAXlmC8LPOGotB/g9niqdFac1/Eg4fBUwpICwCmbMgfH0Tl5Vpx7hH1/fgQtZ0L8/NnWegJA==" saltValue="YX1q/WsfUQo0wWuc/oeSQ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0" spans="125:125" ht="13.5" hidden="1" customHeight="1" x14ac:dyDescent="0.15"/>
    <row r="121" spans="125:125" ht="13.5" hidden="1" customHeight="1" x14ac:dyDescent="0.15">
      <c r="DU121" s="292"/>
    </row>
  </sheetData>
  <sheetProtection algorithmName="SHA-512" hashValue="OJdkamPnoupQo8ZDPq78X5fHyB4U7rnAnOIKt3Z9soSngxorJbUdhsITdVByF4ZTG9lc/cfvQK7mVR9gdl7ebw==" saltValue="f6+BK03mu/b2BoakYSoYr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ArjRmsLuQzcFX3VE/QFp08Z4rHic6nAa1CDcwagBWaJtfPstIqXsj/1FWh35Qyt94zDl9QA/JQVvA9BWsNc8lA==" saltValue="IqiQfcJ7W2mXPqQ9HYbm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7" t="s">
        <v>3</v>
      </c>
      <c r="D47" s="1237"/>
      <c r="E47" s="1238"/>
      <c r="F47" s="11">
        <v>37.93</v>
      </c>
      <c r="G47" s="12">
        <v>34.479999999999997</v>
      </c>
      <c r="H47" s="12">
        <v>27.85</v>
      </c>
      <c r="I47" s="12">
        <v>25.95</v>
      </c>
      <c r="J47" s="13">
        <v>26.77</v>
      </c>
    </row>
    <row r="48" spans="2:10" ht="57.75" customHeight="1" x14ac:dyDescent="0.15">
      <c r="B48" s="14"/>
      <c r="C48" s="1239" t="s">
        <v>4</v>
      </c>
      <c r="D48" s="1239"/>
      <c r="E48" s="1240"/>
      <c r="F48" s="15">
        <v>4.3</v>
      </c>
      <c r="G48" s="16">
        <v>5.0199999999999996</v>
      </c>
      <c r="H48" s="16">
        <v>5.72</v>
      </c>
      <c r="I48" s="16">
        <v>2.85</v>
      </c>
      <c r="J48" s="17">
        <v>5.35</v>
      </c>
    </row>
    <row r="49" spans="2:10" ht="57.75" customHeight="1" thickBot="1" x14ac:dyDescent="0.2">
      <c r="B49" s="18"/>
      <c r="C49" s="1241" t="s">
        <v>5</v>
      </c>
      <c r="D49" s="1241"/>
      <c r="E49" s="1242"/>
      <c r="F49" s="19">
        <v>0.19</v>
      </c>
      <c r="G49" s="20" t="s">
        <v>575</v>
      </c>
      <c r="H49" s="20" t="s">
        <v>576</v>
      </c>
      <c r="I49" s="20" t="s">
        <v>577</v>
      </c>
      <c r="J49" s="21">
        <v>4.33</v>
      </c>
    </row>
    <row r="50" spans="2:10" ht="13.5" customHeight="1" x14ac:dyDescent="0.15"/>
  </sheetData>
  <sheetProtection algorithmName="SHA-512" hashValue="iUy6d8pxzTcB4+fsKdtWfs4nNk2UqO+Wzy/JMZFMtXy3NHSmX5XLwVFtwjOkmBWokJn2xGgugtuw9HNM1ZX++g==" saltValue="z1YjdwtDoZN/mZWgIUSG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2022-09-16T06:04:22Z</cp:lastPrinted>
  <dcterms:created xsi:type="dcterms:W3CDTF">2022-02-02T06:03:31Z</dcterms:created>
  <dcterms:modified xsi:type="dcterms:W3CDTF">2022-09-23T03:27:11Z</dcterms:modified>
  <cp:category/>
</cp:coreProperties>
</file>