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V:\財政係\26 財政状況資料集\令和５年度\02 １回目\05_HP更新\"/>
    </mc:Choice>
  </mc:AlternateContent>
  <xr:revisionPtr revIDLastSave="0" documentId="13_ncr:1_{F6A5FE6D-2538-49BA-9003-E25A80D3A922}"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Q8" i="12" l="1"/>
  <c r="AU68" i="12"/>
  <c r="AA68" i="12"/>
  <c r="AF68" i="12" s="1"/>
  <c r="BG37" i="10" l="1"/>
  <c r="BG36" i="10"/>
  <c r="BG35" i="10"/>
  <c r="BG34" i="10"/>
  <c r="AO40" i="10"/>
  <c r="AO39" i="10"/>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U40" i="10"/>
  <c r="C40" i="10"/>
  <c r="BW39" i="10"/>
  <c r="BE39" i="10"/>
  <c r="U39" i="10"/>
  <c r="C39" i="10"/>
  <c r="BW38" i="10"/>
  <c r="BE38" i="10"/>
  <c r="U38" i="10"/>
  <c r="BW37" i="10"/>
  <c r="BW36" i="10"/>
  <c r="BW35" i="10"/>
  <c r="C35" i="10"/>
  <c r="C36" i="10" s="1"/>
  <c r="C34" i="10"/>
  <c r="C37" i="10" l="1"/>
  <c r="C38"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AM38" i="10" s="1"/>
  <c r="AM39" i="10" s="1"/>
  <c r="AM40" i="10" s="1"/>
  <c r="BE34" i="10"/>
  <c r="BE35" i="10" s="1"/>
  <c r="BE36" i="10" s="1"/>
  <c r="BE37" i="10" s="1"/>
  <c r="BW34" i="10" l="1"/>
  <c r="CO34" i="10" s="1"/>
  <c r="CO35" i="10" s="1"/>
  <c r="CO36" i="10" s="1"/>
  <c r="CO37" i="10" s="1"/>
  <c r="CO38" i="10" s="1"/>
  <c r="CO39" i="10" s="1"/>
  <c r="CO40" i="10" s="1"/>
  <c r="CO41" i="10" s="1"/>
  <c r="CO42" i="10" s="1"/>
  <c r="CO43" i="10" s="1"/>
</calcChain>
</file>

<file path=xl/sharedStrings.xml><?xml version="1.0" encoding="utf-8"?>
<sst xmlns="http://schemas.openxmlformats.org/spreadsheetml/2006/main" count="1149" uniqueCount="615">
  <si>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</si>
  <si>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</si>
  <si>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</si>
  <si>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</si>
  <si>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</si>
  <si>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</si>
  <si>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</si>
  <si>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</si>
  <si>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</si>
  <si>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</si>
  <si>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</si>
  <si>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</si>
  <si>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</si>
  <si>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</si>
  <si>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</si>
  <si>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</si>
  <si>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</si>
  <si>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</si>
  <si>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</si>
  <si>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</si>
  <si>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</si>
  <si>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</si>
  <si>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</si>
  <si>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</si>
  <si>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</si>
  <si>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</si>
  <si>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</si>
  <si>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</si>
  <si>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</si>
  <si>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</si>
  <si>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</si>
  <si>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</si>
  <si>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</si>
  <si>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</si>
  <si>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</si>
  <si>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</si>
  <si>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</si>
  <si>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</si>
  <si>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</si>
  <si>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</si>
  <si>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</si>
  <si>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</si>
  <si>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</si>
  <si>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</si>
  <si>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</si>
  <si>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</si>
  <si>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</si>
  <si>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</si>
  <si>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</si>
  <si>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</si>
  <si>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</si>
  <si>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</si>
  <si>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</si>
  <si>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</si>
  <si>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</si>
  <si>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</si>
  <si>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</si>
  <si>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</si>
  <si>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</si>
  <si>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</si>
  <si>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</si>
  <si>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</si>
  <si>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</si>
  <si>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</si>
  <si>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</si>
  <si>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</si>
  <si>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</si>
  <si>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</si>
  <si>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</si>
  <si>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</si>
  <si>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</si>
  <si>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</si>
  <si>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</si>
  <si>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</si>
  <si>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</si>
  <si>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</si>
  <si>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</si>
  <si>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</si>
  <si>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</si>
  <si>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</si>
  <si>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</si>
  <si>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政令指定都市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</si>
  <si>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</si>
  <si>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</si>
  <si>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</si>
  <si>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</si>
  <si>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</si>
  <si>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</si>
  <si>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</si>
  <si>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</si>
  <si>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</si>
  <si>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</si>
  <si>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</si>
  <si>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</si>
  <si>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神戸市</t>
    <phoneticPr fontId="5"/>
  </si>
  <si>
    <t>地方交付税種地</t>
    <rPh sb="0" eb="2">
      <t>チホウ</t>
    </rPh>
    <rPh sb="2" eb="5">
      <t>コウフゼイ</t>
    </rPh>
    <rPh sb="5" eb="6">
      <t>シュ</t>
    </rPh>
    <rPh sb="6" eb="7">
      <t>チ</t>
    </rPh>
    <phoneticPr fontId="5"/>
  </si>
  <si>
    <t>1-9</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</si>
  <si>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</si>
  <si>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</si>
  <si>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</si>
  <si>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</si>
  <si>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</si>
  <si>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</si>
  <si>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</si>
  <si>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</si>
  <si>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</si>
  <si>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</si>
  <si>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</si>
  <si>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</si>
  <si>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</si>
  <si>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</si>
  <si>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</si>
  <si>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</si>
  <si>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</si>
  <si>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</si>
  <si>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</si>
  <si>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</si>
  <si>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</si>
  <si>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</si>
  <si>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</si>
  <si>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</si>
  <si>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</si>
  <si>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</si>
  <si>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</si>
  <si>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</si>
  <si>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</si>
  <si>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</si>
  <si>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</si>
  <si>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</si>
  <si>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</si>
  <si>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</si>
  <si>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</si>
  <si>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</si>
  <si>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</si>
  <si>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</si>
  <si>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</si>
  <si>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</si>
  <si>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</si>
  <si>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</si>
  <si>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</si>
  <si>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</si>
  <si>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</si>
  <si>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6"/>
  </si>
  <si>
    <t>自動車事業会計</t>
    <phoneticPr fontId="5"/>
  </si>
  <si>
    <t>うち日本人(％)</t>
    <phoneticPr fontId="5"/>
  </si>
  <si>
    <t>-0.9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</si>
  <si>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</si>
  <si>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</si>
  <si>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</si>
  <si>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</si>
  <si>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</si>
  <si>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</si>
  <si>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</si>
  <si>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</si>
  <si>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</si>
  <si>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</si>
  <si>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</si>
  <si>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</si>
  <si>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</si>
  <si>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</si>
  <si>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</si>
  <si>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</si>
  <si>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</si>
  <si>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</si>
  <si>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</si>
  <si>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</si>
  <si>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</si>
  <si>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</si>
  <si>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</si>
  <si>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</si>
  <si>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</si>
  <si>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</si>
  <si>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</si>
  <si>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</si>
  <si>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</si>
  <si>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</si>
  <si>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</si>
  <si>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</si>
  <si>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</si>
  <si>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</si>
  <si>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</si>
  <si>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</si>
  <si>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</si>
  <si>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</si>
  <si>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</si>
  <si>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</si>
  <si>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</si>
  <si>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</si>
  <si>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</si>
  <si>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</si>
  <si>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</si>
  <si>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</si>
  <si>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</si>
  <si>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</si>
  <si>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</si>
  <si>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</si>
  <si>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</si>
  <si>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</si>
  <si>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</si>
  <si>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</si>
  <si>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</si>
  <si>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</si>
  <si>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</si>
  <si>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</si>
  <si>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兵庫県神戸市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</si>
  <si>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</si>
  <si>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</si>
  <si>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</si>
  <si>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</si>
  <si>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</si>
  <si>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</si>
  <si>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</si>
  <si>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</si>
  <si>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</si>
  <si>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</si>
  <si>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</si>
  <si>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</si>
  <si>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</si>
  <si>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</si>
  <si>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</si>
  <si>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</si>
  <si>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</si>
  <si>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</si>
  <si>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</si>
  <si>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</si>
  <si>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</si>
  <si>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</si>
  <si>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</si>
  <si>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</si>
  <si>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</si>
  <si>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</si>
  <si>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</si>
  <si>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</si>
  <si>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</si>
  <si>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</si>
  <si>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</si>
  <si>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</si>
  <si>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</si>
  <si>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</si>
  <si>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</si>
  <si>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</si>
  <si>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</si>
  <si>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</si>
  <si>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</si>
  <si>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</si>
  <si>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</si>
  <si>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</si>
  <si>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</si>
  <si>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</si>
  <si>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</si>
  <si>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</si>
  <si>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</si>
  <si>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</si>
  <si>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</si>
  <si>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</si>
  <si>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</si>
  <si>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</si>
  <si>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</si>
  <si>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</si>
  <si>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</si>
  <si>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</si>
  <si>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</si>
  <si>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</si>
  <si>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</si>
  <si>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</si>
  <si>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</si>
  <si>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</si>
  <si>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</si>
  <si>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</si>
  <si>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</si>
  <si>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</si>
  <si>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</si>
  <si>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</si>
  <si>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</si>
  <si>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</si>
  <si>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</si>
  <si>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</si>
  <si>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</si>
  <si>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</si>
  <si>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</si>
  <si>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</si>
  <si>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</si>
  <si>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</si>
  <si>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</si>
  <si>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</si>
  <si>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</si>
  <si>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</si>
  <si>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</si>
  <si>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</si>
  <si>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</si>
  <si>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</si>
  <si>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</si>
  <si>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</si>
  <si>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</si>
  <si>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</si>
  <si>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</si>
  <si>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</si>
  <si>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</si>
  <si>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</si>
  <si>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</si>
  <si>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</si>
  <si>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</si>
  <si>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</si>
  <si>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</si>
  <si>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</si>
  <si>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</si>
  <si>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</si>
  <si>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</si>
  <si>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</si>
  <si>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</si>
  <si>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</si>
  <si>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</si>
  <si>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</si>
  <si>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</si>
  <si>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</si>
  <si>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</si>
  <si>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</si>
  <si>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</si>
  <si>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</si>
  <si>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</si>
  <si>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交通</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</si>
  <si>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</si>
  <si>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</si>
  <si>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</si>
  <si>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</si>
  <si>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</si>
  <si>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</si>
  <si>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</si>
  <si>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</si>
  <si>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</si>
  <si>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</si>
  <si>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</si>
  <si>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と畜場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</si>
  <si>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</si>
  <si>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</si>
  <si>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</si>
  <si>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</si>
  <si>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</si>
  <si>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</si>
  <si>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</si>
  <si>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</si>
  <si>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</si>
  <si>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</si>
  <si>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</si>
  <si>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</si>
  <si>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</si>
  <si>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</si>
  <si>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</si>
  <si>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</si>
  <si>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</si>
  <si>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</si>
  <si>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</si>
  <si>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</si>
  <si>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</si>
  <si>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</si>
  <si>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兵庫県神戸市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</si>
  <si>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</si>
  <si>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</si>
  <si>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</si>
  <si>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</si>
  <si>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</si>
  <si>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</si>
  <si>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</si>
  <si>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</si>
  <si>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</si>
  <si>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</si>
  <si>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</si>
  <si>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</si>
  <si>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</si>
  <si>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</si>
  <si>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</si>
  <si>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</si>
  <si>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</si>
  <si>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</si>
  <si>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</si>
  <si>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</si>
  <si>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母子父子寡婦福祉資金貸付事業費</t>
    <phoneticPr fontId="5"/>
  </si>
  <si>
    <t>市営住宅事業費</t>
    <phoneticPr fontId="5"/>
  </si>
  <si>
    <t>空港整備事業費</t>
    <phoneticPr fontId="5"/>
  </si>
  <si>
    <t>公債費</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</si>
  <si>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</si>
  <si>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</si>
  <si>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</si>
  <si>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</si>
  <si>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</si>
  <si>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</si>
  <si>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</si>
  <si>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</si>
  <si>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</si>
  <si>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</si>
  <si>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</si>
  <si>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</si>
  <si>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</si>
  <si>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t>
    <phoneticPr fontId="5"/>
  </si>
  <si>
    <t>介護保険事業費</t>
    <phoneticPr fontId="5"/>
  </si>
  <si>
    <t>駐車場事業費</t>
    <phoneticPr fontId="5"/>
  </si>
  <si>
    <t>後期高齢者医療事業費</t>
    <phoneticPr fontId="5"/>
  </si>
  <si>
    <t>港湾事業会計</t>
    <phoneticPr fontId="5"/>
  </si>
  <si>
    <t>法適用企業</t>
    <phoneticPr fontId="5"/>
  </si>
  <si>
    <t>水道事業会計</t>
    <phoneticPr fontId="5"/>
  </si>
  <si>
    <t>工業用水道事業会計</t>
    <phoneticPr fontId="5"/>
  </si>
  <si>
    <t>下水道事業会計</t>
    <phoneticPr fontId="5"/>
  </si>
  <si>
    <t>高速鉄道事業会計</t>
    <phoneticPr fontId="5"/>
  </si>
  <si>
    <t>新都市整備事業会計</t>
    <phoneticPr fontId="5"/>
  </si>
  <si>
    <t>市場事業費</t>
    <phoneticPr fontId="5"/>
  </si>
  <si>
    <t>法非適用企業</t>
    <phoneticPr fontId="5"/>
  </si>
  <si>
    <t>食肉センター事業費</t>
    <phoneticPr fontId="5"/>
  </si>
  <si>
    <t>農業集落排水事業費</t>
    <phoneticPr fontId="5"/>
  </si>
  <si>
    <t>市街地再開発事業費</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</si>
  <si>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</si>
  <si>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</si>
  <si>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</si>
  <si>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</si>
  <si>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</si>
  <si>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</si>
  <si>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</si>
  <si>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</si>
  <si>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</si>
  <si>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</si>
  <si>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</si>
  <si>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</si>
  <si>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</si>
  <si>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</si>
  <si>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</si>
  <si>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</si>
  <si>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</si>
  <si>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</si>
  <si>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</si>
  <si>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</si>
  <si>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</si>
  <si>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</si>
  <si>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</si>
  <si>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</si>
  <si>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</si>
  <si>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</si>
  <si>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</si>
  <si>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</si>
  <si>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</si>
  <si>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</si>
  <si>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</si>
  <si>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</si>
  <si>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</si>
  <si>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</si>
  <si>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</si>
  <si>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</si>
  <si>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</si>
  <si>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</si>
  <si>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</si>
  <si>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</si>
  <si>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</si>
  <si>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</si>
  <si>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</si>
  <si>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</si>
  <si>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</si>
  <si>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</si>
  <si>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</si>
  <si>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</si>
  <si>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</si>
  <si>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</si>
  <si>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</si>
  <si>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</si>
  <si>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</si>
  <si>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</si>
  <si>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</si>
  <si>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</si>
  <si>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</si>
  <si>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</si>
  <si>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</si>
  <si>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</si>
  <si>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</si>
  <si>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</si>
  <si>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</si>
  <si>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</si>
  <si>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</si>
  <si>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</si>
  <si>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</si>
  <si>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</si>
  <si>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</si>
  <si>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</si>
  <si>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</si>
  <si>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</si>
  <si>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</si>
  <si>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</si>
  <si>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</si>
  <si>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</si>
  <si>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</si>
  <si>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</si>
  <si>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</si>
  <si>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</si>
  <si>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</si>
  <si>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</si>
  <si>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</si>
  <si>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</si>
  <si>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</si>
  <si>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</si>
  <si>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</si>
  <si>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</si>
  <si>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</si>
  <si>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</si>
  <si>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</si>
  <si>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</si>
  <si>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</si>
  <si>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</si>
  <si>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</si>
  <si>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</si>
  <si>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</si>
  <si>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</si>
  <si>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</si>
  <si>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</si>
  <si>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</si>
  <si>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</si>
  <si>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</si>
  <si>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</si>
  <si>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</si>
  <si>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</si>
  <si>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</si>
  <si>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</si>
  <si>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</si>
  <si>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</si>
  <si>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</si>
  <si>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</si>
  <si>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</si>
  <si>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</si>
  <si>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</si>
  <si>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</si>
  <si>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</si>
  <si>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</si>
  <si>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</si>
  <si>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</si>
  <si>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</si>
  <si>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</si>
  <si>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</si>
  <si>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</si>
  <si>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</si>
  <si>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</si>
  <si>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</si>
  <si>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</si>
  <si>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</si>
  <si>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</si>
  <si>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</si>
  <si>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</si>
  <si>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</si>
  <si>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</si>
  <si>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</si>
  <si>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0.47</t>
  </si>
  <si>
    <t>▲ 0.97</t>
  </si>
  <si>
    <t>▲ 0.11</t>
  </si>
  <si>
    <t>自動車事業会計</t>
  </si>
  <si>
    <t>▲ 0.39</t>
  </si>
  <si>
    <t>▲ 0.27</t>
  </si>
  <si>
    <t>▲ 0.35</t>
  </si>
  <si>
    <t>▲ 0.37</t>
  </si>
  <si>
    <t>新都市整備事業会計</t>
  </si>
  <si>
    <t>港湾事業会計</t>
  </si>
  <si>
    <t>下水道事業会計</t>
  </si>
  <si>
    <t>市街地再開発事業費</t>
  </si>
  <si>
    <t>水道事業会計</t>
  </si>
  <si>
    <t>高速鉄道事業会計</t>
  </si>
  <si>
    <t>介護保険事業費</t>
  </si>
  <si>
    <t>その他会計（赤字）</t>
  </si>
  <si>
    <t>その他会計（黒字）</t>
  </si>
  <si>
    <t>R01</t>
    <phoneticPr fontId="5"/>
  </si>
  <si>
    <t>R02</t>
    <phoneticPr fontId="5"/>
  </si>
  <si>
    <t>R03</t>
    <phoneticPr fontId="5"/>
  </si>
  <si>
    <t>R04</t>
    <phoneticPr fontId="5"/>
  </si>
  <si>
    <t>R05</t>
    <phoneticPr fontId="5"/>
  </si>
  <si>
    <t>法非適用企業</t>
  </si>
  <si>
    <t>関西広域連合</t>
    <rPh sb="0" eb="2">
      <t>カンサイ</t>
    </rPh>
    <rPh sb="2" eb="4">
      <t>コウイキ</t>
    </rPh>
    <rPh sb="4" eb="6">
      <t>レンゴウ</t>
    </rPh>
    <phoneticPr fontId="10"/>
  </si>
  <si>
    <t>(公財)神戸国際コミュニティセンター</t>
  </si>
  <si>
    <t>(公財)神戸医療産業都市推進機構</t>
    <rPh sb="4" eb="6">
      <t>コウベ</t>
    </rPh>
    <rPh sb="6" eb="8">
      <t>イリョウ</t>
    </rPh>
    <rPh sb="8" eb="10">
      <t>サンギョウ</t>
    </rPh>
    <rPh sb="10" eb="12">
      <t>トシ</t>
    </rPh>
    <rPh sb="12" eb="14">
      <t>スイシン</t>
    </rPh>
    <rPh sb="14" eb="16">
      <t>キコウ</t>
    </rPh>
    <phoneticPr fontId="10"/>
  </si>
  <si>
    <t>(公財)計算科学振興財団</t>
  </si>
  <si>
    <t>神戸都市振興サービス(株)</t>
  </si>
  <si>
    <t>(公財)神戸いきいき勤労財団</t>
  </si>
  <si>
    <t>(公財)神戸市スポーツ協会</t>
  </si>
  <si>
    <t>(公財)神戸市民文化振興財団</t>
  </si>
  <si>
    <t>(公財)こうべ市民福祉振興協会</t>
  </si>
  <si>
    <t>(社福)神戸市社会福祉協議会</t>
  </si>
  <si>
    <t>(一財)神戸在宅医療・介護推進財団</t>
  </si>
  <si>
    <t>(公財)神戸市産業振興財団</t>
  </si>
  <si>
    <t>(一財)神戸観光局</t>
  </si>
  <si>
    <t>(一財)神戸農政公社</t>
  </si>
  <si>
    <t>(株)神戸商工貿易センター</t>
  </si>
  <si>
    <t>(株)有馬温泉企業</t>
  </si>
  <si>
    <t>(公財)神戸市公園緑化協会</t>
  </si>
  <si>
    <t>(株)こうべ未来都市機構</t>
    <phoneticPr fontId="10"/>
  </si>
  <si>
    <t>神戸新交通(株)</t>
  </si>
  <si>
    <t>雲井通５丁目再開発(株)</t>
  </si>
  <si>
    <t>神戸ハーバーランド(株)</t>
  </si>
  <si>
    <t>(株)神戸サンセンタープラザ</t>
  </si>
  <si>
    <t>神戸高速鉄道(株)</t>
  </si>
  <si>
    <t>(一財)神戸住環境整備公社</t>
  </si>
  <si>
    <t>（株）神戸ウォーターフロント開発機構</t>
  </si>
  <si>
    <t>神戸航空貨物ターミナル(株)</t>
  </si>
  <si>
    <t>(株)神戸フェリーセンター</t>
  </si>
  <si>
    <t>阪神国際港湾(株)</t>
  </si>
  <si>
    <t>(一財)神戸市水道サービス公社</t>
  </si>
  <si>
    <t>(一財)神戸市学校給食会</t>
  </si>
  <si>
    <t>-</t>
    <phoneticPr fontId="10"/>
  </si>
  <si>
    <t>R3.4.1名称変更</t>
    <rPh sb="6" eb="8">
      <t>メイショウ</t>
    </rPh>
    <rPh sb="8" eb="10">
      <t>ヘンコウ</t>
    </rPh>
    <phoneticPr fontId="10"/>
  </si>
  <si>
    <t>R5.4.1名称変更</t>
    <rPh sb="6" eb="8">
      <t>メイショウ</t>
    </rPh>
    <rPh sb="8" eb="10">
      <t>ヘンコウ</t>
    </rPh>
    <phoneticPr fontId="10"/>
  </si>
  <si>
    <t>▲29</t>
  </si>
  <si>
    <t>R4.4.1名称変更</t>
  </si>
  <si>
    <t>R3.5.31設立</t>
  </si>
  <si>
    <t>R7.3.31解散見込み</t>
    <phoneticPr fontId="10"/>
  </si>
  <si>
    <t>市営住宅等敷金積立基金</t>
  </si>
  <si>
    <t>まちづくり等基金</t>
    <rPh sb="5" eb="6">
      <t>トウ</t>
    </rPh>
    <rPh sb="6" eb="8">
      <t>キキン</t>
    </rPh>
    <phoneticPr fontId="10"/>
  </si>
  <si>
    <t>神戸SDGs貢献基金</t>
  </si>
  <si>
    <t>市民福祉振興等基金</t>
    <rPh sb="0" eb="2">
      <t>シミン</t>
    </rPh>
    <rPh sb="2" eb="4">
      <t>フクシ</t>
    </rPh>
    <rPh sb="4" eb="7">
      <t>シンコウトウ</t>
    </rPh>
    <rPh sb="7" eb="9">
      <t>キキン</t>
    </rPh>
    <phoneticPr fontId="10"/>
  </si>
  <si>
    <t>市民スポーツ振興等基金</t>
  </si>
  <si>
    <t>○</t>
  </si>
  <si>
    <t>〇</t>
  </si>
  <si>
    <t>神戸市公立大学法人</t>
    <phoneticPr fontId="2"/>
  </si>
  <si>
    <t>(独)神戸市民病院機構</t>
    <phoneticPr fontId="2"/>
  </si>
  <si>
    <t>公立大学法人神戸市看護大学</t>
    <phoneticPr fontId="2"/>
  </si>
  <si>
    <t>神戸市道路公社</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</si>
</sst>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ゴシック"/>
      <family val="2"/>
      <charset val="128"/>
    </font>
    <font>
      <sz val="14"/>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9" fontId="39" fillId="0" borderId="0" applyFont="0" applyFill="0" applyBorder="0" applyAlignment="0" applyProtection="0">
      <alignment vertical="center"/>
    </xf>
  </cellStyleXfs>
  <cellXfs count="120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8" xfId="15" applyFont="1" applyBorder="1" applyAlignment="1" applyProtection="1">
      <alignment horizontal="center" vertical="center" shrinkToFit="1"/>
      <protection locked="0"/>
    </xf>
    <xf numFmtId="0" fontId="35" fillId="0" borderId="110" xfId="12" applyFont="1" applyBorder="1" applyAlignment="1" applyProtection="1">
      <alignment horizontal="center" vertical="center" shrinkToFit="1"/>
      <protection locked="0"/>
    </xf>
    <xf numFmtId="0" fontId="35" fillId="0" borderId="121"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4" xfId="12" applyFont="1" applyBorder="1" applyAlignment="1" applyProtection="1">
      <alignment horizontal="center" vertical="center" shrinkToFit="1"/>
      <protection locked="0"/>
    </xf>
    <xf numFmtId="0" fontId="35" fillId="6" borderId="121" xfId="12" applyFont="1" applyFill="1" applyBorder="1" applyAlignment="1" applyProtection="1">
      <alignment horizontal="center" vertical="center" shrinkToFit="1"/>
      <protection locked="0"/>
    </xf>
    <xf numFmtId="0" fontId="35" fillId="0" borderId="143"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5"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5"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5"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5"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5"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29"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3" xfId="14" applyNumberFormat="1" applyFont="1" applyFill="1" applyBorder="1" applyAlignment="1">
      <alignment horizontal="right" vertical="center" shrinkToFit="1"/>
    </xf>
    <xf numFmtId="187" fontId="35" fillId="6" borderId="165"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1" xfId="14" applyNumberFormat="1" applyFont="1" applyFill="1" applyBorder="1" applyAlignment="1">
      <alignment horizontal="right" vertical="center" shrinkToFit="1"/>
    </xf>
    <xf numFmtId="177" fontId="35" fillId="6" borderId="172" xfId="14" applyNumberFormat="1" applyFont="1" applyFill="1" applyBorder="1" applyAlignment="1">
      <alignment horizontal="right" vertical="center" shrinkToFit="1"/>
    </xf>
    <xf numFmtId="187" fontId="35" fillId="6" borderId="172"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3"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7" xfId="14" applyNumberFormat="1" applyFont="1" applyFill="1" applyBorder="1" applyAlignment="1">
      <alignment horizontal="right" vertical="center" shrinkToFit="1"/>
    </xf>
    <xf numFmtId="187" fontId="35" fillId="6" borderId="128" xfId="14" applyNumberFormat="1" applyFont="1" applyFill="1" applyBorder="1" applyAlignment="1">
      <alignment horizontal="right" vertical="center" shrinkToFit="1"/>
    </xf>
    <xf numFmtId="177" fontId="35" fillId="6" borderId="163"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87" fontId="35" fillId="6" borderId="161"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0"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1"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0"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5"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1" xfId="12" applyFont="1" applyFill="1" applyBorder="1" applyAlignment="1" applyProtection="1">
      <alignment horizontal="left" vertical="center" shrinkToFit="1"/>
      <protection locked="0"/>
    </xf>
    <xf numFmtId="0" fontId="35" fillId="6" borderId="112" xfId="12" applyFont="1" applyFill="1" applyBorder="1" applyAlignment="1" applyProtection="1">
      <alignment horizontal="left" vertical="center" shrinkToFit="1"/>
      <protection locked="0"/>
    </xf>
    <xf numFmtId="0" fontId="35" fillId="6" borderId="1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7" xfId="12" applyNumberFormat="1" applyFont="1" applyFill="1" applyBorder="1" applyAlignment="1" applyProtection="1">
      <alignment horizontal="righ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3" xfId="12" applyFont="1" applyFill="1" applyBorder="1" applyAlignment="1" applyProtection="1">
      <alignment horizontal="left" vertical="center" shrinkToFit="1"/>
      <protection locked="0"/>
    </xf>
    <xf numFmtId="177" fontId="35" fillId="6" borderId="111" xfId="12" applyNumberFormat="1" applyFont="1" applyFill="1" applyBorder="1" applyAlignment="1" applyProtection="1">
      <alignment horizontal="righ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8" borderId="128" xfId="12" applyNumberFormat="1" applyFont="1" applyFill="1" applyBorder="1" applyAlignment="1" applyProtection="1">
      <alignment horizontal="right" vertical="center" shrinkToFit="1"/>
      <protection locked="0"/>
    </xf>
    <xf numFmtId="0" fontId="35" fillId="8" borderId="128" xfId="12" applyFont="1" applyFill="1" applyBorder="1" applyAlignment="1" applyProtection="1">
      <alignment horizontal="left" vertical="center" shrinkToFit="1"/>
      <protection locked="0"/>
    </xf>
    <xf numFmtId="0" fontId="35" fillId="8" borderId="131" xfId="12" applyFont="1" applyFill="1" applyBorder="1" applyAlignment="1" applyProtection="1">
      <alignment horizontal="left" vertical="center" shrinkToFit="1"/>
      <protection locked="0"/>
    </xf>
    <xf numFmtId="177" fontId="35" fillId="8" borderId="141"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6" borderId="144" xfId="12" applyFont="1" applyFill="1" applyBorder="1" applyAlignment="1" applyProtection="1">
      <alignment horizontal="lef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177" fontId="35" fillId="6" borderId="122" xfId="12" applyNumberFormat="1" applyFont="1" applyFill="1" applyBorder="1" applyAlignment="1" applyProtection="1">
      <alignment horizontal="right" vertical="center" shrinkToFit="1"/>
      <protection locked="0"/>
    </xf>
    <xf numFmtId="177" fontId="35" fillId="6" borderId="123" xfId="12" applyNumberFormat="1" applyFont="1" applyFill="1" applyBorder="1" applyAlignment="1" applyProtection="1">
      <alignment horizontal="right" vertical="center" shrinkToFit="1"/>
      <protection locked="0"/>
    </xf>
    <xf numFmtId="0" fontId="35" fillId="6" borderId="123" xfId="12" applyFont="1" applyFill="1" applyBorder="1" applyAlignment="1" applyProtection="1">
      <alignment horizontal="left" vertical="center" shrinkToFit="1"/>
      <protection locked="0"/>
    </xf>
    <xf numFmtId="0" fontId="35" fillId="6" borderId="126" xfId="12" applyFont="1" applyFill="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0" fontId="35" fillId="0" borderId="115" xfId="12" applyFont="1" applyBorder="1" applyAlignment="1" applyProtection="1">
      <alignment horizontal="left" vertical="center" shrinkToFit="1"/>
      <protection locked="0"/>
    </xf>
    <xf numFmtId="0" fontId="35" fillId="0" borderId="120" xfId="12" applyFont="1" applyBorder="1" applyAlignment="1" applyProtection="1">
      <alignment horizontal="left" vertical="center" shrinkToFit="1"/>
      <protection locked="0"/>
    </xf>
    <xf numFmtId="0" fontId="35" fillId="0" borderId="11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177" fontId="35" fillId="0" borderId="114" xfId="12" applyNumberFormat="1" applyFont="1" applyBorder="1" applyAlignment="1" applyProtection="1">
      <alignment horizontal="right" vertical="center" shrinkToFit="1"/>
      <protection locked="0"/>
    </xf>
    <xf numFmtId="177" fontId="35" fillId="0" borderId="111"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9"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77" fontId="40" fillId="0" borderId="115" xfId="12" applyNumberFormat="1" applyFont="1" applyBorder="1" applyAlignment="1" applyProtection="1">
      <alignment horizontal="right" vertical="center" shrinkToFit="1"/>
      <protection locked="0"/>
    </xf>
    <xf numFmtId="0" fontId="35" fillId="0" borderId="101" xfId="12" applyFont="1" applyBorder="1" applyAlignment="1" applyProtection="1">
      <alignment horizontal="left" vertical="center" shrinkToFit="1"/>
      <protection locked="0"/>
    </xf>
    <xf numFmtId="0" fontId="35" fillId="0" borderId="107" xfId="12" applyFont="1" applyBorder="1" applyAlignment="1" applyProtection="1">
      <alignment horizontal="left" vertical="center" shrinkToFit="1"/>
      <protection locked="0"/>
    </xf>
    <xf numFmtId="177" fontId="40" fillId="0" borderId="114" xfId="12" applyNumberFormat="1" applyFont="1" applyBorder="1" applyAlignment="1" applyProtection="1">
      <alignment horizontal="right" vertical="center" shrinkToFit="1"/>
      <protection locked="0"/>
    </xf>
    <xf numFmtId="177" fontId="35" fillId="0" borderId="111" xfId="15"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0" fontId="35" fillId="0" borderId="11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8"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3"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3"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0"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6" borderId="119" xfId="13" applyNumberFormat="1" applyFont="1" applyFill="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87" fontId="35" fillId="6" borderId="115"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1" xfId="14"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177" fontId="35" fillId="6" borderId="114"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2"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4"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87" fontId="35" fillId="0" borderId="115" xfId="12" applyNumberFormat="1" applyFont="1" applyBorder="1" applyAlignment="1" applyProtection="1">
      <alignment horizontal="right" vertical="center" shrinkToFit="1"/>
      <protection locked="0"/>
    </xf>
    <xf numFmtId="0" fontId="35" fillId="0" borderId="115" xfId="20" applyNumberFormat="1" applyFont="1" applyFill="1" applyBorder="1" applyAlignment="1" applyProtection="1">
      <alignment horizontal="right" vertical="center" shrinkToFit="1"/>
      <protection locked="0"/>
    </xf>
    <xf numFmtId="177" fontId="35" fillId="0" borderId="140" xfId="12" applyNumberFormat="1" applyFont="1" applyBorder="1" applyAlignment="1" applyProtection="1">
      <alignment horizontal="right" vertical="center" shrinkToFit="1"/>
      <protection locked="0"/>
    </xf>
    <xf numFmtId="177" fontId="35" fillId="0" borderId="136" xfId="12" applyNumberFormat="1" applyFont="1" applyBorder="1" applyAlignment="1" applyProtection="1">
      <alignment horizontal="right" vertical="center" shrinkToFit="1"/>
      <protection locked="0"/>
    </xf>
    <xf numFmtId="0" fontId="35" fillId="0" borderId="136" xfId="20" applyNumberFormat="1" applyFont="1" applyFill="1" applyBorder="1" applyAlignment="1" applyProtection="1">
      <alignment horizontal="right" vertical="center" shrinkToFit="1"/>
      <protection locked="0"/>
    </xf>
    <xf numFmtId="0" fontId="35" fillId="0" borderId="136" xfId="12" applyFont="1" applyBorder="1" applyAlignment="1" applyProtection="1">
      <alignment horizontal="left" vertical="center" shrinkToFit="1"/>
      <protection locked="0"/>
    </xf>
    <xf numFmtId="0" fontId="35" fillId="0" borderId="139"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5" xfId="14" applyNumberFormat="1" applyFont="1" applyBorder="1" applyAlignment="1" applyProtection="1">
      <alignment horizontal="righ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8" xfId="15" applyNumberFormat="1" applyFont="1" applyFill="1" applyBorder="1" applyAlignment="1" applyProtection="1">
      <alignment horizontal="right" vertical="center" shrinkToFit="1"/>
      <protection locked="0"/>
    </xf>
    <xf numFmtId="0" fontId="35" fillId="8" borderId="128" xfId="15" applyFont="1" applyFill="1" applyBorder="1" applyAlignment="1" applyProtection="1">
      <alignment horizontal="left" vertical="center" shrinkToFit="1"/>
      <protection locked="0"/>
    </xf>
    <xf numFmtId="0" fontId="35" fillId="8" borderId="131"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7"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0" borderId="122" xfId="14" applyNumberFormat="1" applyFont="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5" applyNumberFormat="1" applyFont="1" applyBorder="1" applyAlignment="1" applyProtection="1">
      <alignment horizontal="right" vertical="center" shrinkToFit="1"/>
      <protection locked="0"/>
    </xf>
    <xf numFmtId="177" fontId="35" fillId="0" borderId="123" xfId="15" applyNumberFormat="1" applyFont="1" applyBorder="1" applyAlignment="1" applyProtection="1">
      <alignment horizontal="right" vertical="center" shrinkToFit="1"/>
      <protection locked="0"/>
    </xf>
    <xf numFmtId="0" fontId="35" fillId="0" borderId="123" xfId="15" applyFont="1" applyBorder="1" applyAlignment="1" applyProtection="1">
      <alignment horizontal="left" vertical="center" shrinkToFit="1"/>
      <protection locked="0"/>
    </xf>
    <xf numFmtId="0" fontId="35" fillId="0" borderId="126" xfId="15" applyFont="1" applyBorder="1" applyAlignment="1" applyProtection="1">
      <alignment horizontal="left" vertical="center" shrinkToFit="1"/>
      <protection locked="0"/>
    </xf>
    <xf numFmtId="177" fontId="35" fillId="0" borderId="119" xfId="15" applyNumberFormat="1" applyFont="1" applyBorder="1" applyAlignment="1" applyProtection="1">
      <alignment horizontal="right" vertical="center" shrinkToFit="1"/>
      <protection locked="0"/>
    </xf>
    <xf numFmtId="177" fontId="35" fillId="0" borderId="115" xfId="15" applyNumberFormat="1" applyFont="1" applyBorder="1" applyAlignment="1" applyProtection="1">
      <alignment horizontal="right" vertical="center" shrinkToFit="1"/>
      <protection locked="0"/>
    </xf>
    <xf numFmtId="0" fontId="35" fillId="0" borderId="115" xfId="15" applyFont="1" applyBorder="1" applyAlignment="1" applyProtection="1">
      <alignment horizontal="left" vertical="center" shrinkToFit="1"/>
      <protection locked="0"/>
    </xf>
    <xf numFmtId="0" fontId="35" fillId="0" borderId="120" xfId="15" applyFont="1" applyBorder="1" applyAlignment="1" applyProtection="1">
      <alignment horizontal="left" vertical="center" shrinkToFit="1"/>
      <protection locked="0"/>
    </xf>
    <xf numFmtId="177" fontId="35" fillId="0" borderId="111"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7"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09" xfId="15" applyFont="1" applyBorder="1" applyAlignment="1" applyProtection="1">
      <alignment horizontal="left" vertical="center" shrinkToFit="1"/>
      <protection locked="0"/>
    </xf>
    <xf numFmtId="177" fontId="35" fillId="0" borderId="98" xfId="14" applyNumberFormat="1" applyFont="1" applyBorder="1" applyAlignment="1" applyProtection="1">
      <alignment horizontal="right" vertical="center" shrinkToFit="1"/>
      <protection locked="0"/>
    </xf>
    <xf numFmtId="177" fontId="35" fillId="0" borderId="99"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9"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87" xfId="15" applyNumberFormat="1" applyFont="1" applyBorder="1" applyAlignment="1" applyProtection="1">
      <alignment horizontal="right" vertical="center" shrinkToFit="1"/>
      <protection locked="0"/>
    </xf>
    <xf numFmtId="177" fontId="35" fillId="0" borderId="106"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1" xfId="15" applyFont="1" applyBorder="1" applyAlignment="1" applyProtection="1">
      <alignment horizontal="left" vertical="center" shrinkToFit="1"/>
      <protection locked="0"/>
    </xf>
    <xf numFmtId="0" fontId="35" fillId="0" borderId="107"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1">
    <cellStyle name="パーセント" xfId="20" builtinId="5"/>
    <cellStyle name="標準" xfId="0" builtinId="0"/>
    <cellStyle name="標準 2" xfId="6" xr:uid="{00000000-0005-0000-0000-000002000000}"/>
    <cellStyle name="標準 2 2" xfId="7" xr:uid="{00000000-0005-0000-0000-000003000000}"/>
    <cellStyle name="標準 2 3" xfId="10" xr:uid="{00000000-0005-0000-0000-000004000000}"/>
    <cellStyle name="標準 3" xfId="11" xr:uid="{00000000-0005-0000-0000-000005000000}"/>
    <cellStyle name="標準 4" xfId="5" xr:uid="{00000000-0005-0000-0000-000006000000}"/>
    <cellStyle name="標準 4_APAHO401600" xfId="1" xr:uid="{00000000-0005-0000-0000-000007000000}"/>
    <cellStyle name="標準 4_APAHO4019001" xfId="4" xr:uid="{00000000-0005-0000-0000-000008000000}"/>
    <cellStyle name="標準 4_ZJ08_022012_青森市_2010" xfId="3" xr:uid="{00000000-0005-0000-0000-000009000000}"/>
    <cellStyle name="標準 6" xfId="8" xr:uid="{00000000-0005-0000-0000-00000A000000}"/>
    <cellStyle name="標準 6_APAHO401000" xfId="9" xr:uid="{00000000-0005-0000-0000-00000B000000}"/>
    <cellStyle name="標準 6_APAHO401200_O-JJ1016-001-3_財政状況資料集(決算状況カード(各会計・関係団体))(Rev2)2" xfId="15" xr:uid="{00000000-0005-0000-0000-00000C000000}"/>
    <cellStyle name="標準 6_APAHO402200_O-JJ1016-001-3_財政状況資料集(決算状況カード(各会計・関係団体))(Rev2)2" xfId="12"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57132</c:v>
                </c:pt>
                <c:pt idx="1">
                  <c:v>58766</c:v>
                </c:pt>
                <c:pt idx="2">
                  <c:v>62482</c:v>
                </c:pt>
                <c:pt idx="3">
                  <c:v>59288</c:v>
                </c:pt>
                <c:pt idx="4">
                  <c:v>63490</c:v>
                </c:pt>
              </c:numCache>
            </c:numRef>
          </c:val>
          <c:smooth val="0"/>
          <c:extLst>
            <c:ext xmlns:c16="http://schemas.microsoft.com/office/drawing/2014/chart" uri="{C3380CC4-5D6E-409C-BE32-E72D297353CC}">
              <c16:uniqueId val="{00000000-DB81-48DC-9349-B6307340F21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70552</c:v>
                </c:pt>
                <c:pt idx="1">
                  <c:v>78366</c:v>
                </c:pt>
                <c:pt idx="2">
                  <c:v>75099</c:v>
                </c:pt>
                <c:pt idx="3">
                  <c:v>77330</c:v>
                </c:pt>
                <c:pt idx="4">
                  <c:v>73550</c:v>
                </c:pt>
              </c:numCache>
            </c:numRef>
          </c:val>
          <c:smooth val="0"/>
          <c:extLst>
            <c:ext xmlns:c16="http://schemas.microsoft.com/office/drawing/2014/chart" uri="{C3380CC4-5D6E-409C-BE32-E72D297353CC}">
              <c16:uniqueId val="{00000001-DB81-48DC-9349-B6307340F21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0.3</c:v>
                </c:pt>
                <c:pt idx="1">
                  <c:v>7.0000000000000007E-2</c:v>
                </c:pt>
                <c:pt idx="2">
                  <c:v>0.22</c:v>
                </c:pt>
                <c:pt idx="3">
                  <c:v>0.25</c:v>
                </c:pt>
                <c:pt idx="4">
                  <c:v>0.33</c:v>
                </c:pt>
              </c:numCache>
            </c:numRef>
          </c:val>
          <c:extLst>
            <c:ext xmlns:c16="http://schemas.microsoft.com/office/drawing/2014/chart" uri="{C3380CC4-5D6E-409C-BE32-E72D297353CC}">
              <c16:uniqueId val="{00000000-51AA-425B-8785-EB06129242B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2.62</c:v>
                </c:pt>
                <c:pt idx="1">
                  <c:v>1.86</c:v>
                </c:pt>
                <c:pt idx="2">
                  <c:v>3.16</c:v>
                </c:pt>
                <c:pt idx="3">
                  <c:v>3.47</c:v>
                </c:pt>
                <c:pt idx="4">
                  <c:v>3.24</c:v>
                </c:pt>
              </c:numCache>
            </c:numRef>
          </c:val>
          <c:extLst>
            <c:ext xmlns:c16="http://schemas.microsoft.com/office/drawing/2014/chart" uri="{C3380CC4-5D6E-409C-BE32-E72D297353CC}">
              <c16:uniqueId val="{00000001-51AA-425B-8785-EB06129242B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-0.47</c:v>
                </c:pt>
                <c:pt idx="1">
                  <c:v>-0.97</c:v>
                </c:pt>
                <c:pt idx="2">
                  <c:v>1.53</c:v>
                </c:pt>
                <c:pt idx="3">
                  <c:v>0.25</c:v>
                </c:pt>
                <c:pt idx="4">
                  <c:v>-0.11</c:v>
                </c:pt>
              </c:numCache>
            </c:numRef>
          </c:val>
          <c:smooth val="0"/>
          <c:extLst>
            <c:ext xmlns:c16="http://schemas.microsoft.com/office/drawing/2014/chart" uri="{C3380CC4-5D6E-409C-BE32-E72D297353CC}">
              <c16:uniqueId val="{00000002-51AA-425B-8785-EB06129242B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0.85</c:v>
                </c:pt>
                <c:pt idx="2">
                  <c:v>#N/A</c:v>
                </c:pt>
                <c:pt idx="3">
                  <c:v>0.9</c:v>
                </c:pt>
                <c:pt idx="4">
                  <c:v>#N/A</c:v>
                </c:pt>
                <c:pt idx="5">
                  <c:v>0.84</c:v>
                </c:pt>
                <c:pt idx="6">
                  <c:v>#N/A</c:v>
                </c:pt>
                <c:pt idx="7">
                  <c:v>0.94</c:v>
                </c:pt>
                <c:pt idx="8">
                  <c:v>#N/A</c:v>
                </c:pt>
                <c:pt idx="9">
                  <c:v>0.97</c:v>
                </c:pt>
              </c:numCache>
            </c:numRef>
          </c:val>
          <c:extLst>
            <c:ext xmlns:c16="http://schemas.microsoft.com/office/drawing/2014/chart" uri="{C3380CC4-5D6E-409C-BE32-E72D297353CC}">
              <c16:uniqueId val="{00000000-9AFF-4603-B24A-3B3C80AA95B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AFF-4603-B24A-3B3C80AA95B6}"/>
            </c:ext>
          </c:extLst>
        </c:ser>
        <c:ser>
          <c:idx val="2"/>
          <c:order val="2"/>
          <c:tx>
            <c:strRef>
              <c:f>データシート!$A$29</c:f>
              <c:strCache>
                <c:ptCount val="1"/>
                <c:pt idx="0">
                  <c:v>介護保険事業費</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0.77</c:v>
                </c:pt>
                <c:pt idx="2">
                  <c:v>#N/A</c:v>
                </c:pt>
                <c:pt idx="3">
                  <c:v>1.05</c:v>
                </c:pt>
                <c:pt idx="4">
                  <c:v>#N/A</c:v>
                </c:pt>
                <c:pt idx="5">
                  <c:v>0.69</c:v>
                </c:pt>
                <c:pt idx="6">
                  <c:v>#N/A</c:v>
                </c:pt>
                <c:pt idx="7">
                  <c:v>0.96</c:v>
                </c:pt>
                <c:pt idx="8">
                  <c:v>#N/A</c:v>
                </c:pt>
                <c:pt idx="9">
                  <c:v>0.56000000000000005</c:v>
                </c:pt>
              </c:numCache>
            </c:numRef>
          </c:val>
          <c:extLst>
            <c:ext xmlns:c16="http://schemas.microsoft.com/office/drawing/2014/chart" uri="{C3380CC4-5D6E-409C-BE32-E72D297353CC}">
              <c16:uniqueId val="{00000002-9AFF-4603-B24A-3B3C80AA95B6}"/>
            </c:ext>
          </c:extLst>
        </c:ser>
        <c:ser>
          <c:idx val="3"/>
          <c:order val="3"/>
          <c:tx>
            <c:strRef>
              <c:f>データシート!$A$30</c:f>
              <c:strCache>
                <c:ptCount val="1"/>
                <c:pt idx="0">
                  <c:v>高速鉄道事業会計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1.66</c:v>
                </c:pt>
                <c:pt idx="2">
                  <c:v>#N/A</c:v>
                </c:pt>
                <c:pt idx="3">
                  <c:v>1.38</c:v>
                </c:pt>
                <c:pt idx="4">
                  <c:v>#N/A</c:v>
                </c:pt>
                <c:pt idx="5">
                  <c:v>0.72</c:v>
                </c:pt>
                <c:pt idx="6">
                  <c:v>#N/A</c:v>
                </c:pt>
                <c:pt idx="7">
                  <c:v>0.71</c:v>
                </c:pt>
                <c:pt idx="8">
                  <c:v>#N/A</c:v>
                </c:pt>
                <c:pt idx="9">
                  <c:v>0.76</c:v>
                </c:pt>
              </c:numCache>
            </c:numRef>
          </c:val>
          <c:extLst>
            <c:ext xmlns:c16="http://schemas.microsoft.com/office/drawing/2014/chart" uri="{C3380CC4-5D6E-409C-BE32-E72D297353CC}">
              <c16:uniqueId val="{00000003-9AFF-4603-B24A-3B3C80AA95B6}"/>
            </c:ext>
          </c:extLst>
        </c:ser>
        <c:ser>
          <c:idx val="4"/>
          <c:order val="4"/>
          <c:tx>
            <c:strRef>
              <c:f>データシート!$A$31</c:f>
              <c:strCache>
                <c:ptCount val="1"/>
                <c:pt idx="0">
                  <c:v>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3.82</c:v>
                </c:pt>
                <c:pt idx="2">
                  <c:v>#N/A</c:v>
                </c:pt>
                <c:pt idx="3">
                  <c:v>3.33</c:v>
                </c:pt>
                <c:pt idx="4">
                  <c:v>#N/A</c:v>
                </c:pt>
                <c:pt idx="5">
                  <c:v>2.09</c:v>
                </c:pt>
                <c:pt idx="6">
                  <c:v>#N/A</c:v>
                </c:pt>
                <c:pt idx="7">
                  <c:v>1.32</c:v>
                </c:pt>
                <c:pt idx="8">
                  <c:v>#N/A</c:v>
                </c:pt>
                <c:pt idx="9">
                  <c:v>1.39</c:v>
                </c:pt>
              </c:numCache>
            </c:numRef>
          </c:val>
          <c:extLst>
            <c:ext xmlns:c16="http://schemas.microsoft.com/office/drawing/2014/chart" uri="{C3380CC4-5D6E-409C-BE32-E72D297353CC}">
              <c16:uniqueId val="{00000004-9AFF-4603-B24A-3B3C80AA95B6}"/>
            </c:ext>
          </c:extLst>
        </c:ser>
        <c:ser>
          <c:idx val="5"/>
          <c:order val="5"/>
          <c:tx>
            <c:strRef>
              <c:f>データシート!$A$32</c:f>
              <c:strCache>
                <c:ptCount val="1"/>
                <c:pt idx="0">
                  <c:v>市街地再開発事業費</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0.7</c:v>
                </c:pt>
                <c:pt idx="4">
                  <c:v>#N/A</c:v>
                </c:pt>
                <c:pt idx="5">
                  <c:v>1.17</c:v>
                </c:pt>
                <c:pt idx="6">
                  <c:v>#N/A</c:v>
                </c:pt>
                <c:pt idx="7">
                  <c:v>1.54</c:v>
                </c:pt>
                <c:pt idx="8">
                  <c:v>#N/A</c:v>
                </c:pt>
                <c:pt idx="9">
                  <c:v>1.83</c:v>
                </c:pt>
              </c:numCache>
            </c:numRef>
          </c:val>
          <c:extLst>
            <c:ext xmlns:c16="http://schemas.microsoft.com/office/drawing/2014/chart" uri="{C3380CC4-5D6E-409C-BE32-E72D297353CC}">
              <c16:uniqueId val="{00000005-9AFF-4603-B24A-3B3C80AA95B6}"/>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6.17</c:v>
                </c:pt>
                <c:pt idx="2">
                  <c:v>#N/A</c:v>
                </c:pt>
                <c:pt idx="3">
                  <c:v>6.06</c:v>
                </c:pt>
                <c:pt idx="4">
                  <c:v>#N/A</c:v>
                </c:pt>
                <c:pt idx="5">
                  <c:v>6.41</c:v>
                </c:pt>
                <c:pt idx="6">
                  <c:v>#N/A</c:v>
                </c:pt>
                <c:pt idx="7">
                  <c:v>6.81</c:v>
                </c:pt>
                <c:pt idx="8">
                  <c:v>#N/A</c:v>
                </c:pt>
                <c:pt idx="9">
                  <c:v>5.86</c:v>
                </c:pt>
              </c:numCache>
            </c:numRef>
          </c:val>
          <c:extLst>
            <c:ext xmlns:c16="http://schemas.microsoft.com/office/drawing/2014/chart" uri="{C3380CC4-5D6E-409C-BE32-E72D297353CC}">
              <c16:uniqueId val="{00000006-9AFF-4603-B24A-3B3C80AA95B6}"/>
            </c:ext>
          </c:extLst>
        </c:ser>
        <c:ser>
          <c:idx val="7"/>
          <c:order val="7"/>
          <c:tx>
            <c:strRef>
              <c:f>データシート!$A$34</c:f>
              <c:strCache>
                <c:ptCount val="1"/>
                <c:pt idx="0">
                  <c:v>港湾事業会計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8.48</c:v>
                </c:pt>
                <c:pt idx="2">
                  <c:v>#N/A</c:v>
                </c:pt>
                <c:pt idx="3">
                  <c:v>8.94</c:v>
                </c:pt>
                <c:pt idx="4">
                  <c:v>#N/A</c:v>
                </c:pt>
                <c:pt idx="5">
                  <c:v>9.44</c:v>
                </c:pt>
                <c:pt idx="6">
                  <c:v>#N/A</c:v>
                </c:pt>
                <c:pt idx="7">
                  <c:v>9.16</c:v>
                </c:pt>
                <c:pt idx="8">
                  <c:v>#N/A</c:v>
                </c:pt>
                <c:pt idx="9">
                  <c:v>7.08</c:v>
                </c:pt>
              </c:numCache>
            </c:numRef>
          </c:val>
          <c:extLst>
            <c:ext xmlns:c16="http://schemas.microsoft.com/office/drawing/2014/chart" uri="{C3380CC4-5D6E-409C-BE32-E72D297353CC}">
              <c16:uniqueId val="{00000007-9AFF-4603-B24A-3B3C80AA95B6}"/>
            </c:ext>
          </c:extLst>
        </c:ser>
        <c:ser>
          <c:idx val="8"/>
          <c:order val="8"/>
          <c:tx>
            <c:strRef>
              <c:f>データシート!$A$35</c:f>
              <c:strCache>
                <c:ptCount val="1"/>
                <c:pt idx="0">
                  <c:v>新都市整備事業会計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26.6</c:v>
                </c:pt>
                <c:pt idx="2">
                  <c:v>#N/A</c:v>
                </c:pt>
                <c:pt idx="3">
                  <c:v>27.83</c:v>
                </c:pt>
                <c:pt idx="4">
                  <c:v>#N/A</c:v>
                </c:pt>
                <c:pt idx="5">
                  <c:v>24.43</c:v>
                </c:pt>
                <c:pt idx="6">
                  <c:v>#N/A</c:v>
                </c:pt>
                <c:pt idx="7">
                  <c:v>24.27</c:v>
                </c:pt>
                <c:pt idx="8">
                  <c:v>#N/A</c:v>
                </c:pt>
                <c:pt idx="9">
                  <c:v>26.56</c:v>
                </c:pt>
              </c:numCache>
            </c:numRef>
          </c:val>
          <c:extLst>
            <c:ext xmlns:c16="http://schemas.microsoft.com/office/drawing/2014/chart" uri="{C3380CC4-5D6E-409C-BE32-E72D297353CC}">
              <c16:uniqueId val="{00000008-9AFF-4603-B24A-3B3C80AA95B6}"/>
            </c:ext>
          </c:extLst>
        </c:ser>
        <c:ser>
          <c:idx val="9"/>
          <c:order val="9"/>
          <c:tx>
            <c:strRef>
              <c:f>データシート!$A$36</c:f>
              <c:strCache>
                <c:ptCount val="1"/>
                <c:pt idx="0">
                  <c:v>自動車事業会計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0.39</c:v>
                </c:pt>
                <c:pt idx="1">
                  <c:v>#N/A</c:v>
                </c:pt>
                <c:pt idx="2">
                  <c:v>0.27</c:v>
                </c:pt>
                <c:pt idx="3">
                  <c:v>#N/A</c:v>
                </c:pt>
                <c:pt idx="4">
                  <c:v>0.35</c:v>
                </c:pt>
                <c:pt idx="5">
                  <c:v>#N/A</c:v>
                </c:pt>
                <c:pt idx="6">
                  <c:v>0.37</c:v>
                </c:pt>
                <c:pt idx="7">
                  <c:v>#N/A</c:v>
                </c:pt>
                <c:pt idx="8">
                  <c:v>0.37</c:v>
                </c:pt>
                <c:pt idx="9">
                  <c:v>#N/A</c:v>
                </c:pt>
              </c:numCache>
            </c:numRef>
          </c:val>
          <c:extLst>
            <c:ext xmlns:c16="http://schemas.microsoft.com/office/drawing/2014/chart" uri="{C3380CC4-5D6E-409C-BE32-E72D297353CC}">
              <c16:uniqueId val="{00000009-9AFF-4603-B24A-3B3C80AA95B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89541</c:v>
                </c:pt>
                <c:pt idx="5">
                  <c:v>85784</c:v>
                </c:pt>
                <c:pt idx="8">
                  <c:v>86057</c:v>
                </c:pt>
                <c:pt idx="11">
                  <c:v>83845</c:v>
                </c:pt>
                <c:pt idx="14">
                  <c:v>87538</c:v>
                </c:pt>
              </c:numCache>
            </c:numRef>
          </c:val>
          <c:extLst>
            <c:ext xmlns:c16="http://schemas.microsoft.com/office/drawing/2014/chart" uri="{C3380CC4-5D6E-409C-BE32-E72D297353CC}">
              <c16:uniqueId val="{00000000-ABFF-42EF-89F6-659464B26E6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BFF-42EF-89F6-659464B26E6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587</c:v>
                </c:pt>
                <c:pt idx="3">
                  <c:v>579</c:v>
                </c:pt>
                <c:pt idx="6">
                  <c:v>620</c:v>
                </c:pt>
                <c:pt idx="9">
                  <c:v>616</c:v>
                </c:pt>
                <c:pt idx="12">
                  <c:v>990</c:v>
                </c:pt>
              </c:numCache>
            </c:numRef>
          </c:val>
          <c:extLst>
            <c:ext xmlns:c16="http://schemas.microsoft.com/office/drawing/2014/chart" uri="{C3380CC4-5D6E-409C-BE32-E72D297353CC}">
              <c16:uniqueId val="{00000002-ABFF-42EF-89F6-659464B26E6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161</c:v>
                </c:pt>
                <c:pt idx="3">
                  <c:v>144</c:v>
                </c:pt>
                <c:pt idx="6">
                  <c:v>12</c:v>
                </c:pt>
                <c:pt idx="9">
                  <c:v>12</c:v>
                </c:pt>
                <c:pt idx="12">
                  <c:v>12</c:v>
                </c:pt>
              </c:numCache>
            </c:numRef>
          </c:val>
          <c:extLst>
            <c:ext xmlns:c16="http://schemas.microsoft.com/office/drawing/2014/chart" uri="{C3380CC4-5D6E-409C-BE32-E72D297353CC}">
              <c16:uniqueId val="{00000003-ABFF-42EF-89F6-659464B26E6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15259</c:v>
                </c:pt>
                <c:pt idx="3">
                  <c:v>15527</c:v>
                </c:pt>
                <c:pt idx="6">
                  <c:v>16277</c:v>
                </c:pt>
                <c:pt idx="9">
                  <c:v>15801</c:v>
                </c:pt>
                <c:pt idx="12">
                  <c:v>17119</c:v>
                </c:pt>
              </c:numCache>
            </c:numRef>
          </c:val>
          <c:extLst>
            <c:ext xmlns:c16="http://schemas.microsoft.com/office/drawing/2014/chart" uri="{C3380CC4-5D6E-409C-BE32-E72D297353CC}">
              <c16:uniqueId val="{00000004-ABFF-42EF-89F6-659464B26E6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42879</c:v>
                </c:pt>
                <c:pt idx="3">
                  <c:v>44716</c:v>
                </c:pt>
                <c:pt idx="6">
                  <c:v>46696</c:v>
                </c:pt>
                <c:pt idx="9">
                  <c:v>48432</c:v>
                </c:pt>
                <c:pt idx="12">
                  <c:v>49851</c:v>
                </c:pt>
              </c:numCache>
            </c:numRef>
          </c:val>
          <c:extLst>
            <c:ext xmlns:c16="http://schemas.microsoft.com/office/drawing/2014/chart" uri="{C3380CC4-5D6E-409C-BE32-E72D297353CC}">
              <c16:uniqueId val="{00000005-ABFF-42EF-89F6-659464B26E6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BFF-42EF-89F6-659464B26E6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46454</c:v>
                </c:pt>
                <c:pt idx="3">
                  <c:v>43314</c:v>
                </c:pt>
                <c:pt idx="6">
                  <c:v>40219</c:v>
                </c:pt>
                <c:pt idx="9">
                  <c:v>39836</c:v>
                </c:pt>
                <c:pt idx="12">
                  <c:v>39953</c:v>
                </c:pt>
              </c:numCache>
            </c:numRef>
          </c:val>
          <c:extLst>
            <c:ext xmlns:c16="http://schemas.microsoft.com/office/drawing/2014/chart" uri="{C3380CC4-5D6E-409C-BE32-E72D297353CC}">
              <c16:uniqueId val="{00000007-ABFF-42EF-89F6-659464B26E6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15799</c:v>
                </c:pt>
                <c:pt idx="2">
                  <c:v>#N/A</c:v>
                </c:pt>
                <c:pt idx="3">
                  <c:v>#N/A</c:v>
                </c:pt>
                <c:pt idx="4">
                  <c:v>18496</c:v>
                </c:pt>
                <c:pt idx="5">
                  <c:v>#N/A</c:v>
                </c:pt>
                <c:pt idx="6">
                  <c:v>#N/A</c:v>
                </c:pt>
                <c:pt idx="7">
                  <c:v>17767</c:v>
                </c:pt>
                <c:pt idx="8">
                  <c:v>#N/A</c:v>
                </c:pt>
                <c:pt idx="9">
                  <c:v>#N/A</c:v>
                </c:pt>
                <c:pt idx="10">
                  <c:v>20852</c:v>
                </c:pt>
                <c:pt idx="11">
                  <c:v>#N/A</c:v>
                </c:pt>
                <c:pt idx="12">
                  <c:v>#N/A</c:v>
                </c:pt>
                <c:pt idx="13">
                  <c:v>20387</c:v>
                </c:pt>
                <c:pt idx="14">
                  <c:v>#N/A</c:v>
                </c:pt>
              </c:numCache>
            </c:numRef>
          </c:val>
          <c:smooth val="0"/>
          <c:extLst>
            <c:ext xmlns:c16="http://schemas.microsoft.com/office/drawing/2014/chart" uri="{C3380CC4-5D6E-409C-BE32-E72D297353CC}">
              <c16:uniqueId val="{00000008-ABFF-42EF-89F6-659464B26E6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789859</c:v>
                </c:pt>
                <c:pt idx="5">
                  <c:v>804996</c:v>
                </c:pt>
                <c:pt idx="8">
                  <c:v>817714</c:v>
                </c:pt>
                <c:pt idx="11">
                  <c:v>816493</c:v>
                </c:pt>
                <c:pt idx="14">
                  <c:v>803890</c:v>
                </c:pt>
              </c:numCache>
            </c:numRef>
          </c:val>
          <c:extLst>
            <c:ext xmlns:c16="http://schemas.microsoft.com/office/drawing/2014/chart" uri="{C3380CC4-5D6E-409C-BE32-E72D297353CC}">
              <c16:uniqueId val="{00000000-8800-48CD-824B-6C7D26F11BD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207043</c:v>
                </c:pt>
                <c:pt idx="5">
                  <c:v>207734</c:v>
                </c:pt>
                <c:pt idx="8">
                  <c:v>208776</c:v>
                </c:pt>
                <c:pt idx="11">
                  <c:v>200650</c:v>
                </c:pt>
                <c:pt idx="14">
                  <c:v>198910</c:v>
                </c:pt>
              </c:numCache>
            </c:numRef>
          </c:val>
          <c:extLst>
            <c:ext xmlns:c16="http://schemas.microsoft.com/office/drawing/2014/chart" uri="{C3380CC4-5D6E-409C-BE32-E72D297353CC}">
              <c16:uniqueId val="{00000001-8800-48CD-824B-6C7D26F11BD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315291</c:v>
                </c:pt>
                <c:pt idx="5">
                  <c:v>334226</c:v>
                </c:pt>
                <c:pt idx="8">
                  <c:v>388248</c:v>
                </c:pt>
                <c:pt idx="11">
                  <c:v>427679</c:v>
                </c:pt>
                <c:pt idx="14">
                  <c:v>456435</c:v>
                </c:pt>
              </c:numCache>
            </c:numRef>
          </c:val>
          <c:extLst>
            <c:ext xmlns:c16="http://schemas.microsoft.com/office/drawing/2014/chart" uri="{C3380CC4-5D6E-409C-BE32-E72D297353CC}">
              <c16:uniqueId val="{00000002-8800-48CD-824B-6C7D26F11BD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800-48CD-824B-6C7D26F11BD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800-48CD-824B-6C7D26F11BD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6081</c:v>
                </c:pt>
                <c:pt idx="3">
                  <c:v>2629</c:v>
                </c:pt>
                <c:pt idx="6">
                  <c:v>348</c:v>
                </c:pt>
                <c:pt idx="9">
                  <c:v>1006</c:v>
                </c:pt>
                <c:pt idx="12">
                  <c:v>1664</c:v>
                </c:pt>
              </c:numCache>
            </c:numRef>
          </c:val>
          <c:extLst>
            <c:ext xmlns:c16="http://schemas.microsoft.com/office/drawing/2014/chart" uri="{C3380CC4-5D6E-409C-BE32-E72D297353CC}">
              <c16:uniqueId val="{00000005-8800-48CD-824B-6C7D26F11BD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128896</c:v>
                </c:pt>
                <c:pt idx="3">
                  <c:v>126295</c:v>
                </c:pt>
                <c:pt idx="6">
                  <c:v>124080</c:v>
                </c:pt>
                <c:pt idx="9">
                  <c:v>120572</c:v>
                </c:pt>
                <c:pt idx="12">
                  <c:v>125071</c:v>
                </c:pt>
              </c:numCache>
            </c:numRef>
          </c:val>
          <c:extLst>
            <c:ext xmlns:c16="http://schemas.microsoft.com/office/drawing/2014/chart" uri="{C3380CC4-5D6E-409C-BE32-E72D297353CC}">
              <c16:uniqueId val="{00000006-8800-48CD-824B-6C7D26F11BD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302</c:v>
                </c:pt>
                <c:pt idx="3">
                  <c:v>162</c:v>
                </c:pt>
                <c:pt idx="6">
                  <c:v>154</c:v>
                </c:pt>
                <c:pt idx="9">
                  <c:v>145</c:v>
                </c:pt>
                <c:pt idx="12">
                  <c:v>134</c:v>
                </c:pt>
              </c:numCache>
            </c:numRef>
          </c:val>
          <c:extLst>
            <c:ext xmlns:c16="http://schemas.microsoft.com/office/drawing/2014/chart" uri="{C3380CC4-5D6E-409C-BE32-E72D297353CC}">
              <c16:uniqueId val="{00000007-8800-48CD-824B-6C7D26F11BD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159851</c:v>
                </c:pt>
                <c:pt idx="3">
                  <c:v>144417</c:v>
                </c:pt>
                <c:pt idx="6">
                  <c:v>163536</c:v>
                </c:pt>
                <c:pt idx="9">
                  <c:v>180870</c:v>
                </c:pt>
                <c:pt idx="12">
                  <c:v>186873</c:v>
                </c:pt>
              </c:numCache>
            </c:numRef>
          </c:val>
          <c:extLst>
            <c:ext xmlns:c16="http://schemas.microsoft.com/office/drawing/2014/chart" uri="{C3380CC4-5D6E-409C-BE32-E72D297353CC}">
              <c16:uniqueId val="{00000008-8800-48CD-824B-6C7D26F11BD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12625</c:v>
                </c:pt>
                <c:pt idx="3">
                  <c:v>9266</c:v>
                </c:pt>
                <c:pt idx="6">
                  <c:v>8137</c:v>
                </c:pt>
                <c:pt idx="9">
                  <c:v>7313</c:v>
                </c:pt>
                <c:pt idx="12">
                  <c:v>6152</c:v>
                </c:pt>
              </c:numCache>
            </c:numRef>
          </c:val>
          <c:extLst>
            <c:ext xmlns:c16="http://schemas.microsoft.com/office/drawing/2014/chart" uri="{C3380CC4-5D6E-409C-BE32-E72D297353CC}">
              <c16:uniqueId val="{00000009-8800-48CD-824B-6C7D26F11BD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1256347</c:v>
                </c:pt>
                <c:pt idx="3">
                  <c:v>1302898</c:v>
                </c:pt>
                <c:pt idx="6">
                  <c:v>1347560</c:v>
                </c:pt>
                <c:pt idx="9">
                  <c:v>1375102</c:v>
                </c:pt>
                <c:pt idx="12">
                  <c:v>1390372</c:v>
                </c:pt>
              </c:numCache>
            </c:numRef>
          </c:val>
          <c:extLst>
            <c:ext xmlns:c16="http://schemas.microsoft.com/office/drawing/2014/chart" uri="{C3380CC4-5D6E-409C-BE32-E72D297353CC}">
              <c16:uniqueId val="{0000000A-8800-48CD-824B-6C7D26F11BD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251909</c:v>
                </c:pt>
                <c:pt idx="2">
                  <c:v>#N/A</c:v>
                </c:pt>
                <c:pt idx="3">
                  <c:v>#N/A</c:v>
                </c:pt>
                <c:pt idx="4">
                  <c:v>238712</c:v>
                </c:pt>
                <c:pt idx="5">
                  <c:v>#N/A</c:v>
                </c:pt>
                <c:pt idx="6">
                  <c:v>#N/A</c:v>
                </c:pt>
                <c:pt idx="7">
                  <c:v>229077</c:v>
                </c:pt>
                <c:pt idx="8">
                  <c:v>#N/A</c:v>
                </c:pt>
                <c:pt idx="9">
                  <c:v>#N/A</c:v>
                </c:pt>
                <c:pt idx="10">
                  <c:v>240187</c:v>
                </c:pt>
                <c:pt idx="11">
                  <c:v>#N/A</c:v>
                </c:pt>
                <c:pt idx="12">
                  <c:v>#N/A</c:v>
                </c:pt>
                <c:pt idx="13">
                  <c:v>251032</c:v>
                </c:pt>
                <c:pt idx="14">
                  <c:v>#N/A</c:v>
                </c:pt>
              </c:numCache>
            </c:numRef>
          </c:val>
          <c:smooth val="0"/>
          <c:extLst>
            <c:ext xmlns:c16="http://schemas.microsoft.com/office/drawing/2014/chart" uri="{C3380CC4-5D6E-409C-BE32-E72D297353CC}">
              <c16:uniqueId val="{0000000B-8800-48CD-824B-6C7D26F11BD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14562</c:v>
                </c:pt>
                <c:pt idx="1">
                  <c:v>15598</c:v>
                </c:pt>
                <c:pt idx="2">
                  <c:v>14726</c:v>
                </c:pt>
              </c:numCache>
            </c:numRef>
          </c:val>
          <c:extLst>
            <c:ext xmlns:c16="http://schemas.microsoft.com/office/drawing/2014/chart" uri="{C3380CC4-5D6E-409C-BE32-E72D297353CC}">
              <c16:uniqueId val="{00000000-4E5D-4CA3-A260-788BFE83E91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25032</c:v>
                </c:pt>
                <c:pt idx="1">
                  <c:v>21791</c:v>
                </c:pt>
                <c:pt idx="2">
                  <c:v>23297</c:v>
                </c:pt>
              </c:numCache>
            </c:numRef>
          </c:val>
          <c:extLst>
            <c:ext xmlns:c16="http://schemas.microsoft.com/office/drawing/2014/chart" uri="{C3380CC4-5D6E-409C-BE32-E72D297353CC}">
              <c16:uniqueId val="{00000001-4E5D-4CA3-A260-788BFE83E91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28503</c:v>
                </c:pt>
                <c:pt idx="1">
                  <c:v>50019</c:v>
                </c:pt>
                <c:pt idx="2">
                  <c:v>52164</c:v>
                </c:pt>
              </c:numCache>
            </c:numRef>
          </c:val>
          <c:extLst>
            <c:ext xmlns:c16="http://schemas.microsoft.com/office/drawing/2014/chart" uri="{C3380CC4-5D6E-409C-BE32-E72D297353CC}">
              <c16:uniqueId val="{00000002-4E5D-4CA3-A260-788BFE83E91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兵庫県神戸市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1,500,425
1,445,997
556.93
952,593,692
931,550,600
1,514,422
454,912,157
1,136,707,207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財政力指数については、震災復興事業に多額の市債を発行したことにより、その償還のための公債費が基準財政需要額に算入されていることなどから、類似団体平均を下回っている。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令和５年度は、市税収入の増などにより、基準財政収入額が増加したものの臨時財政対策債振替額の減などにより、前年度と同水準となった。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今後も市域内税収の増加に向けた施策に着実に取り組み、財政力指数の改善を図っていく。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20864</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64514"/>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107241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20864</xdr:rowOff>
    </xdr:from>
    <xdr:to>
      <xdr:col>24</xdr:col>
      <xdr:colOff>12700</xdr:colOff>
      <xdr:row>37</xdr:row>
      <xdr:rowOff>20864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6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59872</xdr:rowOff>
    </xdr:from>
    <xdr:to>
      <xdr:col>23</xdr:col>
      <xdr:colOff>133350</xdr:colOff>
      <xdr:row>42</xdr:row>
      <xdr:rowOff>94343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26077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161670</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84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145143</xdr:rowOff>
    </xdr:from>
    <xdr:to>
      <xdr:col>23</xdr:col>
      <xdr:colOff>184150</xdr:colOff>
      <xdr:row>41</xdr:row>
      <xdr:rowOff>75293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59872</xdr:rowOff>
    </xdr:from>
    <xdr:to>
      <xdr:col>19</xdr:col>
      <xdr:colOff>133350</xdr:colOff>
      <xdr:row>42</xdr:row>
      <xdr:rowOff>59872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162378</xdr:rowOff>
    </xdr:from>
    <xdr:to>
      <xdr:col>15</xdr:col>
      <xdr:colOff>82550</xdr:colOff>
      <xdr:row>42</xdr:row>
      <xdr:rowOff>59872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19182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110672</xdr:rowOff>
    </xdr:from>
    <xdr:to>
      <xdr:col>15</xdr:col>
      <xdr:colOff>133350</xdr:colOff>
      <xdr:row>41</xdr:row>
      <xdr:rowOff>40822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50999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162378</xdr:rowOff>
    </xdr:from>
    <xdr:to>
      <xdr:col>11</xdr:col>
      <xdr:colOff>31750</xdr:colOff>
      <xdr:row>41</xdr:row>
      <xdr:rowOff>162378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191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41728</xdr:rowOff>
    </xdr:from>
    <xdr:to>
      <xdr:col>11</xdr:col>
      <xdr:colOff>82550</xdr:colOff>
      <xdr:row>40</xdr:row>
      <xdr:rowOff>143328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153505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41728</xdr:rowOff>
    </xdr:from>
    <xdr:to>
      <xdr:col>7</xdr:col>
      <xdr:colOff>31750</xdr:colOff>
      <xdr:row>40</xdr:row>
      <xdr:rowOff>143328</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153505</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15620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21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9072</xdr:rowOff>
    </xdr:from>
    <xdr:to>
      <xdr:col>19</xdr:col>
      <xdr:colOff>184150</xdr:colOff>
      <xdr:row>42</xdr:row>
      <xdr:rowOff>110672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95449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9072</xdr:rowOff>
    </xdr:from>
    <xdr:to>
      <xdr:col>15</xdr:col>
      <xdr:colOff>133350</xdr:colOff>
      <xdr:row>42</xdr:row>
      <xdr:rowOff>110672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95449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111578</xdr:rowOff>
    </xdr:from>
    <xdr:to>
      <xdr:col>11</xdr:col>
      <xdr:colOff>82550</xdr:colOff>
      <xdr:row>42</xdr:row>
      <xdr:rowOff>41728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26505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26505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経常収支比率については、震災復興事業に伴い公債費に関する比率が高まったこと等により悪化した水準を、その後の行財政改革の取組みによって改善を図ってきていたが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、令和５年度は、地方税や地方交付税が増加したが臨財財政対策債の減少等に伴い、</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ポイント悪化した。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依然として類似団体の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中でも財政が硬直していることから、令和２年９月に策定した「行財政改革方針</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2025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」に基づき、組織の最適化、事務事業の見直し、行政手続きのスマート化など行財政改革の取組みを着実に進め、引き続き経常経費の削減を図っていく。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46567</xdr:rowOff>
    </xdr:from>
    <xdr:to>
      <xdr:col>23</xdr:col>
      <xdr:colOff>133350</xdr:colOff>
      <xdr:row>66</xdr:row>
      <xdr:rowOff>136172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999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108249</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2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136172</xdr:rowOff>
    </xdr:from>
    <xdr:to>
      <xdr:col>24</xdr:col>
      <xdr:colOff>12700</xdr:colOff>
      <xdr:row>66</xdr:row>
      <xdr:rowOff>136172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5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132944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46567</xdr:rowOff>
    </xdr:from>
    <xdr:to>
      <xdr:col>24</xdr:col>
      <xdr:colOff>12700</xdr:colOff>
      <xdr:row>58</xdr:row>
      <xdr:rowOff>46567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141111</xdr:rowOff>
    </xdr:from>
    <xdr:to>
      <xdr:col>23</xdr:col>
      <xdr:colOff>133350</xdr:colOff>
      <xdr:row>64</xdr:row>
      <xdr:rowOff>36689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942461"/>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157638</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61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141111</xdr:rowOff>
    </xdr:from>
    <xdr:to>
      <xdr:col>23</xdr:col>
      <xdr:colOff>184150</xdr:colOff>
      <xdr:row>63</xdr:row>
      <xdr:rowOff>71261</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7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71261</xdr:rowOff>
    </xdr:from>
    <xdr:to>
      <xdr:col>19</xdr:col>
      <xdr:colOff>133350</xdr:colOff>
      <xdr:row>63</xdr:row>
      <xdr:rowOff>141111</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701161"/>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127705</xdr:rowOff>
    </xdr:from>
    <xdr:to>
      <xdr:col>19</xdr:col>
      <xdr:colOff>184150</xdr:colOff>
      <xdr:row>63</xdr:row>
      <xdr:rowOff>57855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7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68032</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52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71261</xdr:rowOff>
    </xdr:from>
    <xdr:to>
      <xdr:col>15</xdr:col>
      <xdr:colOff>82550</xdr:colOff>
      <xdr:row>65</xdr:row>
      <xdr:rowOff>52917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701161"/>
          <a:ext cx="889000" cy="49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14817</xdr:rowOff>
    </xdr:from>
    <xdr:to>
      <xdr:col>15</xdr:col>
      <xdr:colOff>133350</xdr:colOff>
      <xdr:row>60</xdr:row>
      <xdr:rowOff>116417</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126594</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52917</xdr:rowOff>
    </xdr:from>
    <xdr:to>
      <xdr:col>11</xdr:col>
      <xdr:colOff>31750</xdr:colOff>
      <xdr:row>65</xdr:row>
      <xdr:rowOff>93133</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11971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117122</xdr:rowOff>
    </xdr:from>
    <xdr:to>
      <xdr:col>11</xdr:col>
      <xdr:colOff>82550</xdr:colOff>
      <xdr:row>64</xdr:row>
      <xdr:rowOff>47272</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57449</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68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117122</xdr:rowOff>
    </xdr:from>
    <xdr:to>
      <xdr:col>7</xdr:col>
      <xdr:colOff>31750</xdr:colOff>
      <xdr:row>64</xdr:row>
      <xdr:rowOff>47272</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57449</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68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157339</xdr:rowOff>
    </xdr:from>
    <xdr:to>
      <xdr:col>23</xdr:col>
      <xdr:colOff>184150</xdr:colOff>
      <xdr:row>64</xdr:row>
      <xdr:rowOff>87489</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95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129416</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93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90311</xdr:rowOff>
    </xdr:from>
    <xdr:to>
      <xdr:col>19</xdr:col>
      <xdr:colOff>184150</xdr:colOff>
      <xdr:row>64</xdr:row>
      <xdr:rowOff>20461</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89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5238</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97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20461</xdr:rowOff>
    </xdr:from>
    <xdr:to>
      <xdr:col>15</xdr:col>
      <xdr:colOff>133350</xdr:colOff>
      <xdr:row>62</xdr:row>
      <xdr:rowOff>122061</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65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106838</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73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2117</xdr:rowOff>
    </xdr:from>
    <xdr:to>
      <xdr:col>11</xdr:col>
      <xdr:colOff>82550</xdr:colOff>
      <xdr:row>65</xdr:row>
      <xdr:rowOff>103717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88494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42333</xdr:rowOff>
    </xdr:from>
    <xdr:to>
      <xdr:col>7</xdr:col>
      <xdr:colOff>31750</xdr:colOff>
      <xdr:row>65</xdr:row>
      <xdr:rowOff>143933</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128710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[187,819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震災以降、行財政改革を着実に進め、外郭団体への派遣職員も含めた職員総定数の削減を行ってきているが、 人口１人当たり人件費・物件費等決算額については、人口</a:t>
          </a:r>
          <a:r>
            <a:rPr kumimoji="1" lang="en-US" altLang="ja-JP" sz="1100">
              <a:latin typeface="ＭＳ Ｐゴシック" panose="020B0600070205080204" pitchFamily="50" charset="-128"/>
              <a:ea typeface="ＭＳ Ｐゴシック" panose="020B0600070205080204" pitchFamily="50" charset="-128"/>
            </a:rPr>
            <a:t>1,000</a:t>
          </a:r>
          <a:r>
            <a:rPr kumimoji="1" lang="ja-JP" altLang="en-US" sz="1100">
              <a:latin typeface="ＭＳ Ｐゴシック" panose="020B0600070205080204" pitchFamily="50" charset="-128"/>
              <a:ea typeface="ＭＳ Ｐゴシック" panose="020B0600070205080204" pitchFamily="50" charset="-128"/>
            </a:rPr>
            <a:t>人当たり職員数が類似団体平均と比べ</a:t>
          </a:r>
          <a:r>
            <a:rPr kumimoji="1" lang="en-US" altLang="ja-JP" sz="1100">
              <a:latin typeface="ＭＳ Ｐゴシック" panose="020B0600070205080204" pitchFamily="50" charset="-128"/>
              <a:ea typeface="ＭＳ Ｐゴシック" panose="020B0600070205080204" pitchFamily="50" charset="-128"/>
            </a:rPr>
            <a:t>1.11</a:t>
          </a:r>
          <a:r>
            <a:rPr kumimoji="1" lang="ja-JP" altLang="en-US" sz="1100">
              <a:latin typeface="ＭＳ Ｐゴシック" panose="020B0600070205080204" pitchFamily="50" charset="-128"/>
              <a:ea typeface="ＭＳ Ｐゴシック" panose="020B0600070205080204" pitchFamily="50" charset="-128"/>
            </a:rPr>
            <a:t>人多いこと、職員の平均年齢（令和５年４月時点類似団体中４位）や一般行政職の給与月額（令和５年４月時点類似団体中４位）が類似団体に比べ高い水準であることなどにより、類似団体平均を上回っている。こうした状況にあることから、令和２年９月に策定した「行財政改革方針</a:t>
          </a:r>
          <a:r>
            <a:rPr kumimoji="1" lang="en-US" altLang="ja-JP" sz="1100">
              <a:latin typeface="ＭＳ Ｐゴシック" panose="020B0600070205080204" pitchFamily="50" charset="-128"/>
              <a:ea typeface="ＭＳ Ｐゴシック" panose="020B0600070205080204" pitchFamily="50" charset="-128"/>
            </a:rPr>
            <a:t>2025</a:t>
          </a:r>
          <a:r>
            <a:rPr kumimoji="1" lang="ja-JP" altLang="en-US" sz="1100">
              <a:latin typeface="ＭＳ Ｐゴシック" panose="020B0600070205080204" pitchFamily="50" charset="-128"/>
              <a:ea typeface="ＭＳ Ｐゴシック" panose="020B0600070205080204" pitchFamily="50" charset="-128"/>
            </a:rPr>
            <a:t>」に基づき、組織の最適化、事務事業の見直し、行政手続きのスマート化など行財政改革の取組みを引き続き進めていく。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5" name="人件費・物件費等の状況グラフ枠">
          <a:extLst>
            <a:ext uri="{FF2B5EF4-FFF2-40B4-BE49-F238E27FC236}">
              <a16:creationId xmlns:a16="http://schemas.microsoft.com/office/drawing/2014/main" id="{00000000-0008-0000-0300-0000C3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116749</xdr:rowOff>
    </xdr:from>
    <xdr:to>
      <xdr:col>23</xdr:col>
      <xdr:colOff>133350</xdr:colOff>
      <xdr:row>86</xdr:row>
      <xdr:rowOff>149076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953000" y="13832749"/>
          <a:ext cx="0" cy="1061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86</xdr:row>
      <xdr:rowOff>121153</xdr:rowOff>
    </xdr:from>
    <xdr:ext cx="762000" cy="259045"/>
    <xdr:sp macro="" textlink="">
      <xdr:nvSpPr>
        <xdr:cNvPr id="197" name="人件費・物件費等の状況最小値テキスト">
          <a:extLst>
            <a:ext uri="{FF2B5EF4-FFF2-40B4-BE49-F238E27FC236}">
              <a16:creationId xmlns:a16="http://schemas.microsoft.com/office/drawing/2014/main" id="{00000000-0008-0000-0300-0000C5000000}"/>
            </a:ext>
          </a:extLst>
        </xdr:cNvPr>
        <xdr:cNvSpPr txBox="1"/>
      </xdr:nvSpPr>
      <xdr:spPr>
        <a:xfrm>
          <a:off x="5041900" y="1486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86</xdr:row>
      <xdr:rowOff>149076</xdr:rowOff>
    </xdr:from>
    <xdr:to>
      <xdr:col>24</xdr:col>
      <xdr:colOff>12700</xdr:colOff>
      <xdr:row>86</xdr:row>
      <xdr:rowOff>149076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489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31676</xdr:rowOff>
    </xdr:from>
    <xdr:ext cx="762000" cy="259045"/>
    <xdr:sp macro="" textlink="">
      <xdr:nvSpPr>
        <xdr:cNvPr id="199" name="人件費・物件費等の状況最大値テキスト">
          <a:extLst>
            <a:ext uri="{FF2B5EF4-FFF2-40B4-BE49-F238E27FC236}">
              <a16:creationId xmlns:a16="http://schemas.microsoft.com/office/drawing/2014/main" id="{00000000-0008-0000-0300-0000C7000000}"/>
            </a:ext>
          </a:extLst>
        </xdr:cNvPr>
        <xdr:cNvSpPr txBox="1"/>
      </xdr:nvSpPr>
      <xdr:spPr>
        <a:xfrm>
          <a:off x="5041900" y="13576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116749</xdr:rowOff>
    </xdr:from>
    <xdr:to>
      <xdr:col>24</xdr:col>
      <xdr:colOff>12700</xdr:colOff>
      <xdr:row>80</xdr:row>
      <xdr:rowOff>116749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864100" y="13832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96140</xdr:rowOff>
    </xdr:from>
    <xdr:to>
      <xdr:col>23</xdr:col>
      <xdr:colOff>133350</xdr:colOff>
      <xdr:row>89</xdr:row>
      <xdr:rowOff>26476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4114800" y="14840840"/>
          <a:ext cx="838200" cy="44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81160</xdr:rowOff>
    </xdr:from>
    <xdr:ext cx="762000" cy="259045"/>
    <xdr:sp macro="" textlink="">
      <xdr:nvSpPr>
        <xdr:cNvPr id="202" name="人件費・物件費等の状況平均値テキスト">
          <a:extLst>
            <a:ext uri="{FF2B5EF4-FFF2-40B4-BE49-F238E27FC236}">
              <a16:creationId xmlns:a16="http://schemas.microsoft.com/office/drawing/2014/main" id="{00000000-0008-0000-0300-0000CA000000}"/>
            </a:ext>
          </a:extLst>
        </xdr:cNvPr>
        <xdr:cNvSpPr txBox="1"/>
      </xdr:nvSpPr>
      <xdr:spPr>
        <a:xfrm>
          <a:off x="5041900" y="14140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64633</xdr:rowOff>
    </xdr:from>
    <xdr:to>
      <xdr:col>23</xdr:col>
      <xdr:colOff>184150</xdr:colOff>
      <xdr:row>83</xdr:row>
      <xdr:rowOff>166233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902200" y="14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69946</xdr:rowOff>
    </xdr:from>
    <xdr:to>
      <xdr:col>19</xdr:col>
      <xdr:colOff>133350</xdr:colOff>
      <xdr:row>89</xdr:row>
      <xdr:rowOff>26476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3225800" y="15157546"/>
          <a:ext cx="889000" cy="12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88094</xdr:rowOff>
    </xdr:from>
    <xdr:to>
      <xdr:col>19</xdr:col>
      <xdr:colOff>184150</xdr:colOff>
      <xdr:row>85</xdr:row>
      <xdr:rowOff>18244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4064000" y="1448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28421</xdr:rowOff>
    </xdr:from>
    <xdr:ext cx="7366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733800" y="14258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57907</xdr:rowOff>
    </xdr:from>
    <xdr:to>
      <xdr:col>15</xdr:col>
      <xdr:colOff>82550</xdr:colOff>
      <xdr:row>88</xdr:row>
      <xdr:rowOff>69946</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2336800" y="14459707"/>
          <a:ext cx="889000" cy="69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117418</xdr:rowOff>
    </xdr:from>
    <xdr:to>
      <xdr:col>15</xdr:col>
      <xdr:colOff>133350</xdr:colOff>
      <xdr:row>84</xdr:row>
      <xdr:rowOff>47568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3175000" y="14347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57745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844800" y="14116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52876</xdr:rowOff>
    </xdr:from>
    <xdr:to>
      <xdr:col>11</xdr:col>
      <xdr:colOff>31750</xdr:colOff>
      <xdr:row>84</xdr:row>
      <xdr:rowOff>57907</xdr:rowOff>
    </xdr:to>
    <xdr:cxnSp macro="">
      <xdr:nvCxnSpPr>
        <xdr:cNvPr id="210" name="直線コネクタ 209">
          <a:extLst>
            <a:ext uri="{FF2B5EF4-FFF2-40B4-BE49-F238E27FC236}">
              <a16:creationId xmlns:a16="http://schemas.microsoft.com/office/drawing/2014/main" id="{00000000-0008-0000-0300-0000D2000000}"/>
            </a:ext>
          </a:extLst>
        </xdr:cNvPr>
        <xdr:cNvCxnSpPr/>
      </xdr:nvCxnSpPr>
      <xdr:spPr>
        <a:xfrm>
          <a:off x="1447800" y="14283226"/>
          <a:ext cx="889000" cy="17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73242</xdr:rowOff>
    </xdr:from>
    <xdr:to>
      <xdr:col>11</xdr:col>
      <xdr:colOff>82550</xdr:colOff>
      <xdr:row>82</xdr:row>
      <xdr:rowOff>3392</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2286000" y="1396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13569</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955800" y="1372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23120</xdr:rowOff>
    </xdr:from>
    <xdr:to>
      <xdr:col>7</xdr:col>
      <xdr:colOff>31750</xdr:colOff>
      <xdr:row>80</xdr:row>
      <xdr:rowOff>124720</xdr:rowOff>
    </xdr:to>
    <xdr:sp macro="" textlink="">
      <xdr:nvSpPr>
        <xdr:cNvPr id="213" name="フローチャート: 判断 212">
          <a:extLst>
            <a:ext uri="{FF2B5EF4-FFF2-40B4-BE49-F238E27FC236}">
              <a16:creationId xmlns:a16="http://schemas.microsoft.com/office/drawing/2014/main" id="{00000000-0008-0000-0300-0000D5000000}"/>
            </a:ext>
          </a:extLst>
        </xdr:cNvPr>
        <xdr:cNvSpPr/>
      </xdr:nvSpPr>
      <xdr:spPr>
        <a:xfrm>
          <a:off x="1397000" y="13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134897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066800" y="1350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45340</xdr:rowOff>
    </xdr:from>
    <xdr:to>
      <xdr:col>23</xdr:col>
      <xdr:colOff>184150</xdr:colOff>
      <xdr:row>86</xdr:row>
      <xdr:rowOff>146940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902200" y="1479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112667</xdr:rowOff>
    </xdr:from>
    <xdr:ext cx="762000" cy="259045"/>
    <xdr:sp macro="" textlink="">
      <xdr:nvSpPr>
        <xdr:cNvPr id="221" name="人件費・物件費等の状況該当値テキスト">
          <a:extLst>
            <a:ext uri="{FF2B5EF4-FFF2-40B4-BE49-F238E27FC236}">
              <a16:creationId xmlns:a16="http://schemas.microsoft.com/office/drawing/2014/main" id="{00000000-0008-0000-0300-0000DD000000}"/>
            </a:ext>
          </a:extLst>
        </xdr:cNvPr>
        <xdr:cNvSpPr txBox="1"/>
      </xdr:nvSpPr>
      <xdr:spPr>
        <a:xfrm>
          <a:off x="5041900" y="1468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147126</xdr:rowOff>
    </xdr:from>
    <xdr:to>
      <xdr:col>19</xdr:col>
      <xdr:colOff>184150</xdr:colOff>
      <xdr:row>89</xdr:row>
      <xdr:rowOff>77276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4064000" y="1523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62053</xdr:rowOff>
    </xdr:from>
    <xdr:ext cx="7366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3733800" y="15321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19146</xdr:rowOff>
    </xdr:from>
    <xdr:to>
      <xdr:col>15</xdr:col>
      <xdr:colOff>133350</xdr:colOff>
      <xdr:row>88</xdr:row>
      <xdr:rowOff>120746</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3175000" y="151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105523</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2844800" y="1519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7107</xdr:rowOff>
    </xdr:from>
    <xdr:to>
      <xdr:col>11</xdr:col>
      <xdr:colOff>82550</xdr:colOff>
      <xdr:row>84</xdr:row>
      <xdr:rowOff>108707</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2286000" y="1440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93484</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955800" y="14495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2076</xdr:rowOff>
    </xdr:from>
    <xdr:to>
      <xdr:col>7</xdr:col>
      <xdr:colOff>31750</xdr:colOff>
      <xdr:row>83</xdr:row>
      <xdr:rowOff>103676</xdr:rowOff>
    </xdr:to>
    <xdr:sp macro="" textlink="">
      <xdr:nvSpPr>
        <xdr:cNvPr id="228" name="楕円 227">
          <a:extLst>
            <a:ext uri="{FF2B5EF4-FFF2-40B4-BE49-F238E27FC236}">
              <a16:creationId xmlns:a16="http://schemas.microsoft.com/office/drawing/2014/main" id="{00000000-0008-0000-0300-0000E4000000}"/>
            </a:ext>
          </a:extLst>
        </xdr:cNvPr>
        <xdr:cNvSpPr/>
      </xdr:nvSpPr>
      <xdr:spPr>
        <a:xfrm>
          <a:off x="1397000" y="1423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88453</xdr:rowOff>
    </xdr:from>
    <xdr:ext cx="762000" cy="259045"/>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066800" y="1431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1" name="正方形/長方形 240">
          <a:extLst>
            <a:ext uri="{FF2B5EF4-FFF2-40B4-BE49-F238E27FC236}">
              <a16:creationId xmlns:a16="http://schemas.microsoft.com/office/drawing/2014/main" id="{00000000-0008-0000-0300-0000F1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ラスパイレス指数については、職員構成の変動等の要因により増減しているが、類似団体との比較においては、中位程度の水準を維持している。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なお、給与体系に関しては、平成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より国に準じて給料表や諸手当の在り方を含めた給与制度の総合的見直しを実施し、給料表を平均２％引下げる見直しを行った。令和３年度より、人事評価の結果や職務職責をより一層反映した給与制度への見直しを行なっており、引き続き職員の意欲を高める給与制度を目指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9" name="給与水準   （国との比較）グラフ枠">
          <a:extLst>
            <a:ext uri="{FF2B5EF4-FFF2-40B4-BE49-F238E27FC236}">
              <a16:creationId xmlns:a16="http://schemas.microsoft.com/office/drawing/2014/main" id="{00000000-0008-0000-0300-000003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69850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7018000" y="13846629"/>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61" name="給与水準   （国との比較）最小値テキスト">
          <a:extLst>
            <a:ext uri="{FF2B5EF4-FFF2-40B4-BE49-F238E27FC236}">
              <a16:creationId xmlns:a16="http://schemas.microsoft.com/office/drawing/2014/main" id="{00000000-0008-0000-0300-000005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63" name="給与水準   （国との比較）最大値テキスト">
          <a:extLst>
            <a:ext uri="{FF2B5EF4-FFF2-40B4-BE49-F238E27FC236}">
              <a16:creationId xmlns:a16="http://schemas.microsoft.com/office/drawing/2014/main" id="{00000000-0008-0000-0300-000007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65314</xdr:rowOff>
    </xdr:from>
    <xdr:to>
      <xdr:col>81</xdr:col>
      <xdr:colOff>44450</xdr:colOff>
      <xdr:row>84</xdr:row>
      <xdr:rowOff>134257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6179800" y="14467114"/>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133548</xdr:rowOff>
    </xdr:from>
    <xdr:ext cx="762000" cy="259045"/>
    <xdr:sp macro="" textlink="">
      <xdr:nvSpPr>
        <xdr:cNvPr id="266" name="給与水準   （国との比較）平均値テキスト">
          <a:extLst>
            <a:ext uri="{FF2B5EF4-FFF2-40B4-BE49-F238E27FC236}">
              <a16:creationId xmlns:a16="http://schemas.microsoft.com/office/drawing/2014/main" id="{00000000-0008-0000-0300-00000A010000}"/>
            </a:ext>
          </a:extLst>
        </xdr:cNvPr>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99786</xdr:rowOff>
    </xdr:from>
    <xdr:to>
      <xdr:col>77</xdr:col>
      <xdr:colOff>44450</xdr:colOff>
      <xdr:row>84</xdr:row>
      <xdr:rowOff>134257</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5290800" y="145015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48079</xdr:rowOff>
    </xdr:from>
    <xdr:to>
      <xdr:col>77</xdr:col>
      <xdr:colOff>95250</xdr:colOff>
      <xdr:row>83</xdr:row>
      <xdr:rowOff>149679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99786</xdr:rowOff>
    </xdr:from>
    <xdr:to>
      <xdr:col>72</xdr:col>
      <xdr:colOff>203200</xdr:colOff>
      <xdr:row>84</xdr:row>
      <xdr:rowOff>168729</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flipV="1">
          <a:off x="14401800" y="1450158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48079</xdr:rowOff>
    </xdr:from>
    <xdr:to>
      <xdr:col>73</xdr:col>
      <xdr:colOff>44450</xdr:colOff>
      <xdr:row>83</xdr:row>
      <xdr:rowOff>149679</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134257</xdr:rowOff>
    </xdr:from>
    <xdr:to>
      <xdr:col>68</xdr:col>
      <xdr:colOff>152400</xdr:colOff>
      <xdr:row>84</xdr:row>
      <xdr:rowOff>168729</xdr:rowOff>
    </xdr:to>
    <xdr:cxnSp macro="">
      <xdr:nvCxnSpPr>
        <xdr:cNvPr id="274" name="直線コネクタ 273">
          <a:extLst>
            <a:ext uri="{FF2B5EF4-FFF2-40B4-BE49-F238E27FC236}">
              <a16:creationId xmlns:a16="http://schemas.microsoft.com/office/drawing/2014/main" id="{00000000-0008-0000-0300-000012010000}"/>
            </a:ext>
          </a:extLst>
        </xdr:cNvPr>
        <xdr:cNvCxnSpPr/>
      </xdr:nvCxnSpPr>
      <xdr:spPr>
        <a:xfrm>
          <a:off x="13512800" y="145360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117021</xdr:rowOff>
    </xdr:from>
    <xdr:to>
      <xdr:col>68</xdr:col>
      <xdr:colOff>203200</xdr:colOff>
      <xdr:row>84</xdr:row>
      <xdr:rowOff>47171</xdr:rowOff>
    </xdr:to>
    <xdr:sp macro="" textlink="">
      <xdr:nvSpPr>
        <xdr:cNvPr id="275" name="フローチャート: 判断 274">
          <a:extLst>
            <a:ext uri="{FF2B5EF4-FFF2-40B4-BE49-F238E27FC236}">
              <a16:creationId xmlns:a16="http://schemas.microsoft.com/office/drawing/2014/main" id="{00000000-0008-0000-0300-000013010000}"/>
            </a:ext>
          </a:extLst>
        </xdr:cNvPr>
        <xdr:cNvSpPr/>
      </xdr:nvSpPr>
      <xdr:spPr>
        <a:xfrm>
          <a:off x="14351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57348</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020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77" name="フローチャート: 判断 276">
          <a:extLst>
            <a:ext uri="{FF2B5EF4-FFF2-40B4-BE49-F238E27FC236}">
              <a16:creationId xmlns:a16="http://schemas.microsoft.com/office/drawing/2014/main" id="{00000000-0008-0000-0300-000015010000}"/>
            </a:ext>
          </a:extLst>
        </xdr:cNvPr>
        <xdr:cNvSpPr/>
      </xdr:nvSpPr>
      <xdr:spPr>
        <a:xfrm>
          <a:off x="13462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57348</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131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69672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158041</xdr:rowOff>
    </xdr:from>
    <xdr:ext cx="762000" cy="259045"/>
    <xdr:sp macro="" textlink="">
      <xdr:nvSpPr>
        <xdr:cNvPr id="285" name="給与水準   （国との比較）該当値テキスト">
          <a:extLst>
            <a:ext uri="{FF2B5EF4-FFF2-40B4-BE49-F238E27FC236}">
              <a16:creationId xmlns:a16="http://schemas.microsoft.com/office/drawing/2014/main" id="{00000000-0008-0000-0300-00001D010000}"/>
            </a:ext>
          </a:extLst>
        </xdr:cNvPr>
        <xdr:cNvSpPr txBox="1"/>
      </xdr:nvSpPr>
      <xdr:spPr>
        <a:xfrm>
          <a:off x="17106900" y="1438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83457</xdr:rowOff>
    </xdr:from>
    <xdr:to>
      <xdr:col>77</xdr:col>
      <xdr:colOff>95250</xdr:colOff>
      <xdr:row>85</xdr:row>
      <xdr:rowOff>13607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6129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169834</xdr:rowOff>
    </xdr:from>
    <xdr:ext cx="7366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48986</xdr:rowOff>
    </xdr:from>
    <xdr:to>
      <xdr:col>73</xdr:col>
      <xdr:colOff>44450</xdr:colOff>
      <xdr:row>84</xdr:row>
      <xdr:rowOff>150586</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5240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135363</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4909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117929</xdr:rowOff>
    </xdr:from>
    <xdr:to>
      <xdr:col>68</xdr:col>
      <xdr:colOff>203200</xdr:colOff>
      <xdr:row>85</xdr:row>
      <xdr:rowOff>48079</xdr:rowOff>
    </xdr:to>
    <xdr:sp macro="" textlink="">
      <xdr:nvSpPr>
        <xdr:cNvPr id="290" name="楕円 289">
          <a:extLst>
            <a:ext uri="{FF2B5EF4-FFF2-40B4-BE49-F238E27FC236}">
              <a16:creationId xmlns:a16="http://schemas.microsoft.com/office/drawing/2014/main" id="{00000000-0008-0000-0300-000022010000}"/>
            </a:ext>
          </a:extLst>
        </xdr:cNvPr>
        <xdr:cNvSpPr/>
      </xdr:nvSpPr>
      <xdr:spPr>
        <a:xfrm>
          <a:off x="14351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32856</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4020800" y="146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83457</xdr:rowOff>
    </xdr:from>
    <xdr:to>
      <xdr:col>64</xdr:col>
      <xdr:colOff>152400</xdr:colOff>
      <xdr:row>85</xdr:row>
      <xdr:rowOff>13607</xdr:rowOff>
    </xdr:to>
    <xdr:sp macro="" textlink="">
      <xdr:nvSpPr>
        <xdr:cNvPr id="292" name="楕円 291">
          <a:extLst>
            <a:ext uri="{FF2B5EF4-FFF2-40B4-BE49-F238E27FC236}">
              <a16:creationId xmlns:a16="http://schemas.microsoft.com/office/drawing/2014/main" id="{00000000-0008-0000-0300-000024010000}"/>
            </a:ext>
          </a:extLst>
        </xdr:cNvPr>
        <xdr:cNvSpPr/>
      </xdr:nvSpPr>
      <xdr:spPr>
        <a:xfrm>
          <a:off x="13462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169834</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3131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4" name="正方形/長方形 303">
          <a:extLst>
            <a:ext uri="{FF2B5EF4-FFF2-40B4-BE49-F238E27FC236}">
              <a16:creationId xmlns:a16="http://schemas.microsoft.com/office/drawing/2014/main" id="{00000000-0008-0000-0300-00003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5" name="正方形/長方形 304">
          <a:extLst>
            <a:ext uri="{FF2B5EF4-FFF2-40B4-BE49-F238E27FC236}">
              <a16:creationId xmlns:a16="http://schemas.microsoft.com/office/drawing/2014/main" id="{00000000-0008-0000-0300-00003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人当たり職員数については、類似団体平均を上回っているが、震災以降、行財政改革を着実に進め、外郭団体への派遣職員も含めた職員総定数</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8,167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人の削減を行ってきた。引き続き、行財政改革の取り組みを通じ、効率的かつ適正な職員配置、組織体制の構築を図っていく。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131826</xdr:rowOff>
    </xdr:from>
    <xdr:to>
      <xdr:col>81</xdr:col>
      <xdr:colOff>44450</xdr:colOff>
      <xdr:row>65</xdr:row>
      <xdr:rowOff>152654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75926"/>
          <a:ext cx="0" cy="12209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124731</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2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152654</xdr:rowOff>
    </xdr:from>
    <xdr:to>
      <xdr:col>81</xdr:col>
      <xdr:colOff>133350</xdr:colOff>
      <xdr:row>65</xdr:row>
      <xdr:rowOff>152654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2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46753</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131826</xdr:rowOff>
    </xdr:from>
    <xdr:to>
      <xdr:col>81</xdr:col>
      <xdr:colOff>133350</xdr:colOff>
      <xdr:row>58</xdr:row>
      <xdr:rowOff>131826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128524</xdr:rowOff>
    </xdr:from>
    <xdr:to>
      <xdr:col>81</xdr:col>
      <xdr:colOff>44450</xdr:colOff>
      <xdr:row>65</xdr:row>
      <xdr:rowOff>138176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6179800" y="1127277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72915</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531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56388</xdr:rowOff>
    </xdr:from>
    <xdr:to>
      <xdr:col>81</xdr:col>
      <xdr:colOff>95250</xdr:colOff>
      <xdr:row>62</xdr:row>
      <xdr:rowOff>157988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109220</xdr:rowOff>
    </xdr:from>
    <xdr:to>
      <xdr:col>77</xdr:col>
      <xdr:colOff>44450</xdr:colOff>
      <xdr:row>65</xdr:row>
      <xdr:rowOff>138176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125347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32258</xdr:rowOff>
    </xdr:from>
    <xdr:to>
      <xdr:col>77</xdr:col>
      <xdr:colOff>95250</xdr:colOff>
      <xdr:row>62</xdr:row>
      <xdr:rowOff>133858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144035</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75438</xdr:rowOff>
    </xdr:from>
    <xdr:to>
      <xdr:col>72</xdr:col>
      <xdr:colOff>203200</xdr:colOff>
      <xdr:row>65</xdr:row>
      <xdr:rowOff>109220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121968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22606</xdr:rowOff>
    </xdr:from>
    <xdr:to>
      <xdr:col>73</xdr:col>
      <xdr:colOff>44450</xdr:colOff>
      <xdr:row>62</xdr:row>
      <xdr:rowOff>124206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65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134383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42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128778</xdr:rowOff>
    </xdr:from>
    <xdr:to>
      <xdr:col>68</xdr:col>
      <xdr:colOff>152400</xdr:colOff>
      <xdr:row>65</xdr:row>
      <xdr:rowOff>75438</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930128"/>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8128</xdr:rowOff>
    </xdr:from>
    <xdr:to>
      <xdr:col>68</xdr:col>
      <xdr:colOff>203200</xdr:colOff>
      <xdr:row>62</xdr:row>
      <xdr:rowOff>109728</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119905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162814</xdr:rowOff>
    </xdr:from>
    <xdr:to>
      <xdr:col>64</xdr:col>
      <xdr:colOff>152400</xdr:colOff>
      <xdr:row>61</xdr:row>
      <xdr:rowOff>92964</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103141</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77724</xdr:rowOff>
    </xdr:from>
    <xdr:to>
      <xdr:col>81</xdr:col>
      <xdr:colOff>95250</xdr:colOff>
      <xdr:row>66</xdr:row>
      <xdr:rowOff>7874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145051</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1117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87376</xdr:rowOff>
    </xdr:from>
    <xdr:to>
      <xdr:col>77</xdr:col>
      <xdr:colOff>95250</xdr:colOff>
      <xdr:row>66</xdr:row>
      <xdr:rowOff>17526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2303</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1318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58420</xdr:rowOff>
    </xdr:from>
    <xdr:to>
      <xdr:col>73</xdr:col>
      <xdr:colOff>44450</xdr:colOff>
      <xdr:row>65</xdr:row>
      <xdr:rowOff>160020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144797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24638</xdr:rowOff>
    </xdr:from>
    <xdr:to>
      <xdr:col>68</xdr:col>
      <xdr:colOff>203200</xdr:colOff>
      <xdr:row>65</xdr:row>
      <xdr:rowOff>126238</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111015</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77978</xdr:rowOff>
    </xdr:from>
    <xdr:to>
      <xdr:col>64</xdr:col>
      <xdr:colOff>152400</xdr:colOff>
      <xdr:row>64</xdr:row>
      <xdr:rowOff>8128</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164355</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実質公債費比率については、市債発行の抑制努力に伴う市債残高の削減など、これまでの取組によって着実に低下してきており、平成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年度から類似団体平均を下回っている。令和５年度については、前年度から横ばいとなった。今後も、市民のくらしと安全・安心を守るために必要な一定の公共投資を行う一方で、「神戸市行財政改革</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」に基づき、財政健全化指標の適正な水準を維持しながら、将来世代に大きな負担を残さないことを基本とした健全で持続可能な財政運営を更に加速させていく。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129117</xdr:rowOff>
    </xdr:from>
    <xdr:to>
      <xdr:col>81</xdr:col>
      <xdr:colOff>44450</xdr:colOff>
      <xdr:row>45</xdr:row>
      <xdr:rowOff>87489</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301317"/>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59566</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7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87489</xdr:rowOff>
    </xdr:from>
    <xdr:to>
      <xdr:col>81</xdr:col>
      <xdr:colOff>133350</xdr:colOff>
      <xdr:row>45</xdr:row>
      <xdr:rowOff>87489</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80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44044</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129117</xdr:rowOff>
    </xdr:from>
    <xdr:to>
      <xdr:col>81</xdr:col>
      <xdr:colOff>133350</xdr:colOff>
      <xdr:row>36</xdr:row>
      <xdr:rowOff>129117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137583</xdr:rowOff>
    </xdr:from>
    <xdr:to>
      <xdr:col>81</xdr:col>
      <xdr:colOff>44450</xdr:colOff>
      <xdr:row>39</xdr:row>
      <xdr:rowOff>150989</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179800" y="682413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128710</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83961</xdr:rowOff>
    </xdr:from>
    <xdr:to>
      <xdr:col>77</xdr:col>
      <xdr:colOff>44450</xdr:colOff>
      <xdr:row>39</xdr:row>
      <xdr:rowOff>137583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5290800" y="6770511"/>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11995</xdr:rowOff>
    </xdr:from>
    <xdr:to>
      <xdr:col>77</xdr:col>
      <xdr:colOff>95250</xdr:colOff>
      <xdr:row>41</xdr:row>
      <xdr:rowOff>113595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98372</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712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70555</xdr:rowOff>
    </xdr:from>
    <xdr:to>
      <xdr:col>72</xdr:col>
      <xdr:colOff>203200</xdr:colOff>
      <xdr:row>39</xdr:row>
      <xdr:rowOff>83961</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4401800" y="67571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52211</xdr:rowOff>
    </xdr:from>
    <xdr:to>
      <xdr:col>73</xdr:col>
      <xdr:colOff>44450</xdr:colOff>
      <xdr:row>41</xdr:row>
      <xdr:rowOff>153811</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138588</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70555</xdr:rowOff>
    </xdr:from>
    <xdr:to>
      <xdr:col>68</xdr:col>
      <xdr:colOff>152400</xdr:colOff>
      <xdr:row>39</xdr:row>
      <xdr:rowOff>110772</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3512800" y="675710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79022</xdr:rowOff>
    </xdr:from>
    <xdr:to>
      <xdr:col>68</xdr:col>
      <xdr:colOff>203200</xdr:colOff>
      <xdr:row>42</xdr:row>
      <xdr:rowOff>9172</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165399</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79022</xdr:rowOff>
    </xdr:from>
    <xdr:to>
      <xdr:col>64</xdr:col>
      <xdr:colOff>152400</xdr:colOff>
      <xdr:row>42</xdr:row>
      <xdr:rowOff>9172</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165399</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100189</xdr:rowOff>
    </xdr:from>
    <xdr:to>
      <xdr:col>81</xdr:col>
      <xdr:colOff>95250</xdr:colOff>
      <xdr:row>40</xdr:row>
      <xdr:rowOff>30339</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116716</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66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86783</xdr:rowOff>
    </xdr:from>
    <xdr:to>
      <xdr:col>77</xdr:col>
      <xdr:colOff>95250</xdr:colOff>
      <xdr:row>40</xdr:row>
      <xdr:rowOff>16933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33161</xdr:rowOff>
    </xdr:from>
    <xdr:to>
      <xdr:col>73</xdr:col>
      <xdr:colOff>44450</xdr:colOff>
      <xdr:row>39</xdr:row>
      <xdr:rowOff>134761</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67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144938</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648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19755</xdr:rowOff>
    </xdr:from>
    <xdr:to>
      <xdr:col>68</xdr:col>
      <xdr:colOff>203200</xdr:colOff>
      <xdr:row>39</xdr:row>
      <xdr:rowOff>121355</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67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131532</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647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59972</xdr:rowOff>
    </xdr:from>
    <xdr:to>
      <xdr:col>64</xdr:col>
      <xdr:colOff>152400</xdr:colOff>
      <xdr:row>39</xdr:row>
      <xdr:rowOff>161572</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67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299</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651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比率については、震災復興事業に伴う多額の市債発行によって市債残高が高水準であったものの、その後の厳格な起債管理や満期一括償還に備えた堅実な公債基金の積立などによる比率の抑制に取り組んでおり、類似団体内平均値を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なお、令和５年度は、臨財債や土木債の増により地方債残高が増加（</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億円）したこと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や公営企業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繰入見込額が増加（</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億円）したこと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今後は、令和２年９月に策定した「行財政改革方針</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」に基づき、財政健全化指標の適正な水準を維持しながら、将来世代に大きな負担を残さないことを基本とした健全で持続可能な財政運営を更に加速させていく。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100584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70667"/>
          <a:ext cx="0" cy="1330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72661</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67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100584</xdr:rowOff>
    </xdr:from>
    <xdr:to>
      <xdr:col>81</xdr:col>
      <xdr:colOff>133350</xdr:colOff>
      <xdr:row>21</xdr:row>
      <xdr:rowOff>100584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70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117306</xdr:rowOff>
    </xdr:from>
    <xdr:to>
      <xdr:col>81</xdr:col>
      <xdr:colOff>44450</xdr:colOff>
      <xdr:row>16</xdr:row>
      <xdr:rowOff>130979</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179800" y="2860506"/>
          <a:ext cx="8382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55474</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7986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83397</xdr:rowOff>
    </xdr:from>
    <xdr:to>
      <xdr:col>81</xdr:col>
      <xdr:colOff>95250</xdr:colOff>
      <xdr:row>17</xdr:row>
      <xdr:rowOff>13547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82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81111</xdr:rowOff>
    </xdr:from>
    <xdr:to>
      <xdr:col>77</xdr:col>
      <xdr:colOff>44450</xdr:colOff>
      <xdr:row>16</xdr:row>
      <xdr:rowOff>117306</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5290800" y="2824311"/>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120396</xdr:rowOff>
    </xdr:from>
    <xdr:to>
      <xdr:col>77</xdr:col>
      <xdr:colOff>95250</xdr:colOff>
      <xdr:row>17</xdr:row>
      <xdr:rowOff>50546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35323</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94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81111</xdr:rowOff>
    </xdr:from>
    <xdr:to>
      <xdr:col>72</xdr:col>
      <xdr:colOff>203200</xdr:colOff>
      <xdr:row>16</xdr:row>
      <xdr:rowOff>122936</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4401800" y="2824311"/>
          <a:ext cx="889000" cy="4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162221</xdr:rowOff>
    </xdr:from>
    <xdr:to>
      <xdr:col>73</xdr:col>
      <xdr:colOff>44450</xdr:colOff>
      <xdr:row>17</xdr:row>
      <xdr:rowOff>92371</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90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77148</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99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122936</xdr:rowOff>
    </xdr:from>
    <xdr:to>
      <xdr:col>68</xdr:col>
      <xdr:colOff>152400</xdr:colOff>
      <xdr:row>16</xdr:row>
      <xdr:rowOff>159131</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flipV="1">
          <a:off x="13512800" y="2866136"/>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97748</xdr:rowOff>
    </xdr:from>
    <xdr:to>
      <xdr:col>68</xdr:col>
      <xdr:colOff>203200</xdr:colOff>
      <xdr:row>18</xdr:row>
      <xdr:rowOff>27898</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301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12675</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3098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144399</xdr:rowOff>
    </xdr:from>
    <xdr:to>
      <xdr:col>64</xdr:col>
      <xdr:colOff>152400</xdr:colOff>
      <xdr:row>18</xdr:row>
      <xdr:rowOff>74549</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305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59326</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314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80179</xdr:rowOff>
    </xdr:from>
    <xdr:to>
      <xdr:col>81</xdr:col>
      <xdr:colOff>95250</xdr:colOff>
      <xdr:row>17</xdr:row>
      <xdr:rowOff>10329</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282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96706</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2668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66506</xdr:rowOff>
    </xdr:from>
    <xdr:to>
      <xdr:col>77</xdr:col>
      <xdr:colOff>95250</xdr:colOff>
      <xdr:row>16</xdr:row>
      <xdr:rowOff>168106</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280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6833</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2578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30311</xdr:rowOff>
    </xdr:from>
    <xdr:to>
      <xdr:col>73</xdr:col>
      <xdr:colOff>44450</xdr:colOff>
      <xdr:row>16</xdr:row>
      <xdr:rowOff>131911</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277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142088</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2542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72136</xdr:rowOff>
    </xdr:from>
    <xdr:to>
      <xdr:col>68</xdr:col>
      <xdr:colOff>203200</xdr:colOff>
      <xdr:row>17</xdr:row>
      <xdr:rowOff>2286</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281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12463</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258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108331</xdr:rowOff>
    </xdr:from>
    <xdr:to>
      <xdr:col>64</xdr:col>
      <xdr:colOff>152400</xdr:colOff>
      <xdr:row>17</xdr:row>
      <xdr:rowOff>38481</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285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48658</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262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兵庫県神戸市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5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5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5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1,500,425
1,445,997
556.93
952,593,692
931,550,600
1,514,422
454,912,157
1,136,707,207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5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5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5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5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5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5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5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5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5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5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5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5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5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5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5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5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5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5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5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5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5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5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5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5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人口</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人当たりの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職員数が類似団体平均と比べて多く、人件費に関する経常収支比率は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％、人件費の人口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人当たり決算額は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117,501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円と類似団体平均と比べて高い水準にある。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震災以降、行財政改革を着実に進め、外郭団体への派遣職員も含めた職員総定数</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8,167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人の削減を行ってきている。引き続き、行財政改革の取り組みを通じ、効率的かつ適正な職員配置、組織体制の構築により、人件費の抑制を図っていく。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5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5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101600</xdr:rowOff>
    </xdr:from>
    <xdr:to>
      <xdr:col>24</xdr:col>
      <xdr:colOff>25400</xdr:colOff>
      <xdr:row>39</xdr:row>
      <xdr:rowOff>82550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a:xfrm flipV="1">
          <a:off x="4826000" y="55880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54627</xdr:rowOff>
    </xdr:from>
    <xdr:ext cx="762000" cy="259045"/>
    <xdr:sp macro="" textlink="">
      <xdr:nvSpPr>
        <xdr:cNvPr id="62" name="人件費最小値テキスト">
          <a:extLst>
            <a:ext uri="{FF2B5EF4-FFF2-40B4-BE49-F238E27FC236}">
              <a16:creationId xmlns:a16="http://schemas.microsoft.com/office/drawing/2014/main" id="{00000000-0008-0000-0500-00003E000000}"/>
            </a:ext>
          </a:extLst>
        </xdr:cNvPr>
        <xdr:cNvSpPr txBox="1"/>
      </xdr:nvSpPr>
      <xdr:spPr>
        <a:xfrm>
          <a:off x="49149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82550</xdr:rowOff>
    </xdr:from>
    <xdr:to>
      <xdr:col>24</xdr:col>
      <xdr:colOff>114300</xdr:colOff>
      <xdr:row>39</xdr:row>
      <xdr:rowOff>82550</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a:xfrm>
          <a:off x="4737100" y="676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16527</xdr:rowOff>
    </xdr:from>
    <xdr:ext cx="762000" cy="259045"/>
    <xdr:sp macro="" textlink="">
      <xdr:nvSpPr>
        <xdr:cNvPr id="64" name="人件費最大値テキスト">
          <a:extLst>
            <a:ext uri="{FF2B5EF4-FFF2-40B4-BE49-F238E27FC236}">
              <a16:creationId xmlns:a16="http://schemas.microsoft.com/office/drawing/2014/main" id="{00000000-0008-0000-0500-000040000000}"/>
            </a:ext>
          </a:extLst>
        </xdr:cNvPr>
        <xdr:cNvSpPr txBox="1"/>
      </xdr:nvSpPr>
      <xdr:spPr>
        <a:xfrm>
          <a:off x="49149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101600</xdr:rowOff>
    </xdr:from>
    <xdr:to>
      <xdr:col>24</xdr:col>
      <xdr:colOff>114300</xdr:colOff>
      <xdr:row>32</xdr:row>
      <xdr:rowOff>101600</xdr:rowOff>
    </xdr:to>
    <xdr:cxnSp macro="">
      <xdr:nvCxnSpPr>
        <xdr:cNvPr id="65" name="直線コネクタ 64">
          <a:extLst>
            <a:ext uri="{FF2B5EF4-FFF2-40B4-BE49-F238E27FC236}">
              <a16:creationId xmlns:a16="http://schemas.microsoft.com/office/drawing/2014/main" id="{00000000-0008-0000-0500-000041000000}"/>
            </a:ext>
          </a:extLst>
        </xdr:cNvPr>
        <xdr:cNvCxnSpPr/>
      </xdr:nvCxnSpPr>
      <xdr:spPr>
        <a:xfrm>
          <a:off x="4737100" y="558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19050</xdr:rowOff>
    </xdr:from>
    <xdr:to>
      <xdr:col>24</xdr:col>
      <xdr:colOff>25400</xdr:colOff>
      <xdr:row>40</xdr:row>
      <xdr:rowOff>101600</xdr:rowOff>
    </xdr:to>
    <xdr:cxnSp macro="">
      <xdr:nvCxnSpPr>
        <xdr:cNvPr id="66" name="直線コネクタ 65">
          <a:extLst>
            <a:ext uri="{FF2B5EF4-FFF2-40B4-BE49-F238E27FC236}">
              <a16:creationId xmlns:a16="http://schemas.microsoft.com/office/drawing/2014/main" id="{00000000-0008-0000-0500-000042000000}"/>
            </a:ext>
          </a:extLst>
        </xdr:cNvPr>
        <xdr:cNvCxnSpPr/>
      </xdr:nvCxnSpPr>
      <xdr:spPr>
        <a:xfrm flipV="1">
          <a:off x="3987800" y="6705600"/>
          <a:ext cx="8382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5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5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158750</xdr:rowOff>
    </xdr:from>
    <xdr:to>
      <xdr:col>19</xdr:col>
      <xdr:colOff>187325</xdr:colOff>
      <xdr:row>40</xdr:row>
      <xdr:rowOff>101600</xdr:rowOff>
    </xdr:to>
    <xdr:cxnSp macro="">
      <xdr:nvCxnSpPr>
        <xdr:cNvPr id="69" name="直線コネクタ 68">
          <a:extLst>
            <a:ext uri="{FF2B5EF4-FFF2-40B4-BE49-F238E27FC236}">
              <a16:creationId xmlns:a16="http://schemas.microsoft.com/office/drawing/2014/main" id="{00000000-0008-0000-0500-000045000000}"/>
            </a:ext>
          </a:extLst>
        </xdr:cNvPr>
        <xdr:cNvCxnSpPr/>
      </xdr:nvCxnSpPr>
      <xdr:spPr>
        <a:xfrm>
          <a:off x="3098800" y="6845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120650</xdr:rowOff>
    </xdr:from>
    <xdr:to>
      <xdr:col>20</xdr:col>
      <xdr:colOff>38100</xdr:colOff>
      <xdr:row>38</xdr:row>
      <xdr:rowOff>50800</xdr:rowOff>
    </xdr:to>
    <xdr:sp macro="" textlink="">
      <xdr:nvSpPr>
        <xdr:cNvPr id="70" name="フローチャート: 判断 69">
          <a:extLst>
            <a:ext uri="{FF2B5EF4-FFF2-40B4-BE49-F238E27FC236}">
              <a16:creationId xmlns:a16="http://schemas.microsoft.com/office/drawing/2014/main" id="{00000000-0008-0000-0500-000046000000}"/>
            </a:ext>
          </a:extLst>
        </xdr:cNvPr>
        <xdr:cNvSpPr/>
      </xdr:nvSpPr>
      <xdr:spPr>
        <a:xfrm>
          <a:off x="39370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60977</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606800" y="623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158750</xdr:rowOff>
    </xdr:from>
    <xdr:to>
      <xdr:col>15</xdr:col>
      <xdr:colOff>98425</xdr:colOff>
      <xdr:row>41</xdr:row>
      <xdr:rowOff>120650</xdr:rowOff>
    </xdr:to>
    <xdr:cxnSp macro="">
      <xdr:nvCxnSpPr>
        <xdr:cNvPr id="72" name="直線コネクタ 71">
          <a:extLst>
            <a:ext uri="{FF2B5EF4-FFF2-40B4-BE49-F238E27FC236}">
              <a16:creationId xmlns:a16="http://schemas.microsoft.com/office/drawing/2014/main" id="{00000000-0008-0000-0500-000048000000}"/>
            </a:ext>
          </a:extLst>
        </xdr:cNvPr>
        <xdr:cNvCxnSpPr/>
      </xdr:nvCxnSpPr>
      <xdr:spPr>
        <a:xfrm flipV="1">
          <a:off x="2209800" y="68453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165100</xdr:rowOff>
    </xdr:from>
    <xdr:to>
      <xdr:col>15</xdr:col>
      <xdr:colOff>149225</xdr:colOff>
      <xdr:row>37</xdr:row>
      <xdr:rowOff>95250</xdr:rowOff>
    </xdr:to>
    <xdr:sp macro="" textlink="">
      <xdr:nvSpPr>
        <xdr:cNvPr id="73" name="フローチャート: 判断 72">
          <a:extLst>
            <a:ext uri="{FF2B5EF4-FFF2-40B4-BE49-F238E27FC236}">
              <a16:creationId xmlns:a16="http://schemas.microsoft.com/office/drawing/2014/main" id="{00000000-0008-0000-0500-000049000000}"/>
            </a:ext>
          </a:extLst>
        </xdr:cNvPr>
        <xdr:cNvSpPr/>
      </xdr:nvSpPr>
      <xdr:spPr>
        <a:xfrm>
          <a:off x="3048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105427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717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120650</xdr:rowOff>
    </xdr:from>
    <xdr:to>
      <xdr:col>11</xdr:col>
      <xdr:colOff>9525</xdr:colOff>
      <xdr:row>41</xdr:row>
      <xdr:rowOff>133350</xdr:rowOff>
    </xdr:to>
    <xdr:cxnSp macro="">
      <xdr:nvCxnSpPr>
        <xdr:cNvPr id="75" name="直線コネクタ 74">
          <a:extLst>
            <a:ext uri="{FF2B5EF4-FFF2-40B4-BE49-F238E27FC236}">
              <a16:creationId xmlns:a16="http://schemas.microsoft.com/office/drawing/2014/main" id="{00000000-0008-0000-0500-00004B000000}"/>
            </a:ext>
          </a:extLst>
        </xdr:cNvPr>
        <xdr:cNvCxnSpPr/>
      </xdr:nvCxnSpPr>
      <xdr:spPr>
        <a:xfrm flipV="1">
          <a:off x="1320800" y="7150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76200</xdr:rowOff>
    </xdr:from>
    <xdr:to>
      <xdr:col>11</xdr:col>
      <xdr:colOff>60325</xdr:colOff>
      <xdr:row>39</xdr:row>
      <xdr:rowOff>6350</xdr:rowOff>
    </xdr:to>
    <xdr:sp macro="" textlink="">
      <xdr:nvSpPr>
        <xdr:cNvPr id="76" name="フローチャート: 判断 75">
          <a:extLst>
            <a:ext uri="{FF2B5EF4-FFF2-40B4-BE49-F238E27FC236}">
              <a16:creationId xmlns:a16="http://schemas.microsoft.com/office/drawing/2014/main" id="{00000000-0008-0000-0500-00004C000000}"/>
            </a:ext>
          </a:extLst>
        </xdr:cNvPr>
        <xdr:cNvSpPr/>
      </xdr:nvSpPr>
      <xdr:spPr>
        <a:xfrm>
          <a:off x="2159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16527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1828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25400</xdr:rowOff>
    </xdr:from>
    <xdr:to>
      <xdr:col>6</xdr:col>
      <xdr:colOff>171450</xdr:colOff>
      <xdr:row>38</xdr:row>
      <xdr:rowOff>127000</xdr:rowOff>
    </xdr:to>
    <xdr:sp macro="" textlink="">
      <xdr:nvSpPr>
        <xdr:cNvPr id="78" name="フローチャート: 判断 77">
          <a:extLst>
            <a:ext uri="{FF2B5EF4-FFF2-40B4-BE49-F238E27FC236}">
              <a16:creationId xmlns:a16="http://schemas.microsoft.com/office/drawing/2014/main" id="{00000000-0008-0000-0500-00004E000000}"/>
            </a:ext>
          </a:extLst>
        </xdr:cNvPr>
        <xdr:cNvSpPr/>
      </xdr:nvSpPr>
      <xdr:spPr>
        <a:xfrm>
          <a:off x="1270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137177</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939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5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5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5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139700</xdr:rowOff>
    </xdr:from>
    <xdr:to>
      <xdr:col>24</xdr:col>
      <xdr:colOff>76200</xdr:colOff>
      <xdr:row>39</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a:xfrm>
          <a:off x="47752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48277</xdr:rowOff>
    </xdr:from>
    <xdr:ext cx="762000" cy="259045"/>
    <xdr:sp macro="" textlink="">
      <xdr:nvSpPr>
        <xdr:cNvPr id="86" name="人件費該当値テキスト">
          <a:extLst>
            <a:ext uri="{FF2B5EF4-FFF2-40B4-BE49-F238E27FC236}">
              <a16:creationId xmlns:a16="http://schemas.microsoft.com/office/drawing/2014/main" id="{00000000-0008-0000-0500-000056000000}"/>
            </a:ext>
          </a:extLst>
        </xdr:cNvPr>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50800</xdr:rowOff>
    </xdr:from>
    <xdr:to>
      <xdr:col>20</xdr:col>
      <xdr:colOff>38100</xdr:colOff>
      <xdr:row>40</xdr:row>
      <xdr:rowOff>152400</xdr:rowOff>
    </xdr:to>
    <xdr:sp macro="" textlink="">
      <xdr:nvSpPr>
        <xdr:cNvPr id="87" name="楕円 86">
          <a:extLst>
            <a:ext uri="{FF2B5EF4-FFF2-40B4-BE49-F238E27FC236}">
              <a16:creationId xmlns:a16="http://schemas.microsoft.com/office/drawing/2014/main" id="{00000000-0008-0000-0500-000057000000}"/>
            </a:ext>
          </a:extLst>
        </xdr:cNvPr>
        <xdr:cNvSpPr/>
      </xdr:nvSpPr>
      <xdr:spPr>
        <a:xfrm>
          <a:off x="39370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137177</xdr:rowOff>
    </xdr:from>
    <xdr:ext cx="736600" cy="259045"/>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3606800" y="699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107950</xdr:rowOff>
    </xdr:from>
    <xdr:to>
      <xdr:col>15</xdr:col>
      <xdr:colOff>149225</xdr:colOff>
      <xdr:row>40</xdr:row>
      <xdr:rowOff>38100</xdr:rowOff>
    </xdr:to>
    <xdr:sp macro="" textlink="">
      <xdr:nvSpPr>
        <xdr:cNvPr id="89" name="楕円 88">
          <a:extLst>
            <a:ext uri="{FF2B5EF4-FFF2-40B4-BE49-F238E27FC236}">
              <a16:creationId xmlns:a16="http://schemas.microsoft.com/office/drawing/2014/main" id="{00000000-0008-0000-0500-000059000000}"/>
            </a:ext>
          </a:extLst>
        </xdr:cNvPr>
        <xdr:cNvSpPr/>
      </xdr:nvSpPr>
      <xdr:spPr>
        <a:xfrm>
          <a:off x="30480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22877</xdr:rowOff>
    </xdr:from>
    <xdr:ext cx="762000" cy="259045"/>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27178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69850</xdr:rowOff>
    </xdr:from>
    <xdr:to>
      <xdr:col>11</xdr:col>
      <xdr:colOff>60325</xdr:colOff>
      <xdr:row>42</xdr:row>
      <xdr:rowOff>0</xdr:rowOff>
    </xdr:to>
    <xdr:sp macro="" textlink="">
      <xdr:nvSpPr>
        <xdr:cNvPr id="91" name="楕円 90">
          <a:extLst>
            <a:ext uri="{FF2B5EF4-FFF2-40B4-BE49-F238E27FC236}">
              <a16:creationId xmlns:a16="http://schemas.microsoft.com/office/drawing/2014/main" id="{00000000-0008-0000-0500-00005B000000}"/>
            </a:ext>
          </a:extLst>
        </xdr:cNvPr>
        <xdr:cNvSpPr/>
      </xdr:nvSpPr>
      <xdr:spPr>
        <a:xfrm>
          <a:off x="2159000" y="709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156227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828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82550</xdr:rowOff>
    </xdr:from>
    <xdr:to>
      <xdr:col>6</xdr:col>
      <xdr:colOff>171450</xdr:colOff>
      <xdr:row>42</xdr:row>
      <xdr:rowOff>12700</xdr:rowOff>
    </xdr:to>
    <xdr:sp macro="" textlink="">
      <xdr:nvSpPr>
        <xdr:cNvPr id="93" name="楕円 92">
          <a:extLst>
            <a:ext uri="{FF2B5EF4-FFF2-40B4-BE49-F238E27FC236}">
              <a16:creationId xmlns:a16="http://schemas.microsoft.com/office/drawing/2014/main" id="{00000000-0008-0000-0500-00005D000000}"/>
            </a:ext>
          </a:extLst>
        </xdr:cNvPr>
        <xdr:cNvSpPr/>
      </xdr:nvSpPr>
      <xdr:spPr>
        <a:xfrm>
          <a:off x="12700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168927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9398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5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5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5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5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5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5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5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5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5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震災以降、行財政改革を着実に進め、事務事業の見直しに取り組んだ結果、物件費に関する経常収支比率は</a:t>
          </a:r>
          <a:r>
            <a:rPr kumimoji="1" lang="en-US" altLang="ja-JP" sz="1100">
              <a:latin typeface="ＭＳ Ｐゴシック" panose="020B0600070205080204" pitchFamily="50" charset="-128"/>
              <a:ea typeface="ＭＳ Ｐゴシック" panose="020B0600070205080204" pitchFamily="50" charset="-128"/>
            </a:rPr>
            <a:t>10.2</a:t>
          </a:r>
          <a:r>
            <a:rPr kumimoji="1" lang="ja-JP" altLang="en-US" sz="1100">
              <a:latin typeface="ＭＳ Ｐゴシック" panose="020B0600070205080204" pitchFamily="50" charset="-128"/>
              <a:ea typeface="ＭＳ Ｐゴシック" panose="020B0600070205080204" pitchFamily="50" charset="-128"/>
            </a:rPr>
            <a:t>％と類似団体平均と比べて低い水準にある。令和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年度は、システム改修関連経費の減により、前年度から</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％減少した。</a:t>
          </a:r>
        </a:p>
        <a:p>
          <a:r>
            <a:rPr kumimoji="1" lang="ja-JP" altLang="en-US" sz="1100">
              <a:latin typeface="ＭＳ Ｐゴシック" panose="020B0600070205080204" pitchFamily="50" charset="-128"/>
              <a:ea typeface="ＭＳ Ｐゴシック" panose="020B0600070205080204" pitchFamily="50" charset="-128"/>
            </a:rPr>
            <a:t>　今後も、令和２年９月に策定した「行財政改革方針</a:t>
          </a:r>
          <a:r>
            <a:rPr kumimoji="1" lang="en-US" altLang="ja-JP" sz="1100">
              <a:latin typeface="ＭＳ Ｐゴシック" panose="020B0600070205080204" pitchFamily="50" charset="-128"/>
              <a:ea typeface="ＭＳ Ｐゴシック" panose="020B0600070205080204" pitchFamily="50" charset="-128"/>
            </a:rPr>
            <a:t>2025</a:t>
          </a:r>
          <a:r>
            <a:rPr kumimoji="1" lang="ja-JP" altLang="en-US" sz="1100">
              <a:latin typeface="ＭＳ Ｐゴシック" panose="020B0600070205080204" pitchFamily="50" charset="-128"/>
              <a:ea typeface="ＭＳ Ｐゴシック" panose="020B0600070205080204" pitchFamily="50" charset="-128"/>
            </a:rPr>
            <a:t>」に基づき、引き続き事務事業の見直しに取り組んでいく。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5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141288</xdr:rowOff>
    </xdr:from>
    <xdr:to>
      <xdr:col>82</xdr:col>
      <xdr:colOff>107950</xdr:colOff>
      <xdr:row>21</xdr:row>
      <xdr:rowOff>112713</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a:xfrm flipV="1">
          <a:off x="16510000" y="2370138"/>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84790</xdr:rowOff>
    </xdr:from>
    <xdr:ext cx="762000" cy="259045"/>
    <xdr:sp macro="" textlink="">
      <xdr:nvSpPr>
        <xdr:cNvPr id="127" name="物件費最小値テキスト">
          <a:extLst>
            <a:ext uri="{FF2B5EF4-FFF2-40B4-BE49-F238E27FC236}">
              <a16:creationId xmlns:a16="http://schemas.microsoft.com/office/drawing/2014/main" id="{00000000-0008-0000-0500-00007F000000}"/>
            </a:ext>
          </a:extLst>
        </xdr:cNvPr>
        <xdr:cNvSpPr txBox="1"/>
      </xdr:nvSpPr>
      <xdr:spPr>
        <a:xfrm>
          <a:off x="16598900" y="368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112713</xdr:rowOff>
    </xdr:from>
    <xdr:to>
      <xdr:col>82</xdr:col>
      <xdr:colOff>196850</xdr:colOff>
      <xdr:row>21</xdr:row>
      <xdr:rowOff>112713</xdr:rowOff>
    </xdr:to>
    <xdr:cxnSp macro="">
      <xdr:nvCxnSpPr>
        <xdr:cNvPr id="128" name="直線コネクタ 127">
          <a:extLst>
            <a:ext uri="{FF2B5EF4-FFF2-40B4-BE49-F238E27FC236}">
              <a16:creationId xmlns:a16="http://schemas.microsoft.com/office/drawing/2014/main" id="{00000000-0008-0000-0500-000080000000}"/>
            </a:ext>
          </a:extLst>
        </xdr:cNvPr>
        <xdr:cNvCxnSpPr/>
      </xdr:nvCxnSpPr>
      <xdr:spPr>
        <a:xfrm>
          <a:off x="16421100" y="3713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56215</xdr:rowOff>
    </xdr:from>
    <xdr:ext cx="762000" cy="259045"/>
    <xdr:sp macro="" textlink="">
      <xdr:nvSpPr>
        <xdr:cNvPr id="129" name="物件費最大値テキスト">
          <a:extLst>
            <a:ext uri="{FF2B5EF4-FFF2-40B4-BE49-F238E27FC236}">
              <a16:creationId xmlns:a16="http://schemas.microsoft.com/office/drawing/2014/main" id="{00000000-0008-0000-0500-000081000000}"/>
            </a:ext>
          </a:extLst>
        </xdr:cNvPr>
        <xdr:cNvSpPr txBox="1"/>
      </xdr:nvSpPr>
      <xdr:spPr>
        <a:xfrm>
          <a:off x="16598900" y="2113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141288</xdr:rowOff>
    </xdr:from>
    <xdr:to>
      <xdr:col>82</xdr:col>
      <xdr:colOff>196850</xdr:colOff>
      <xdr:row>13</xdr:row>
      <xdr:rowOff>141288</xdr:rowOff>
    </xdr:to>
    <xdr:cxnSp macro="">
      <xdr:nvCxnSpPr>
        <xdr:cNvPr id="130" name="直線コネクタ 129">
          <a:extLst>
            <a:ext uri="{FF2B5EF4-FFF2-40B4-BE49-F238E27FC236}">
              <a16:creationId xmlns:a16="http://schemas.microsoft.com/office/drawing/2014/main" id="{00000000-0008-0000-0500-000082000000}"/>
            </a:ext>
          </a:extLst>
        </xdr:cNvPr>
        <xdr:cNvCxnSpPr/>
      </xdr:nvCxnSpPr>
      <xdr:spPr>
        <a:xfrm>
          <a:off x="16421100" y="237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41275</xdr:rowOff>
    </xdr:from>
    <xdr:to>
      <xdr:col>82</xdr:col>
      <xdr:colOff>107950</xdr:colOff>
      <xdr:row>14</xdr:row>
      <xdr:rowOff>69850</xdr:rowOff>
    </xdr:to>
    <xdr:cxnSp macro="">
      <xdr:nvCxnSpPr>
        <xdr:cNvPr id="131" name="直線コネクタ 130">
          <a:extLst>
            <a:ext uri="{FF2B5EF4-FFF2-40B4-BE49-F238E27FC236}">
              <a16:creationId xmlns:a16="http://schemas.microsoft.com/office/drawing/2014/main" id="{00000000-0008-0000-0500-000083000000}"/>
            </a:ext>
          </a:extLst>
        </xdr:cNvPr>
        <xdr:cNvCxnSpPr/>
      </xdr:nvCxnSpPr>
      <xdr:spPr>
        <a:xfrm flipV="1">
          <a:off x="15671800" y="24415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162577</xdr:rowOff>
    </xdr:from>
    <xdr:ext cx="762000" cy="259045"/>
    <xdr:sp macro="" textlink="">
      <xdr:nvSpPr>
        <xdr:cNvPr id="132" name="物件費平均値テキスト">
          <a:extLst>
            <a:ext uri="{FF2B5EF4-FFF2-40B4-BE49-F238E27FC236}">
              <a16:creationId xmlns:a16="http://schemas.microsoft.com/office/drawing/2014/main" id="{00000000-0008-0000-0500-000084000000}"/>
            </a:ext>
          </a:extLst>
        </xdr:cNvPr>
        <xdr:cNvSpPr txBox="1"/>
      </xdr:nvSpPr>
      <xdr:spPr>
        <a:xfrm>
          <a:off x="16598900" y="273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19050</xdr:rowOff>
    </xdr:from>
    <xdr:to>
      <xdr:col>82</xdr:col>
      <xdr:colOff>158750</xdr:colOff>
      <xdr:row>16</xdr:row>
      <xdr:rowOff>120650</xdr:rowOff>
    </xdr:to>
    <xdr:sp macro="" textlink="">
      <xdr:nvSpPr>
        <xdr:cNvPr id="133" name="フローチャート: 判断 132">
          <a:extLst>
            <a:ext uri="{FF2B5EF4-FFF2-40B4-BE49-F238E27FC236}">
              <a16:creationId xmlns:a16="http://schemas.microsoft.com/office/drawing/2014/main" id="{00000000-0008-0000-0500-000085000000}"/>
            </a:ext>
          </a:extLst>
        </xdr:cNvPr>
        <xdr:cNvSpPr/>
      </xdr:nvSpPr>
      <xdr:spPr>
        <a:xfrm>
          <a:off x="164592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169863</xdr:rowOff>
    </xdr:from>
    <xdr:to>
      <xdr:col>78</xdr:col>
      <xdr:colOff>69850</xdr:colOff>
      <xdr:row>14</xdr:row>
      <xdr:rowOff>69850</xdr:rowOff>
    </xdr:to>
    <xdr:cxnSp macro="">
      <xdr:nvCxnSpPr>
        <xdr:cNvPr id="134" name="直線コネクタ 133">
          <a:extLst>
            <a:ext uri="{FF2B5EF4-FFF2-40B4-BE49-F238E27FC236}">
              <a16:creationId xmlns:a16="http://schemas.microsoft.com/office/drawing/2014/main" id="{00000000-0008-0000-0500-000086000000}"/>
            </a:ext>
          </a:extLst>
        </xdr:cNvPr>
        <xdr:cNvCxnSpPr/>
      </xdr:nvCxnSpPr>
      <xdr:spPr>
        <a:xfrm>
          <a:off x="14782800" y="2398713"/>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147638</xdr:rowOff>
    </xdr:from>
    <xdr:to>
      <xdr:col>78</xdr:col>
      <xdr:colOff>120650</xdr:colOff>
      <xdr:row>16</xdr:row>
      <xdr:rowOff>77788</xdr:rowOff>
    </xdr:to>
    <xdr:sp macro="" textlink="">
      <xdr:nvSpPr>
        <xdr:cNvPr id="135" name="フローチャート: 判断 134">
          <a:extLst>
            <a:ext uri="{FF2B5EF4-FFF2-40B4-BE49-F238E27FC236}">
              <a16:creationId xmlns:a16="http://schemas.microsoft.com/office/drawing/2014/main" id="{00000000-0008-0000-0500-000087000000}"/>
            </a:ext>
          </a:extLst>
        </xdr:cNvPr>
        <xdr:cNvSpPr/>
      </xdr:nvSpPr>
      <xdr:spPr>
        <a:xfrm>
          <a:off x="15621000" y="271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62565</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15290800" y="2805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69850</xdr:rowOff>
    </xdr:from>
    <xdr:to>
      <xdr:col>73</xdr:col>
      <xdr:colOff>180975</xdr:colOff>
      <xdr:row>13</xdr:row>
      <xdr:rowOff>169863</xdr:rowOff>
    </xdr:to>
    <xdr:cxnSp macro="">
      <xdr:nvCxnSpPr>
        <xdr:cNvPr id="137" name="直線コネクタ 136">
          <a:extLst>
            <a:ext uri="{FF2B5EF4-FFF2-40B4-BE49-F238E27FC236}">
              <a16:creationId xmlns:a16="http://schemas.microsoft.com/office/drawing/2014/main" id="{00000000-0008-0000-0500-000089000000}"/>
            </a:ext>
          </a:extLst>
        </xdr:cNvPr>
        <xdr:cNvCxnSpPr/>
      </xdr:nvCxnSpPr>
      <xdr:spPr>
        <a:xfrm>
          <a:off x="13893800" y="2298700"/>
          <a:ext cx="889000" cy="10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19050</xdr:rowOff>
    </xdr:from>
    <xdr:to>
      <xdr:col>74</xdr:col>
      <xdr:colOff>31750</xdr:colOff>
      <xdr:row>15</xdr:row>
      <xdr:rowOff>120650</xdr:rowOff>
    </xdr:to>
    <xdr:sp macro="" textlink="">
      <xdr:nvSpPr>
        <xdr:cNvPr id="138" name="フローチャート: 判断 137">
          <a:extLst>
            <a:ext uri="{FF2B5EF4-FFF2-40B4-BE49-F238E27FC236}">
              <a16:creationId xmlns:a16="http://schemas.microsoft.com/office/drawing/2014/main" id="{00000000-0008-0000-0500-00008A000000}"/>
            </a:ext>
          </a:extLst>
        </xdr:cNvPr>
        <xdr:cNvSpPr/>
      </xdr:nvSpPr>
      <xdr:spPr>
        <a:xfrm>
          <a:off x="14732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105427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14401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69850</xdr:rowOff>
    </xdr:from>
    <xdr:to>
      <xdr:col>69</xdr:col>
      <xdr:colOff>92075</xdr:colOff>
      <xdr:row>13</xdr:row>
      <xdr:rowOff>112713</xdr:rowOff>
    </xdr:to>
    <xdr:cxnSp macro="">
      <xdr:nvCxnSpPr>
        <xdr:cNvPr id="140" name="直線コネクタ 139">
          <a:extLst>
            <a:ext uri="{FF2B5EF4-FFF2-40B4-BE49-F238E27FC236}">
              <a16:creationId xmlns:a16="http://schemas.microsoft.com/office/drawing/2014/main" id="{00000000-0008-0000-0500-00008C000000}"/>
            </a:ext>
          </a:extLst>
        </xdr:cNvPr>
        <xdr:cNvCxnSpPr/>
      </xdr:nvCxnSpPr>
      <xdr:spPr>
        <a:xfrm flipV="1">
          <a:off x="13004800" y="2298700"/>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90488</xdr:rowOff>
    </xdr:from>
    <xdr:to>
      <xdr:col>69</xdr:col>
      <xdr:colOff>142875</xdr:colOff>
      <xdr:row>16</xdr:row>
      <xdr:rowOff>20638</xdr:rowOff>
    </xdr:to>
    <xdr:sp macro="" textlink="">
      <xdr:nvSpPr>
        <xdr:cNvPr id="141" name="フローチャート: 判断 140">
          <a:extLst>
            <a:ext uri="{FF2B5EF4-FFF2-40B4-BE49-F238E27FC236}">
              <a16:creationId xmlns:a16="http://schemas.microsoft.com/office/drawing/2014/main" id="{00000000-0008-0000-0500-00008D000000}"/>
            </a:ext>
          </a:extLst>
        </xdr:cNvPr>
        <xdr:cNvSpPr/>
      </xdr:nvSpPr>
      <xdr:spPr>
        <a:xfrm>
          <a:off x="13843000" y="2662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5415</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13512800" y="274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76200</xdr:rowOff>
    </xdr:from>
    <xdr:to>
      <xdr:col>65</xdr:col>
      <xdr:colOff>53975</xdr:colOff>
      <xdr:row>16</xdr:row>
      <xdr:rowOff>6350</xdr:rowOff>
    </xdr:to>
    <xdr:sp macro="" textlink="">
      <xdr:nvSpPr>
        <xdr:cNvPr id="143" name="フローチャート: 判断 142">
          <a:extLst>
            <a:ext uri="{FF2B5EF4-FFF2-40B4-BE49-F238E27FC236}">
              <a16:creationId xmlns:a16="http://schemas.microsoft.com/office/drawing/2014/main" id="{00000000-0008-0000-0500-00008F000000}"/>
            </a:ext>
          </a:extLst>
        </xdr:cNvPr>
        <xdr:cNvSpPr/>
      </xdr:nvSpPr>
      <xdr:spPr>
        <a:xfrm>
          <a:off x="12954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162577</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12623800" y="273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5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5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5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161925</xdr:rowOff>
    </xdr:from>
    <xdr:to>
      <xdr:col>82</xdr:col>
      <xdr:colOff>158750</xdr:colOff>
      <xdr:row>14</xdr:row>
      <xdr:rowOff>92075</xdr:rowOff>
    </xdr:to>
    <xdr:sp macro="" textlink="">
      <xdr:nvSpPr>
        <xdr:cNvPr id="150" name="楕円 149">
          <a:extLst>
            <a:ext uri="{FF2B5EF4-FFF2-40B4-BE49-F238E27FC236}">
              <a16:creationId xmlns:a16="http://schemas.microsoft.com/office/drawing/2014/main" id="{00000000-0008-0000-0500-000096000000}"/>
            </a:ext>
          </a:extLst>
        </xdr:cNvPr>
        <xdr:cNvSpPr/>
      </xdr:nvSpPr>
      <xdr:spPr>
        <a:xfrm>
          <a:off x="16459200" y="239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70502</xdr:rowOff>
    </xdr:from>
    <xdr:ext cx="762000" cy="259045"/>
    <xdr:sp macro="" textlink="">
      <xdr:nvSpPr>
        <xdr:cNvPr id="151" name="物件費該当値テキスト">
          <a:extLst>
            <a:ext uri="{FF2B5EF4-FFF2-40B4-BE49-F238E27FC236}">
              <a16:creationId xmlns:a16="http://schemas.microsoft.com/office/drawing/2014/main" id="{00000000-0008-0000-0500-000097000000}"/>
            </a:ext>
          </a:extLst>
        </xdr:cNvPr>
        <xdr:cNvSpPr txBox="1"/>
      </xdr:nvSpPr>
      <xdr:spPr>
        <a:xfrm>
          <a:off x="16598900" y="2299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19050</xdr:rowOff>
    </xdr:from>
    <xdr:to>
      <xdr:col>78</xdr:col>
      <xdr:colOff>120650</xdr:colOff>
      <xdr:row>14</xdr:row>
      <xdr:rowOff>120650</xdr:rowOff>
    </xdr:to>
    <xdr:sp macro="" textlink="">
      <xdr:nvSpPr>
        <xdr:cNvPr id="152" name="楕円 151">
          <a:extLst>
            <a:ext uri="{FF2B5EF4-FFF2-40B4-BE49-F238E27FC236}">
              <a16:creationId xmlns:a16="http://schemas.microsoft.com/office/drawing/2014/main" id="{00000000-0008-0000-0500-000098000000}"/>
            </a:ext>
          </a:extLst>
        </xdr:cNvPr>
        <xdr:cNvSpPr/>
      </xdr:nvSpPr>
      <xdr:spPr>
        <a:xfrm>
          <a:off x="15621000" y="241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130827</xdr:rowOff>
    </xdr:from>
    <xdr:ext cx="736600" cy="259045"/>
    <xdr:sp macro="" textlink="">
      <xdr:nvSpPr>
        <xdr:cNvPr id="153" name="テキスト ボックス 152">
          <a:extLst>
            <a:ext uri="{FF2B5EF4-FFF2-40B4-BE49-F238E27FC236}">
              <a16:creationId xmlns:a16="http://schemas.microsoft.com/office/drawing/2014/main" id="{00000000-0008-0000-0500-000099000000}"/>
            </a:ext>
          </a:extLst>
        </xdr:cNvPr>
        <xdr:cNvSpPr txBox="1"/>
      </xdr:nvSpPr>
      <xdr:spPr>
        <a:xfrm>
          <a:off x="15290800" y="2188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119063</xdr:rowOff>
    </xdr:from>
    <xdr:to>
      <xdr:col>74</xdr:col>
      <xdr:colOff>31750</xdr:colOff>
      <xdr:row>14</xdr:row>
      <xdr:rowOff>49213</xdr:rowOff>
    </xdr:to>
    <xdr:sp macro="" textlink="">
      <xdr:nvSpPr>
        <xdr:cNvPr id="154" name="楕円 153">
          <a:extLst>
            <a:ext uri="{FF2B5EF4-FFF2-40B4-BE49-F238E27FC236}">
              <a16:creationId xmlns:a16="http://schemas.microsoft.com/office/drawing/2014/main" id="{00000000-0008-0000-0500-00009A000000}"/>
            </a:ext>
          </a:extLst>
        </xdr:cNvPr>
        <xdr:cNvSpPr/>
      </xdr:nvSpPr>
      <xdr:spPr>
        <a:xfrm>
          <a:off x="14732000" y="234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59390</xdr:rowOff>
    </xdr:from>
    <xdr:ext cx="762000" cy="259045"/>
    <xdr:sp macro="" textlink="">
      <xdr:nvSpPr>
        <xdr:cNvPr id="155" name="テキスト ボックス 154">
          <a:extLst>
            <a:ext uri="{FF2B5EF4-FFF2-40B4-BE49-F238E27FC236}">
              <a16:creationId xmlns:a16="http://schemas.microsoft.com/office/drawing/2014/main" id="{00000000-0008-0000-0500-00009B000000}"/>
            </a:ext>
          </a:extLst>
        </xdr:cNvPr>
        <xdr:cNvSpPr txBox="1"/>
      </xdr:nvSpPr>
      <xdr:spPr>
        <a:xfrm>
          <a:off x="14401800" y="211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19050</xdr:rowOff>
    </xdr:from>
    <xdr:to>
      <xdr:col>69</xdr:col>
      <xdr:colOff>142875</xdr:colOff>
      <xdr:row>13</xdr:row>
      <xdr:rowOff>120650</xdr:rowOff>
    </xdr:to>
    <xdr:sp macro="" textlink="">
      <xdr:nvSpPr>
        <xdr:cNvPr id="156" name="楕円 155">
          <a:extLst>
            <a:ext uri="{FF2B5EF4-FFF2-40B4-BE49-F238E27FC236}">
              <a16:creationId xmlns:a16="http://schemas.microsoft.com/office/drawing/2014/main" id="{00000000-0008-0000-0500-00009C000000}"/>
            </a:ext>
          </a:extLst>
        </xdr:cNvPr>
        <xdr:cNvSpPr/>
      </xdr:nvSpPr>
      <xdr:spPr>
        <a:xfrm>
          <a:off x="13843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130827</xdr:rowOff>
    </xdr:from>
    <xdr:ext cx="762000" cy="259045"/>
    <xdr:sp macro="" textlink="">
      <xdr:nvSpPr>
        <xdr:cNvPr id="157" name="テキスト ボックス 156">
          <a:extLst>
            <a:ext uri="{FF2B5EF4-FFF2-40B4-BE49-F238E27FC236}">
              <a16:creationId xmlns:a16="http://schemas.microsoft.com/office/drawing/2014/main" id="{00000000-0008-0000-0500-00009D000000}"/>
            </a:ext>
          </a:extLst>
        </xdr:cNvPr>
        <xdr:cNvSpPr txBox="1"/>
      </xdr:nvSpPr>
      <xdr:spPr>
        <a:xfrm>
          <a:off x="13512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61913</xdr:rowOff>
    </xdr:from>
    <xdr:to>
      <xdr:col>65</xdr:col>
      <xdr:colOff>53975</xdr:colOff>
      <xdr:row>13</xdr:row>
      <xdr:rowOff>163513</xdr:rowOff>
    </xdr:to>
    <xdr:sp macro="" textlink="">
      <xdr:nvSpPr>
        <xdr:cNvPr id="158" name="楕円 157">
          <a:extLst>
            <a:ext uri="{FF2B5EF4-FFF2-40B4-BE49-F238E27FC236}">
              <a16:creationId xmlns:a16="http://schemas.microsoft.com/office/drawing/2014/main" id="{00000000-0008-0000-0500-00009E000000}"/>
            </a:ext>
          </a:extLst>
        </xdr:cNvPr>
        <xdr:cNvSpPr/>
      </xdr:nvSpPr>
      <xdr:spPr>
        <a:xfrm>
          <a:off x="12954000" y="229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2240</xdr:rowOff>
    </xdr:from>
    <xdr:ext cx="762000" cy="259045"/>
    <xdr:sp macro="" textlink="">
      <xdr:nvSpPr>
        <xdr:cNvPr id="159" name="テキスト ボックス 158">
          <a:extLst>
            <a:ext uri="{FF2B5EF4-FFF2-40B4-BE49-F238E27FC236}">
              <a16:creationId xmlns:a16="http://schemas.microsoft.com/office/drawing/2014/main" id="{00000000-0008-0000-0500-00009F000000}"/>
            </a:ext>
          </a:extLst>
        </xdr:cNvPr>
        <xdr:cNvSpPr txBox="1"/>
      </xdr:nvSpPr>
      <xdr:spPr>
        <a:xfrm>
          <a:off x="12623800" y="205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5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5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5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5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5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5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5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5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5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5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5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扶助費に関する経常収支比率は</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14.3</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％と類似団体平均</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17.3</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％と比べて低い水準にある。令和５年度は、障害者自立支援給付等の増加した一方で、分子である扶助費にかかる経常経費充当一般財源が増加したため、前年度から</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％減少した。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障害福祉サービスにおける計画相談導入率の向上等の適正に向けた取組み</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などにより、扶助費適正化に努めていく。</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5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5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5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5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5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5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5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5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5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5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5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5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5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5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5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5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62</xdr:row>
      <xdr:rowOff>31750</xdr:rowOff>
    </xdr:to>
    <xdr:cxnSp macro="">
      <xdr:nvCxnSpPr>
        <xdr:cNvPr id="187" name="直線コネクタ 186">
          <a:extLst>
            <a:ext uri="{FF2B5EF4-FFF2-40B4-BE49-F238E27FC236}">
              <a16:creationId xmlns:a16="http://schemas.microsoft.com/office/drawing/2014/main" id="{00000000-0008-0000-0500-0000BB000000}"/>
            </a:ext>
          </a:extLst>
        </xdr:cNvPr>
        <xdr:cNvCxnSpPr/>
      </xdr:nvCxnSpPr>
      <xdr:spPr>
        <a:xfrm flipV="1">
          <a:off x="4826000" y="91376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8" name="扶助費最小値テキスト">
          <a:extLst>
            <a:ext uri="{FF2B5EF4-FFF2-40B4-BE49-F238E27FC236}">
              <a16:creationId xmlns:a16="http://schemas.microsoft.com/office/drawing/2014/main" id="{00000000-0008-0000-0500-0000BC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9" name="直線コネクタ 188">
          <a:extLst>
            <a:ext uri="{FF2B5EF4-FFF2-40B4-BE49-F238E27FC236}">
              <a16:creationId xmlns:a16="http://schemas.microsoft.com/office/drawing/2014/main" id="{00000000-0008-0000-0500-0000BD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90" name="扶助費最大値テキスト">
          <a:extLst>
            <a:ext uri="{FF2B5EF4-FFF2-40B4-BE49-F238E27FC236}">
              <a16:creationId xmlns:a16="http://schemas.microsoft.com/office/drawing/2014/main" id="{00000000-0008-0000-0500-0000BE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91" name="直線コネクタ 190">
          <a:extLst>
            <a:ext uri="{FF2B5EF4-FFF2-40B4-BE49-F238E27FC236}">
              <a16:creationId xmlns:a16="http://schemas.microsoft.com/office/drawing/2014/main" id="{00000000-0008-0000-0500-0000BF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88900</xdr:rowOff>
    </xdr:from>
    <xdr:to>
      <xdr:col>24</xdr:col>
      <xdr:colOff>25400</xdr:colOff>
      <xdr:row>55</xdr:row>
      <xdr:rowOff>127000</xdr:rowOff>
    </xdr:to>
    <xdr:cxnSp macro="">
      <xdr:nvCxnSpPr>
        <xdr:cNvPr id="192" name="直線コネクタ 191">
          <a:extLst>
            <a:ext uri="{FF2B5EF4-FFF2-40B4-BE49-F238E27FC236}">
              <a16:creationId xmlns:a16="http://schemas.microsoft.com/office/drawing/2014/main" id="{00000000-0008-0000-0500-0000C0000000}"/>
            </a:ext>
          </a:extLst>
        </xdr:cNvPr>
        <xdr:cNvCxnSpPr/>
      </xdr:nvCxnSpPr>
      <xdr:spPr>
        <a:xfrm flipV="1">
          <a:off x="3987800" y="95186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67327</xdr:rowOff>
    </xdr:from>
    <xdr:ext cx="762000" cy="259045"/>
    <xdr:sp macro="" textlink="">
      <xdr:nvSpPr>
        <xdr:cNvPr id="193" name="扶助費平均値テキスト">
          <a:extLst>
            <a:ext uri="{FF2B5EF4-FFF2-40B4-BE49-F238E27FC236}">
              <a16:creationId xmlns:a16="http://schemas.microsoft.com/office/drawing/2014/main" id="{00000000-0008-0000-0500-0000C1000000}"/>
            </a:ext>
          </a:extLst>
        </xdr:cNvPr>
        <xdr:cNvSpPr txBox="1"/>
      </xdr:nvSpPr>
      <xdr:spPr>
        <a:xfrm>
          <a:off x="4914900" y="10011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95250</xdr:rowOff>
    </xdr:from>
    <xdr:to>
      <xdr:col>24</xdr:col>
      <xdr:colOff>76200</xdr:colOff>
      <xdr:row>59</xdr:row>
      <xdr:rowOff>25400</xdr:rowOff>
    </xdr:to>
    <xdr:sp macro="" textlink="">
      <xdr:nvSpPr>
        <xdr:cNvPr id="194" name="フローチャート: 判断 193">
          <a:extLst>
            <a:ext uri="{FF2B5EF4-FFF2-40B4-BE49-F238E27FC236}">
              <a16:creationId xmlns:a16="http://schemas.microsoft.com/office/drawing/2014/main" id="{00000000-0008-0000-0500-0000C2000000}"/>
            </a:ext>
          </a:extLst>
        </xdr:cNvPr>
        <xdr:cNvSpPr/>
      </xdr:nvSpPr>
      <xdr:spPr>
        <a:xfrm>
          <a:off x="4775200" y="1003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55</xdr:row>
      <xdr:rowOff>127000</xdr:rowOff>
    </xdr:to>
    <xdr:cxnSp macro="">
      <xdr:nvCxnSpPr>
        <xdr:cNvPr id="195" name="直線コネクタ 194">
          <a:extLst>
            <a:ext uri="{FF2B5EF4-FFF2-40B4-BE49-F238E27FC236}">
              <a16:creationId xmlns:a16="http://schemas.microsoft.com/office/drawing/2014/main" id="{00000000-0008-0000-0500-0000C3000000}"/>
            </a:ext>
          </a:extLst>
        </xdr:cNvPr>
        <xdr:cNvCxnSpPr/>
      </xdr:nvCxnSpPr>
      <xdr:spPr>
        <a:xfrm>
          <a:off x="3098800" y="93853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96" name="フローチャート: 判断 195">
          <a:extLst>
            <a:ext uri="{FF2B5EF4-FFF2-40B4-BE49-F238E27FC236}">
              <a16:creationId xmlns:a16="http://schemas.microsoft.com/office/drawing/2014/main" id="{00000000-0008-0000-0500-0000C4000000}"/>
            </a:ext>
          </a:extLst>
        </xdr:cNvPr>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197" name="テキスト ボックス 196">
          <a:extLst>
            <a:ext uri="{FF2B5EF4-FFF2-40B4-BE49-F238E27FC236}">
              <a16:creationId xmlns:a16="http://schemas.microsoft.com/office/drawing/2014/main" id="{00000000-0008-0000-0500-0000C5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55</xdr:row>
      <xdr:rowOff>12700</xdr:rowOff>
    </xdr:to>
    <xdr:cxnSp macro="">
      <xdr:nvCxnSpPr>
        <xdr:cNvPr id="198" name="直線コネクタ 197">
          <a:extLst>
            <a:ext uri="{FF2B5EF4-FFF2-40B4-BE49-F238E27FC236}">
              <a16:creationId xmlns:a16="http://schemas.microsoft.com/office/drawing/2014/main" id="{00000000-0008-0000-0500-0000C6000000}"/>
            </a:ext>
          </a:extLst>
        </xdr:cNvPr>
        <xdr:cNvCxnSpPr/>
      </xdr:nvCxnSpPr>
      <xdr:spPr>
        <a:xfrm flipV="1">
          <a:off x="2209800" y="9385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9" name="フローチャート: 判断 198">
          <a:extLst>
            <a:ext uri="{FF2B5EF4-FFF2-40B4-BE49-F238E27FC236}">
              <a16:creationId xmlns:a16="http://schemas.microsoft.com/office/drawing/2014/main" id="{00000000-0008-0000-0500-0000C7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200" name="テキスト ボックス 199">
          <a:extLst>
            <a:ext uri="{FF2B5EF4-FFF2-40B4-BE49-F238E27FC236}">
              <a16:creationId xmlns:a16="http://schemas.microsoft.com/office/drawing/2014/main" id="{00000000-0008-0000-0500-0000C8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xdr:rowOff>
    </xdr:from>
    <xdr:to>
      <xdr:col>11</xdr:col>
      <xdr:colOff>9525</xdr:colOff>
      <xdr:row>55</xdr:row>
      <xdr:rowOff>69850</xdr:rowOff>
    </xdr:to>
    <xdr:cxnSp macro="">
      <xdr:nvCxnSpPr>
        <xdr:cNvPr id="201" name="直線コネクタ 200">
          <a:extLst>
            <a:ext uri="{FF2B5EF4-FFF2-40B4-BE49-F238E27FC236}">
              <a16:creationId xmlns:a16="http://schemas.microsoft.com/office/drawing/2014/main" id="{00000000-0008-0000-0500-0000C9000000}"/>
            </a:ext>
          </a:extLst>
        </xdr:cNvPr>
        <xdr:cNvCxnSpPr/>
      </xdr:nvCxnSpPr>
      <xdr:spPr>
        <a:xfrm flipV="1">
          <a:off x="1320800" y="9442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2" name="フローチャート: 判断 201">
          <a:extLst>
            <a:ext uri="{FF2B5EF4-FFF2-40B4-BE49-F238E27FC236}">
              <a16:creationId xmlns:a16="http://schemas.microsoft.com/office/drawing/2014/main" id="{00000000-0008-0000-0500-0000CA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03" name="テキスト ボックス 202">
          <a:extLst>
            <a:ext uri="{FF2B5EF4-FFF2-40B4-BE49-F238E27FC236}">
              <a16:creationId xmlns:a16="http://schemas.microsoft.com/office/drawing/2014/main" id="{00000000-0008-0000-0500-0000CB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04" name="フローチャート: 判断 203">
          <a:extLst>
            <a:ext uri="{FF2B5EF4-FFF2-40B4-BE49-F238E27FC236}">
              <a16:creationId xmlns:a16="http://schemas.microsoft.com/office/drawing/2014/main" id="{00000000-0008-0000-0500-0000CC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05" name="テキスト ボックス 204">
          <a:extLst>
            <a:ext uri="{FF2B5EF4-FFF2-40B4-BE49-F238E27FC236}">
              <a16:creationId xmlns:a16="http://schemas.microsoft.com/office/drawing/2014/main" id="{00000000-0008-0000-0500-0000CD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5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5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5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5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5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211" name="楕円 210">
          <a:extLst>
            <a:ext uri="{FF2B5EF4-FFF2-40B4-BE49-F238E27FC236}">
              <a16:creationId xmlns:a16="http://schemas.microsoft.com/office/drawing/2014/main" id="{00000000-0008-0000-0500-0000D3000000}"/>
            </a:ext>
          </a:extLst>
        </xdr:cNvPr>
        <xdr:cNvSpPr/>
      </xdr:nvSpPr>
      <xdr:spPr>
        <a:xfrm>
          <a:off x="4775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54627</xdr:rowOff>
    </xdr:from>
    <xdr:ext cx="762000" cy="259045"/>
    <xdr:sp macro="" textlink="">
      <xdr:nvSpPr>
        <xdr:cNvPr id="212" name="扶助費該当値テキスト">
          <a:extLst>
            <a:ext uri="{FF2B5EF4-FFF2-40B4-BE49-F238E27FC236}">
              <a16:creationId xmlns:a16="http://schemas.microsoft.com/office/drawing/2014/main" id="{00000000-0008-0000-0500-0000D4000000}"/>
            </a:ext>
          </a:extLst>
        </xdr:cNvPr>
        <xdr:cNvSpPr txBox="1"/>
      </xdr:nvSpPr>
      <xdr:spPr>
        <a:xfrm>
          <a:off x="49149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76200</xdr:rowOff>
    </xdr:from>
    <xdr:to>
      <xdr:col>20</xdr:col>
      <xdr:colOff>38100</xdr:colOff>
      <xdr:row>56</xdr:row>
      <xdr:rowOff>6350</xdr:rowOff>
    </xdr:to>
    <xdr:sp macro="" textlink="">
      <xdr:nvSpPr>
        <xdr:cNvPr id="213" name="楕円 212">
          <a:extLst>
            <a:ext uri="{FF2B5EF4-FFF2-40B4-BE49-F238E27FC236}">
              <a16:creationId xmlns:a16="http://schemas.microsoft.com/office/drawing/2014/main" id="{00000000-0008-0000-0500-0000D5000000}"/>
            </a:ext>
          </a:extLst>
        </xdr:cNvPr>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214" name="テキスト ボックス 213">
          <a:extLst>
            <a:ext uri="{FF2B5EF4-FFF2-40B4-BE49-F238E27FC236}">
              <a16:creationId xmlns:a16="http://schemas.microsoft.com/office/drawing/2014/main" id="{00000000-0008-0000-0500-0000D6000000}"/>
            </a:ext>
          </a:extLst>
        </xdr:cNvPr>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15" name="楕円 214">
          <a:extLst>
            <a:ext uri="{FF2B5EF4-FFF2-40B4-BE49-F238E27FC236}">
              <a16:creationId xmlns:a16="http://schemas.microsoft.com/office/drawing/2014/main" id="{00000000-0008-0000-0500-0000D7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16" name="テキスト ボックス 215">
          <a:extLst>
            <a:ext uri="{FF2B5EF4-FFF2-40B4-BE49-F238E27FC236}">
              <a16:creationId xmlns:a16="http://schemas.microsoft.com/office/drawing/2014/main" id="{00000000-0008-0000-0500-0000D8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133350</xdr:rowOff>
    </xdr:from>
    <xdr:to>
      <xdr:col>11</xdr:col>
      <xdr:colOff>60325</xdr:colOff>
      <xdr:row>55</xdr:row>
      <xdr:rowOff>63500</xdr:rowOff>
    </xdr:to>
    <xdr:sp macro="" textlink="">
      <xdr:nvSpPr>
        <xdr:cNvPr id="217" name="楕円 216">
          <a:extLst>
            <a:ext uri="{FF2B5EF4-FFF2-40B4-BE49-F238E27FC236}">
              <a16:creationId xmlns:a16="http://schemas.microsoft.com/office/drawing/2014/main" id="{00000000-0008-0000-0500-0000D9000000}"/>
            </a:ext>
          </a:extLst>
        </xdr:cNvPr>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73677</xdr:rowOff>
    </xdr:from>
    <xdr:ext cx="762000" cy="259045"/>
    <xdr:sp macro="" textlink="">
      <xdr:nvSpPr>
        <xdr:cNvPr id="218" name="テキスト ボックス 217">
          <a:extLst>
            <a:ext uri="{FF2B5EF4-FFF2-40B4-BE49-F238E27FC236}">
              <a16:creationId xmlns:a16="http://schemas.microsoft.com/office/drawing/2014/main" id="{00000000-0008-0000-0500-0000DA000000}"/>
            </a:ext>
          </a:extLst>
        </xdr:cNvPr>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9" name="楕円 218">
          <a:extLst>
            <a:ext uri="{FF2B5EF4-FFF2-40B4-BE49-F238E27FC236}">
              <a16:creationId xmlns:a16="http://schemas.microsoft.com/office/drawing/2014/main" id="{00000000-0008-0000-0500-0000DB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20" name="テキスト ボックス 219">
          <a:extLst>
            <a:ext uri="{FF2B5EF4-FFF2-40B4-BE49-F238E27FC236}">
              <a16:creationId xmlns:a16="http://schemas.microsoft.com/office/drawing/2014/main" id="{00000000-0008-0000-0500-0000DC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5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5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5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5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5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5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5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5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5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5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5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令和５年度におけるその他に関する経常収支比率は、事業進捗に伴い、繰出金が増加したことなどにより、分子である経常経費充当一般財源が増加したため、前年度から</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％上昇した</a:t>
          </a:r>
          <a:r>
            <a:rPr kumimoji="1" lang="ja-JP" altLang="en-US" sz="1300">
              <a:latin typeface="ＭＳ Ｐゴシック" panose="020B0600070205080204" pitchFamily="50" charset="-128"/>
              <a:ea typeface="ＭＳ Ｐゴシック" panose="020B0600070205080204" pitchFamily="50" charset="-128"/>
            </a:rPr>
            <a:t>。</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5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5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5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5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5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5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5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5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5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5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5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5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5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5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5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5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5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5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143328</xdr:rowOff>
    </xdr:to>
    <xdr:cxnSp macro="">
      <xdr:nvCxnSpPr>
        <xdr:cNvPr id="250" name="直線コネクタ 249">
          <a:extLst>
            <a:ext uri="{FF2B5EF4-FFF2-40B4-BE49-F238E27FC236}">
              <a16:creationId xmlns:a16="http://schemas.microsoft.com/office/drawing/2014/main" id="{00000000-0008-0000-0500-0000FA000000}"/>
            </a:ext>
          </a:extLst>
        </xdr:cNvPr>
        <xdr:cNvCxnSpPr/>
      </xdr:nvCxnSpPr>
      <xdr:spPr>
        <a:xfrm flipV="1">
          <a:off x="16510000" y="9189357"/>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51" name="その他最小値テキスト">
          <a:extLst>
            <a:ext uri="{FF2B5EF4-FFF2-40B4-BE49-F238E27FC236}">
              <a16:creationId xmlns:a16="http://schemas.microsoft.com/office/drawing/2014/main" id="{00000000-0008-0000-0500-0000FB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52" name="直線コネクタ 251">
          <a:extLst>
            <a:ext uri="{FF2B5EF4-FFF2-40B4-BE49-F238E27FC236}">
              <a16:creationId xmlns:a16="http://schemas.microsoft.com/office/drawing/2014/main" id="{00000000-0008-0000-0500-0000FC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3" name="その他最大値テキスト">
          <a:extLst>
            <a:ext uri="{FF2B5EF4-FFF2-40B4-BE49-F238E27FC236}">
              <a16:creationId xmlns:a16="http://schemas.microsoft.com/office/drawing/2014/main" id="{00000000-0008-0000-0500-0000FD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4" name="直線コネクタ 253">
          <a:extLst>
            <a:ext uri="{FF2B5EF4-FFF2-40B4-BE49-F238E27FC236}">
              <a16:creationId xmlns:a16="http://schemas.microsoft.com/office/drawing/2014/main" id="{00000000-0008-0000-0500-0000FE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20865</xdr:rowOff>
    </xdr:from>
    <xdr:to>
      <xdr:col>82</xdr:col>
      <xdr:colOff>107950</xdr:colOff>
      <xdr:row>55</xdr:row>
      <xdr:rowOff>53522</xdr:rowOff>
    </xdr:to>
    <xdr:cxnSp macro="">
      <xdr:nvCxnSpPr>
        <xdr:cNvPr id="255" name="直線コネクタ 254">
          <a:extLst>
            <a:ext uri="{FF2B5EF4-FFF2-40B4-BE49-F238E27FC236}">
              <a16:creationId xmlns:a16="http://schemas.microsoft.com/office/drawing/2014/main" id="{00000000-0008-0000-0500-0000FF000000}"/>
            </a:ext>
          </a:extLst>
        </xdr:cNvPr>
        <xdr:cNvCxnSpPr/>
      </xdr:nvCxnSpPr>
      <xdr:spPr>
        <a:xfrm>
          <a:off x="15671800" y="94506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105427</xdr:rowOff>
    </xdr:from>
    <xdr:ext cx="762000" cy="259045"/>
    <xdr:sp macro="" textlink="">
      <xdr:nvSpPr>
        <xdr:cNvPr id="256" name="その他平均値テキスト">
          <a:extLst>
            <a:ext uri="{FF2B5EF4-FFF2-40B4-BE49-F238E27FC236}">
              <a16:creationId xmlns:a16="http://schemas.microsoft.com/office/drawing/2014/main" id="{00000000-0008-0000-0500-000000010000}"/>
            </a:ext>
          </a:extLst>
        </xdr:cNvPr>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7" name="フローチャート: 判断 256">
          <a:extLst>
            <a:ext uri="{FF2B5EF4-FFF2-40B4-BE49-F238E27FC236}">
              <a16:creationId xmlns:a16="http://schemas.microsoft.com/office/drawing/2014/main" id="{00000000-0008-0000-0500-000001010000}"/>
            </a:ext>
          </a:extLst>
        </xdr:cNvPr>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110672</xdr:rowOff>
    </xdr:from>
    <xdr:to>
      <xdr:col>78</xdr:col>
      <xdr:colOff>69850</xdr:colOff>
      <xdr:row>55</xdr:row>
      <xdr:rowOff>20865</xdr:rowOff>
    </xdr:to>
    <xdr:cxnSp macro="">
      <xdr:nvCxnSpPr>
        <xdr:cNvPr id="258" name="直線コネクタ 257">
          <a:extLst>
            <a:ext uri="{FF2B5EF4-FFF2-40B4-BE49-F238E27FC236}">
              <a16:creationId xmlns:a16="http://schemas.microsoft.com/office/drawing/2014/main" id="{00000000-0008-0000-0500-000002010000}"/>
            </a:ext>
          </a:extLst>
        </xdr:cNvPr>
        <xdr:cNvCxnSpPr/>
      </xdr:nvCxnSpPr>
      <xdr:spPr>
        <a:xfrm>
          <a:off x="14782800" y="93689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68035</xdr:rowOff>
    </xdr:from>
    <xdr:to>
      <xdr:col>78</xdr:col>
      <xdr:colOff>120650</xdr:colOff>
      <xdr:row>55</xdr:row>
      <xdr:rowOff>169635</xdr:rowOff>
    </xdr:to>
    <xdr:sp macro="" textlink="">
      <xdr:nvSpPr>
        <xdr:cNvPr id="259" name="フローチャート: 判断 258">
          <a:extLst>
            <a:ext uri="{FF2B5EF4-FFF2-40B4-BE49-F238E27FC236}">
              <a16:creationId xmlns:a16="http://schemas.microsoft.com/office/drawing/2014/main" id="{00000000-0008-0000-0500-000003010000}"/>
            </a:ext>
          </a:extLst>
        </xdr:cNvPr>
        <xdr:cNvSpPr/>
      </xdr:nvSpPr>
      <xdr:spPr>
        <a:xfrm>
          <a:off x="15621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154412</xdr:rowOff>
    </xdr:from>
    <xdr:ext cx="736600" cy="259045"/>
    <xdr:sp macro="" textlink="">
      <xdr:nvSpPr>
        <xdr:cNvPr id="260" name="テキスト ボックス 259">
          <a:extLst>
            <a:ext uri="{FF2B5EF4-FFF2-40B4-BE49-F238E27FC236}">
              <a16:creationId xmlns:a16="http://schemas.microsoft.com/office/drawing/2014/main" id="{00000000-0008-0000-0500-000004010000}"/>
            </a:ext>
          </a:extLst>
        </xdr:cNvPr>
        <xdr:cNvSpPr txBox="1"/>
      </xdr:nvSpPr>
      <xdr:spPr>
        <a:xfrm>
          <a:off x="15290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110672</xdr:rowOff>
    </xdr:from>
    <xdr:to>
      <xdr:col>73</xdr:col>
      <xdr:colOff>180975</xdr:colOff>
      <xdr:row>55</xdr:row>
      <xdr:rowOff>102507</xdr:rowOff>
    </xdr:to>
    <xdr:cxnSp macro="">
      <xdr:nvCxnSpPr>
        <xdr:cNvPr id="261" name="直線コネクタ 260">
          <a:extLst>
            <a:ext uri="{FF2B5EF4-FFF2-40B4-BE49-F238E27FC236}">
              <a16:creationId xmlns:a16="http://schemas.microsoft.com/office/drawing/2014/main" id="{00000000-0008-0000-0500-000005010000}"/>
            </a:ext>
          </a:extLst>
        </xdr:cNvPr>
        <xdr:cNvCxnSpPr/>
      </xdr:nvCxnSpPr>
      <xdr:spPr>
        <a:xfrm flipV="1">
          <a:off x="13893800" y="93689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157843</xdr:rowOff>
    </xdr:from>
    <xdr:to>
      <xdr:col>74</xdr:col>
      <xdr:colOff>31750</xdr:colOff>
      <xdr:row>55</xdr:row>
      <xdr:rowOff>87993</xdr:rowOff>
    </xdr:to>
    <xdr:sp macro="" textlink="">
      <xdr:nvSpPr>
        <xdr:cNvPr id="262" name="フローチャート: 判断 261">
          <a:extLst>
            <a:ext uri="{FF2B5EF4-FFF2-40B4-BE49-F238E27FC236}">
              <a16:creationId xmlns:a16="http://schemas.microsoft.com/office/drawing/2014/main" id="{00000000-0008-0000-0500-000006010000}"/>
            </a:ext>
          </a:extLst>
        </xdr:cNvPr>
        <xdr:cNvSpPr/>
      </xdr:nvSpPr>
      <xdr:spPr>
        <a:xfrm>
          <a:off x="14732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72770</xdr:rowOff>
    </xdr:from>
    <xdr:ext cx="762000" cy="259045"/>
    <xdr:sp macro="" textlink="">
      <xdr:nvSpPr>
        <xdr:cNvPr id="263" name="テキスト ボックス 262">
          <a:extLst>
            <a:ext uri="{FF2B5EF4-FFF2-40B4-BE49-F238E27FC236}">
              <a16:creationId xmlns:a16="http://schemas.microsoft.com/office/drawing/2014/main" id="{00000000-0008-0000-0500-000007010000}"/>
            </a:ext>
          </a:extLst>
        </xdr:cNvPr>
        <xdr:cNvSpPr txBox="1"/>
      </xdr:nvSpPr>
      <xdr:spPr>
        <a:xfrm>
          <a:off x="14401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69850</xdr:rowOff>
    </xdr:from>
    <xdr:to>
      <xdr:col>69</xdr:col>
      <xdr:colOff>92075</xdr:colOff>
      <xdr:row>55</xdr:row>
      <xdr:rowOff>102507</xdr:rowOff>
    </xdr:to>
    <xdr:cxnSp macro="">
      <xdr:nvCxnSpPr>
        <xdr:cNvPr id="264" name="直線コネクタ 263">
          <a:extLst>
            <a:ext uri="{FF2B5EF4-FFF2-40B4-BE49-F238E27FC236}">
              <a16:creationId xmlns:a16="http://schemas.microsoft.com/office/drawing/2014/main" id="{00000000-0008-0000-0500-000008010000}"/>
            </a:ext>
          </a:extLst>
        </xdr:cNvPr>
        <xdr:cNvCxnSpPr/>
      </xdr:nvCxnSpPr>
      <xdr:spPr>
        <a:xfrm>
          <a:off x="13004800" y="9499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84365</xdr:rowOff>
    </xdr:from>
    <xdr:to>
      <xdr:col>69</xdr:col>
      <xdr:colOff>142875</xdr:colOff>
      <xdr:row>56</xdr:row>
      <xdr:rowOff>14515</xdr:rowOff>
    </xdr:to>
    <xdr:sp macro="" textlink="">
      <xdr:nvSpPr>
        <xdr:cNvPr id="265" name="フローチャート: 判断 264">
          <a:extLst>
            <a:ext uri="{FF2B5EF4-FFF2-40B4-BE49-F238E27FC236}">
              <a16:creationId xmlns:a16="http://schemas.microsoft.com/office/drawing/2014/main" id="{00000000-0008-0000-0500-000009010000}"/>
            </a:ext>
          </a:extLst>
        </xdr:cNvPr>
        <xdr:cNvSpPr/>
      </xdr:nvSpPr>
      <xdr:spPr>
        <a:xfrm>
          <a:off x="13843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170742</xdr:rowOff>
    </xdr:from>
    <xdr:ext cx="762000" cy="259045"/>
    <xdr:sp macro="" textlink="">
      <xdr:nvSpPr>
        <xdr:cNvPr id="266" name="テキスト ボックス 265">
          <a:extLst>
            <a:ext uri="{FF2B5EF4-FFF2-40B4-BE49-F238E27FC236}">
              <a16:creationId xmlns:a16="http://schemas.microsoft.com/office/drawing/2014/main" id="{00000000-0008-0000-0500-00000A010000}"/>
            </a:ext>
          </a:extLst>
        </xdr:cNvPr>
        <xdr:cNvSpPr txBox="1"/>
      </xdr:nvSpPr>
      <xdr:spPr>
        <a:xfrm>
          <a:off x="13512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67" name="フローチャート: 判断 266">
          <a:extLst>
            <a:ext uri="{FF2B5EF4-FFF2-40B4-BE49-F238E27FC236}">
              <a16:creationId xmlns:a16="http://schemas.microsoft.com/office/drawing/2014/main" id="{00000000-0008-0000-0500-00000B01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68" name="テキスト ボックス 267">
          <a:extLst>
            <a:ext uri="{FF2B5EF4-FFF2-40B4-BE49-F238E27FC236}">
              <a16:creationId xmlns:a16="http://schemas.microsoft.com/office/drawing/2014/main" id="{00000000-0008-0000-0500-00000C010000}"/>
            </a:ext>
          </a:extLst>
        </xdr:cNvPr>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5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5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5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5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5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2722</xdr:rowOff>
    </xdr:from>
    <xdr:to>
      <xdr:col>82</xdr:col>
      <xdr:colOff>158750</xdr:colOff>
      <xdr:row>55</xdr:row>
      <xdr:rowOff>104322</xdr:rowOff>
    </xdr:to>
    <xdr:sp macro="" textlink="">
      <xdr:nvSpPr>
        <xdr:cNvPr id="274" name="楕円 273">
          <a:extLst>
            <a:ext uri="{FF2B5EF4-FFF2-40B4-BE49-F238E27FC236}">
              <a16:creationId xmlns:a16="http://schemas.microsoft.com/office/drawing/2014/main" id="{00000000-0008-0000-0500-000012010000}"/>
            </a:ext>
          </a:extLst>
        </xdr:cNvPr>
        <xdr:cNvSpPr/>
      </xdr:nvSpPr>
      <xdr:spPr>
        <a:xfrm>
          <a:off x="16459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19249</xdr:rowOff>
    </xdr:from>
    <xdr:ext cx="762000" cy="259045"/>
    <xdr:sp macro="" textlink="">
      <xdr:nvSpPr>
        <xdr:cNvPr id="275" name="その他該当値テキスト">
          <a:extLst>
            <a:ext uri="{FF2B5EF4-FFF2-40B4-BE49-F238E27FC236}">
              <a16:creationId xmlns:a16="http://schemas.microsoft.com/office/drawing/2014/main" id="{00000000-0008-0000-0500-000013010000}"/>
            </a:ext>
          </a:extLst>
        </xdr:cNvPr>
        <xdr:cNvSpPr txBox="1"/>
      </xdr:nvSpPr>
      <xdr:spPr>
        <a:xfrm>
          <a:off x="16598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141515</xdr:rowOff>
    </xdr:from>
    <xdr:to>
      <xdr:col>78</xdr:col>
      <xdr:colOff>120650</xdr:colOff>
      <xdr:row>55</xdr:row>
      <xdr:rowOff>71665</xdr:rowOff>
    </xdr:to>
    <xdr:sp macro="" textlink="">
      <xdr:nvSpPr>
        <xdr:cNvPr id="276" name="楕円 275">
          <a:extLst>
            <a:ext uri="{FF2B5EF4-FFF2-40B4-BE49-F238E27FC236}">
              <a16:creationId xmlns:a16="http://schemas.microsoft.com/office/drawing/2014/main" id="{00000000-0008-0000-0500-000014010000}"/>
            </a:ext>
          </a:extLst>
        </xdr:cNvPr>
        <xdr:cNvSpPr/>
      </xdr:nvSpPr>
      <xdr:spPr>
        <a:xfrm>
          <a:off x="15621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81842</xdr:rowOff>
    </xdr:from>
    <xdr:ext cx="736600" cy="259045"/>
    <xdr:sp macro="" textlink="">
      <xdr:nvSpPr>
        <xdr:cNvPr id="277" name="テキスト ボックス 276">
          <a:extLst>
            <a:ext uri="{FF2B5EF4-FFF2-40B4-BE49-F238E27FC236}">
              <a16:creationId xmlns:a16="http://schemas.microsoft.com/office/drawing/2014/main" id="{00000000-0008-0000-0500-000015010000}"/>
            </a:ext>
          </a:extLst>
        </xdr:cNvPr>
        <xdr:cNvSpPr txBox="1"/>
      </xdr:nvSpPr>
      <xdr:spPr>
        <a:xfrm>
          <a:off x="15290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59872</xdr:rowOff>
    </xdr:from>
    <xdr:to>
      <xdr:col>74</xdr:col>
      <xdr:colOff>31750</xdr:colOff>
      <xdr:row>54</xdr:row>
      <xdr:rowOff>161472</xdr:rowOff>
    </xdr:to>
    <xdr:sp macro="" textlink="">
      <xdr:nvSpPr>
        <xdr:cNvPr id="278" name="楕円 277">
          <a:extLst>
            <a:ext uri="{FF2B5EF4-FFF2-40B4-BE49-F238E27FC236}">
              <a16:creationId xmlns:a16="http://schemas.microsoft.com/office/drawing/2014/main" id="{00000000-0008-0000-0500-000016010000}"/>
            </a:ext>
          </a:extLst>
        </xdr:cNvPr>
        <xdr:cNvSpPr/>
      </xdr:nvSpPr>
      <xdr:spPr>
        <a:xfrm>
          <a:off x="14732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199</xdr:rowOff>
    </xdr:from>
    <xdr:ext cx="762000" cy="259045"/>
    <xdr:sp macro="" textlink="">
      <xdr:nvSpPr>
        <xdr:cNvPr id="279" name="テキスト ボックス 278">
          <a:extLst>
            <a:ext uri="{FF2B5EF4-FFF2-40B4-BE49-F238E27FC236}">
              <a16:creationId xmlns:a16="http://schemas.microsoft.com/office/drawing/2014/main" id="{00000000-0008-0000-0500-000017010000}"/>
            </a:ext>
          </a:extLst>
        </xdr:cNvPr>
        <xdr:cNvSpPr txBox="1"/>
      </xdr:nvSpPr>
      <xdr:spPr>
        <a:xfrm>
          <a:off x="14401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51707</xdr:rowOff>
    </xdr:from>
    <xdr:to>
      <xdr:col>69</xdr:col>
      <xdr:colOff>142875</xdr:colOff>
      <xdr:row>55</xdr:row>
      <xdr:rowOff>153307</xdr:rowOff>
    </xdr:to>
    <xdr:sp macro="" textlink="">
      <xdr:nvSpPr>
        <xdr:cNvPr id="280" name="楕円 279">
          <a:extLst>
            <a:ext uri="{FF2B5EF4-FFF2-40B4-BE49-F238E27FC236}">
              <a16:creationId xmlns:a16="http://schemas.microsoft.com/office/drawing/2014/main" id="{00000000-0008-0000-0500-000018010000}"/>
            </a:ext>
          </a:extLst>
        </xdr:cNvPr>
        <xdr:cNvSpPr/>
      </xdr:nvSpPr>
      <xdr:spPr>
        <a:xfrm>
          <a:off x="13843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163484</xdr:rowOff>
    </xdr:from>
    <xdr:ext cx="762000" cy="259045"/>
    <xdr:sp macro="" textlink="">
      <xdr:nvSpPr>
        <xdr:cNvPr id="281" name="テキスト ボックス 280">
          <a:extLst>
            <a:ext uri="{FF2B5EF4-FFF2-40B4-BE49-F238E27FC236}">
              <a16:creationId xmlns:a16="http://schemas.microsoft.com/office/drawing/2014/main" id="{00000000-0008-0000-0500-000019010000}"/>
            </a:ext>
          </a:extLst>
        </xdr:cNvPr>
        <xdr:cNvSpPr txBox="1"/>
      </xdr:nvSpPr>
      <xdr:spPr>
        <a:xfrm>
          <a:off x="13512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82" name="楕円 281">
          <a:extLst>
            <a:ext uri="{FF2B5EF4-FFF2-40B4-BE49-F238E27FC236}">
              <a16:creationId xmlns:a16="http://schemas.microsoft.com/office/drawing/2014/main" id="{00000000-0008-0000-0500-00001A010000}"/>
            </a:ext>
          </a:extLst>
        </xdr:cNvPr>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105427</xdr:rowOff>
    </xdr:from>
    <xdr:ext cx="762000" cy="259045"/>
    <xdr:sp macro="" textlink="">
      <xdr:nvSpPr>
        <xdr:cNvPr id="283" name="テキスト ボックス 282">
          <a:extLst>
            <a:ext uri="{FF2B5EF4-FFF2-40B4-BE49-F238E27FC236}">
              <a16:creationId xmlns:a16="http://schemas.microsoft.com/office/drawing/2014/main" id="{00000000-0008-0000-0500-00001B010000}"/>
            </a:ext>
          </a:extLst>
        </xdr:cNvPr>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5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5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5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5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5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5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5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5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5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5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5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近年、補助費等に関する経常収支比率は類似団体平均と同程度で推移してきていたが、令和５年度については、神戸市公立大学法人への運営費交付金等の経常経費充当一般財源が増加したため、前年度から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％上昇した。</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今後も、令和２年９月に策定した「行財政改革方針</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2025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」に基づき、引き続き事務事業の見直しに取り組んでいく。</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5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5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5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5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5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5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5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5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5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5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5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5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5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5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92710</xdr:rowOff>
    </xdr:to>
    <xdr:cxnSp macro="">
      <xdr:nvCxnSpPr>
        <xdr:cNvPr id="309" name="直線コネクタ 308">
          <a:extLst>
            <a:ext uri="{FF2B5EF4-FFF2-40B4-BE49-F238E27FC236}">
              <a16:creationId xmlns:a16="http://schemas.microsoft.com/office/drawing/2014/main" id="{00000000-0008-0000-0500-000035010000}"/>
            </a:ext>
          </a:extLst>
        </xdr:cNvPr>
        <xdr:cNvCxnSpPr/>
      </xdr:nvCxnSpPr>
      <xdr:spPr>
        <a:xfrm flipV="1">
          <a:off x="16510000" y="58420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10" name="補助費等最小値テキスト">
          <a:extLst>
            <a:ext uri="{FF2B5EF4-FFF2-40B4-BE49-F238E27FC236}">
              <a16:creationId xmlns:a16="http://schemas.microsoft.com/office/drawing/2014/main" id="{00000000-0008-0000-0500-000036010000}"/>
            </a:ext>
          </a:extLst>
        </xdr:cNvPr>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11" name="直線コネクタ 310">
          <a:extLst>
            <a:ext uri="{FF2B5EF4-FFF2-40B4-BE49-F238E27FC236}">
              <a16:creationId xmlns:a16="http://schemas.microsoft.com/office/drawing/2014/main" id="{00000000-0008-0000-0500-000037010000}"/>
            </a:ext>
          </a:extLst>
        </xdr:cNvPr>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12" name="補助費等最大値テキスト">
          <a:extLst>
            <a:ext uri="{FF2B5EF4-FFF2-40B4-BE49-F238E27FC236}">
              <a16:creationId xmlns:a16="http://schemas.microsoft.com/office/drawing/2014/main" id="{00000000-0008-0000-0500-000038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13" name="直線コネクタ 312">
          <a:extLst>
            <a:ext uri="{FF2B5EF4-FFF2-40B4-BE49-F238E27FC236}">
              <a16:creationId xmlns:a16="http://schemas.microsoft.com/office/drawing/2014/main" id="{00000000-0008-0000-0500-000039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1270</xdr:rowOff>
    </xdr:from>
    <xdr:to>
      <xdr:col>82</xdr:col>
      <xdr:colOff>107950</xdr:colOff>
      <xdr:row>39</xdr:row>
      <xdr:rowOff>138430</xdr:rowOff>
    </xdr:to>
    <xdr:cxnSp macro="">
      <xdr:nvCxnSpPr>
        <xdr:cNvPr id="314" name="直線コネクタ 313">
          <a:extLst>
            <a:ext uri="{FF2B5EF4-FFF2-40B4-BE49-F238E27FC236}">
              <a16:creationId xmlns:a16="http://schemas.microsoft.com/office/drawing/2014/main" id="{00000000-0008-0000-0500-00003A010000}"/>
            </a:ext>
          </a:extLst>
        </xdr:cNvPr>
        <xdr:cNvCxnSpPr/>
      </xdr:nvCxnSpPr>
      <xdr:spPr>
        <a:xfrm>
          <a:off x="15671800" y="66878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1287</xdr:rowOff>
    </xdr:from>
    <xdr:ext cx="762000" cy="259045"/>
    <xdr:sp macro="" textlink="">
      <xdr:nvSpPr>
        <xdr:cNvPr id="315" name="補助費等平均値テキスト">
          <a:extLst>
            <a:ext uri="{FF2B5EF4-FFF2-40B4-BE49-F238E27FC236}">
              <a16:creationId xmlns:a16="http://schemas.microsoft.com/office/drawing/2014/main" id="{00000000-0008-0000-0500-00003B010000}"/>
            </a:ext>
          </a:extLst>
        </xdr:cNvPr>
        <xdr:cNvSpPr txBox="1"/>
      </xdr:nvSpPr>
      <xdr:spPr>
        <a:xfrm>
          <a:off x="16598900" y="634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156210</xdr:rowOff>
    </xdr:from>
    <xdr:to>
      <xdr:col>82</xdr:col>
      <xdr:colOff>158750</xdr:colOff>
      <xdr:row>38</xdr:row>
      <xdr:rowOff>86360</xdr:rowOff>
    </xdr:to>
    <xdr:sp macro="" textlink="">
      <xdr:nvSpPr>
        <xdr:cNvPr id="316" name="フローチャート: 判断 315">
          <a:extLst>
            <a:ext uri="{FF2B5EF4-FFF2-40B4-BE49-F238E27FC236}">
              <a16:creationId xmlns:a16="http://schemas.microsoft.com/office/drawing/2014/main" id="{00000000-0008-0000-0500-00003C010000}"/>
            </a:ext>
          </a:extLst>
        </xdr:cNvPr>
        <xdr:cNvSpPr/>
      </xdr:nvSpPr>
      <xdr:spPr>
        <a:xfrm>
          <a:off x="164592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104140</xdr:rowOff>
    </xdr:from>
    <xdr:to>
      <xdr:col>78</xdr:col>
      <xdr:colOff>69850</xdr:colOff>
      <xdr:row>39</xdr:row>
      <xdr:rowOff>1270</xdr:rowOff>
    </xdr:to>
    <xdr:cxnSp macro="">
      <xdr:nvCxnSpPr>
        <xdr:cNvPr id="317" name="直線コネクタ 316">
          <a:extLst>
            <a:ext uri="{FF2B5EF4-FFF2-40B4-BE49-F238E27FC236}">
              <a16:creationId xmlns:a16="http://schemas.microsoft.com/office/drawing/2014/main" id="{00000000-0008-0000-0500-00003D010000}"/>
            </a:ext>
          </a:extLst>
        </xdr:cNvPr>
        <xdr:cNvCxnSpPr/>
      </xdr:nvCxnSpPr>
      <xdr:spPr>
        <a:xfrm>
          <a:off x="14782800" y="66192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133350</xdr:rowOff>
    </xdr:from>
    <xdr:to>
      <xdr:col>78</xdr:col>
      <xdr:colOff>120650</xdr:colOff>
      <xdr:row>38</xdr:row>
      <xdr:rowOff>63500</xdr:rowOff>
    </xdr:to>
    <xdr:sp macro="" textlink="">
      <xdr:nvSpPr>
        <xdr:cNvPr id="318" name="フローチャート: 判断 317">
          <a:extLst>
            <a:ext uri="{FF2B5EF4-FFF2-40B4-BE49-F238E27FC236}">
              <a16:creationId xmlns:a16="http://schemas.microsoft.com/office/drawing/2014/main" id="{00000000-0008-0000-0500-00003E010000}"/>
            </a:ext>
          </a:extLst>
        </xdr:cNvPr>
        <xdr:cNvSpPr/>
      </xdr:nvSpPr>
      <xdr:spPr>
        <a:xfrm>
          <a:off x="15621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73677</xdr:rowOff>
    </xdr:from>
    <xdr:ext cx="736600" cy="259045"/>
    <xdr:sp macro="" textlink="">
      <xdr:nvSpPr>
        <xdr:cNvPr id="319" name="テキスト ボックス 318">
          <a:extLst>
            <a:ext uri="{FF2B5EF4-FFF2-40B4-BE49-F238E27FC236}">
              <a16:creationId xmlns:a16="http://schemas.microsoft.com/office/drawing/2014/main" id="{00000000-0008-0000-0500-00003F010000}"/>
            </a:ext>
          </a:extLst>
        </xdr:cNvPr>
        <xdr:cNvSpPr txBox="1"/>
      </xdr:nvSpPr>
      <xdr:spPr>
        <a:xfrm>
          <a:off x="15290800" y="624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12700</xdr:rowOff>
    </xdr:from>
    <xdr:to>
      <xdr:col>73</xdr:col>
      <xdr:colOff>180975</xdr:colOff>
      <xdr:row>38</xdr:row>
      <xdr:rowOff>104140</xdr:rowOff>
    </xdr:to>
    <xdr:cxnSp macro="">
      <xdr:nvCxnSpPr>
        <xdr:cNvPr id="320" name="直線コネクタ 319">
          <a:extLst>
            <a:ext uri="{FF2B5EF4-FFF2-40B4-BE49-F238E27FC236}">
              <a16:creationId xmlns:a16="http://schemas.microsoft.com/office/drawing/2014/main" id="{00000000-0008-0000-0500-000040010000}"/>
            </a:ext>
          </a:extLst>
        </xdr:cNvPr>
        <xdr:cNvCxnSpPr/>
      </xdr:nvCxnSpPr>
      <xdr:spPr>
        <a:xfrm>
          <a:off x="13893800" y="65278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110490</xdr:rowOff>
    </xdr:from>
    <xdr:to>
      <xdr:col>74</xdr:col>
      <xdr:colOff>31750</xdr:colOff>
      <xdr:row>38</xdr:row>
      <xdr:rowOff>40640</xdr:rowOff>
    </xdr:to>
    <xdr:sp macro="" textlink="">
      <xdr:nvSpPr>
        <xdr:cNvPr id="321" name="フローチャート: 判断 320">
          <a:extLst>
            <a:ext uri="{FF2B5EF4-FFF2-40B4-BE49-F238E27FC236}">
              <a16:creationId xmlns:a16="http://schemas.microsoft.com/office/drawing/2014/main" id="{00000000-0008-0000-0500-000041010000}"/>
            </a:ext>
          </a:extLst>
        </xdr:cNvPr>
        <xdr:cNvSpPr/>
      </xdr:nvSpPr>
      <xdr:spPr>
        <a:xfrm>
          <a:off x="14732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50817</xdr:rowOff>
    </xdr:from>
    <xdr:ext cx="762000" cy="259045"/>
    <xdr:sp macro="" textlink="">
      <xdr:nvSpPr>
        <xdr:cNvPr id="322" name="テキスト ボックス 321">
          <a:extLst>
            <a:ext uri="{FF2B5EF4-FFF2-40B4-BE49-F238E27FC236}">
              <a16:creationId xmlns:a16="http://schemas.microsoft.com/office/drawing/2014/main" id="{00000000-0008-0000-0500-000042010000}"/>
            </a:ext>
          </a:extLst>
        </xdr:cNvPr>
        <xdr:cNvSpPr txBox="1"/>
      </xdr:nvSpPr>
      <xdr:spPr>
        <a:xfrm>
          <a:off x="14401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xdr:rowOff>
    </xdr:from>
    <xdr:to>
      <xdr:col>69</xdr:col>
      <xdr:colOff>92075</xdr:colOff>
      <xdr:row>38</xdr:row>
      <xdr:rowOff>127000</xdr:rowOff>
    </xdr:to>
    <xdr:cxnSp macro="">
      <xdr:nvCxnSpPr>
        <xdr:cNvPr id="323" name="直線コネクタ 322">
          <a:extLst>
            <a:ext uri="{FF2B5EF4-FFF2-40B4-BE49-F238E27FC236}">
              <a16:creationId xmlns:a16="http://schemas.microsoft.com/office/drawing/2014/main" id="{00000000-0008-0000-0500-000043010000}"/>
            </a:ext>
          </a:extLst>
        </xdr:cNvPr>
        <xdr:cNvCxnSpPr/>
      </xdr:nvCxnSpPr>
      <xdr:spPr>
        <a:xfrm flipV="1">
          <a:off x="13004800" y="6527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30480</xdr:rowOff>
    </xdr:from>
    <xdr:to>
      <xdr:col>69</xdr:col>
      <xdr:colOff>142875</xdr:colOff>
      <xdr:row>38</xdr:row>
      <xdr:rowOff>132080</xdr:rowOff>
    </xdr:to>
    <xdr:sp macro="" textlink="">
      <xdr:nvSpPr>
        <xdr:cNvPr id="324" name="フローチャート: 判断 323">
          <a:extLst>
            <a:ext uri="{FF2B5EF4-FFF2-40B4-BE49-F238E27FC236}">
              <a16:creationId xmlns:a16="http://schemas.microsoft.com/office/drawing/2014/main" id="{00000000-0008-0000-0500-000044010000}"/>
            </a:ext>
          </a:extLst>
        </xdr:cNvPr>
        <xdr:cNvSpPr/>
      </xdr:nvSpPr>
      <xdr:spPr>
        <a:xfrm>
          <a:off x="13843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116857</xdr:rowOff>
    </xdr:from>
    <xdr:ext cx="762000" cy="259045"/>
    <xdr:sp macro="" textlink="">
      <xdr:nvSpPr>
        <xdr:cNvPr id="325" name="テキスト ボックス 324">
          <a:extLst>
            <a:ext uri="{FF2B5EF4-FFF2-40B4-BE49-F238E27FC236}">
              <a16:creationId xmlns:a16="http://schemas.microsoft.com/office/drawing/2014/main" id="{00000000-0008-0000-0500-000045010000}"/>
            </a:ext>
          </a:extLst>
        </xdr:cNvPr>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99060</xdr:rowOff>
    </xdr:from>
    <xdr:to>
      <xdr:col>65</xdr:col>
      <xdr:colOff>53975</xdr:colOff>
      <xdr:row>39</xdr:row>
      <xdr:rowOff>29210</xdr:rowOff>
    </xdr:to>
    <xdr:sp macro="" textlink="">
      <xdr:nvSpPr>
        <xdr:cNvPr id="326" name="フローチャート: 判断 325">
          <a:extLst>
            <a:ext uri="{FF2B5EF4-FFF2-40B4-BE49-F238E27FC236}">
              <a16:creationId xmlns:a16="http://schemas.microsoft.com/office/drawing/2014/main" id="{00000000-0008-0000-0500-000046010000}"/>
            </a:ext>
          </a:extLst>
        </xdr:cNvPr>
        <xdr:cNvSpPr/>
      </xdr:nvSpPr>
      <xdr:spPr>
        <a:xfrm>
          <a:off x="12954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13987</xdr:rowOff>
    </xdr:from>
    <xdr:ext cx="762000" cy="259045"/>
    <xdr:sp macro="" textlink="">
      <xdr:nvSpPr>
        <xdr:cNvPr id="327" name="テキスト ボックス 326">
          <a:extLst>
            <a:ext uri="{FF2B5EF4-FFF2-40B4-BE49-F238E27FC236}">
              <a16:creationId xmlns:a16="http://schemas.microsoft.com/office/drawing/2014/main" id="{00000000-0008-0000-0500-000047010000}"/>
            </a:ext>
          </a:extLst>
        </xdr:cNvPr>
        <xdr:cNvSpPr txBox="1"/>
      </xdr:nvSpPr>
      <xdr:spPr>
        <a:xfrm>
          <a:off x="12623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5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5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5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5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5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87630</xdr:rowOff>
    </xdr:from>
    <xdr:to>
      <xdr:col>82</xdr:col>
      <xdr:colOff>158750</xdr:colOff>
      <xdr:row>40</xdr:row>
      <xdr:rowOff>17780</xdr:rowOff>
    </xdr:to>
    <xdr:sp macro="" textlink="">
      <xdr:nvSpPr>
        <xdr:cNvPr id="333" name="楕円 332">
          <a:extLst>
            <a:ext uri="{FF2B5EF4-FFF2-40B4-BE49-F238E27FC236}">
              <a16:creationId xmlns:a16="http://schemas.microsoft.com/office/drawing/2014/main" id="{00000000-0008-0000-0500-00004D010000}"/>
            </a:ext>
          </a:extLst>
        </xdr:cNvPr>
        <xdr:cNvSpPr/>
      </xdr:nvSpPr>
      <xdr:spPr>
        <a:xfrm>
          <a:off x="164592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59707</xdr:rowOff>
    </xdr:from>
    <xdr:ext cx="762000" cy="259045"/>
    <xdr:sp macro="" textlink="">
      <xdr:nvSpPr>
        <xdr:cNvPr id="334" name="補助費等該当値テキスト">
          <a:extLst>
            <a:ext uri="{FF2B5EF4-FFF2-40B4-BE49-F238E27FC236}">
              <a16:creationId xmlns:a16="http://schemas.microsoft.com/office/drawing/2014/main" id="{00000000-0008-0000-0500-00004E010000}"/>
            </a:ext>
          </a:extLst>
        </xdr:cNvPr>
        <xdr:cNvSpPr txBox="1"/>
      </xdr:nvSpPr>
      <xdr:spPr>
        <a:xfrm>
          <a:off x="165989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121920</xdr:rowOff>
    </xdr:from>
    <xdr:to>
      <xdr:col>78</xdr:col>
      <xdr:colOff>120650</xdr:colOff>
      <xdr:row>39</xdr:row>
      <xdr:rowOff>52070</xdr:rowOff>
    </xdr:to>
    <xdr:sp macro="" textlink="">
      <xdr:nvSpPr>
        <xdr:cNvPr id="335" name="楕円 334">
          <a:extLst>
            <a:ext uri="{FF2B5EF4-FFF2-40B4-BE49-F238E27FC236}">
              <a16:creationId xmlns:a16="http://schemas.microsoft.com/office/drawing/2014/main" id="{00000000-0008-0000-0500-00004F010000}"/>
            </a:ext>
          </a:extLst>
        </xdr:cNvPr>
        <xdr:cNvSpPr/>
      </xdr:nvSpPr>
      <xdr:spPr>
        <a:xfrm>
          <a:off x="15621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36847</xdr:rowOff>
    </xdr:from>
    <xdr:ext cx="736600" cy="259045"/>
    <xdr:sp macro="" textlink="">
      <xdr:nvSpPr>
        <xdr:cNvPr id="336" name="テキスト ボックス 335">
          <a:extLst>
            <a:ext uri="{FF2B5EF4-FFF2-40B4-BE49-F238E27FC236}">
              <a16:creationId xmlns:a16="http://schemas.microsoft.com/office/drawing/2014/main" id="{00000000-0008-0000-0500-000050010000}"/>
            </a:ext>
          </a:extLst>
        </xdr:cNvPr>
        <xdr:cNvSpPr txBox="1"/>
      </xdr:nvSpPr>
      <xdr:spPr>
        <a:xfrm>
          <a:off x="15290800" y="672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53340</xdr:rowOff>
    </xdr:from>
    <xdr:to>
      <xdr:col>74</xdr:col>
      <xdr:colOff>31750</xdr:colOff>
      <xdr:row>38</xdr:row>
      <xdr:rowOff>154940</xdr:rowOff>
    </xdr:to>
    <xdr:sp macro="" textlink="">
      <xdr:nvSpPr>
        <xdr:cNvPr id="337" name="楕円 336">
          <a:extLst>
            <a:ext uri="{FF2B5EF4-FFF2-40B4-BE49-F238E27FC236}">
              <a16:creationId xmlns:a16="http://schemas.microsoft.com/office/drawing/2014/main" id="{00000000-0008-0000-0500-000051010000}"/>
            </a:ext>
          </a:extLst>
        </xdr:cNvPr>
        <xdr:cNvSpPr/>
      </xdr:nvSpPr>
      <xdr:spPr>
        <a:xfrm>
          <a:off x="14732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139717</xdr:rowOff>
    </xdr:from>
    <xdr:ext cx="762000" cy="259045"/>
    <xdr:sp macro="" textlink="">
      <xdr:nvSpPr>
        <xdr:cNvPr id="338" name="テキスト ボックス 337">
          <a:extLst>
            <a:ext uri="{FF2B5EF4-FFF2-40B4-BE49-F238E27FC236}">
              <a16:creationId xmlns:a16="http://schemas.microsoft.com/office/drawing/2014/main" id="{00000000-0008-0000-0500-000052010000}"/>
            </a:ext>
          </a:extLst>
        </xdr:cNvPr>
        <xdr:cNvSpPr txBox="1"/>
      </xdr:nvSpPr>
      <xdr:spPr>
        <a:xfrm>
          <a:off x="1440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133350</xdr:rowOff>
    </xdr:from>
    <xdr:to>
      <xdr:col>69</xdr:col>
      <xdr:colOff>142875</xdr:colOff>
      <xdr:row>38</xdr:row>
      <xdr:rowOff>63500</xdr:rowOff>
    </xdr:to>
    <xdr:sp macro="" textlink="">
      <xdr:nvSpPr>
        <xdr:cNvPr id="339" name="楕円 338">
          <a:extLst>
            <a:ext uri="{FF2B5EF4-FFF2-40B4-BE49-F238E27FC236}">
              <a16:creationId xmlns:a16="http://schemas.microsoft.com/office/drawing/2014/main" id="{00000000-0008-0000-0500-000053010000}"/>
            </a:ext>
          </a:extLst>
        </xdr:cNvPr>
        <xdr:cNvSpPr/>
      </xdr:nvSpPr>
      <xdr:spPr>
        <a:xfrm>
          <a:off x="13843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73677</xdr:rowOff>
    </xdr:from>
    <xdr:ext cx="762000" cy="259045"/>
    <xdr:sp macro="" textlink="">
      <xdr:nvSpPr>
        <xdr:cNvPr id="340" name="テキスト ボックス 339">
          <a:extLst>
            <a:ext uri="{FF2B5EF4-FFF2-40B4-BE49-F238E27FC236}">
              <a16:creationId xmlns:a16="http://schemas.microsoft.com/office/drawing/2014/main" id="{00000000-0008-0000-0500-000054010000}"/>
            </a:ext>
          </a:extLst>
        </xdr:cNvPr>
        <xdr:cNvSpPr txBox="1"/>
      </xdr:nvSpPr>
      <xdr:spPr>
        <a:xfrm>
          <a:off x="13512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76200</xdr:rowOff>
    </xdr:from>
    <xdr:to>
      <xdr:col>65</xdr:col>
      <xdr:colOff>53975</xdr:colOff>
      <xdr:row>39</xdr:row>
      <xdr:rowOff>6350</xdr:rowOff>
    </xdr:to>
    <xdr:sp macro="" textlink="">
      <xdr:nvSpPr>
        <xdr:cNvPr id="341" name="楕円 340">
          <a:extLst>
            <a:ext uri="{FF2B5EF4-FFF2-40B4-BE49-F238E27FC236}">
              <a16:creationId xmlns:a16="http://schemas.microsoft.com/office/drawing/2014/main" id="{00000000-0008-0000-0500-000055010000}"/>
            </a:ext>
          </a:extLst>
        </xdr:cNvPr>
        <xdr:cNvSpPr/>
      </xdr:nvSpPr>
      <xdr:spPr>
        <a:xfrm>
          <a:off x="12954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16527</xdr:rowOff>
    </xdr:from>
    <xdr:ext cx="762000" cy="259045"/>
    <xdr:sp macro="" textlink="">
      <xdr:nvSpPr>
        <xdr:cNvPr id="342" name="テキスト ボックス 341">
          <a:extLst>
            <a:ext uri="{FF2B5EF4-FFF2-40B4-BE49-F238E27FC236}">
              <a16:creationId xmlns:a16="http://schemas.microsoft.com/office/drawing/2014/main" id="{00000000-0008-0000-0500-000056010000}"/>
            </a:ext>
          </a:extLst>
        </xdr:cNvPr>
        <xdr:cNvSpPr txBox="1"/>
      </xdr:nvSpPr>
      <xdr:spPr>
        <a:xfrm>
          <a:off x="12623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5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5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5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5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5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5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5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5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5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5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5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震災関連の市債償還（一般会計償還額　令和５年度：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億）が多く、公債費に関する経常収支比率は、令和５年度においても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類似団体と比べて引き続き高い水準にあるが、これまでも厳格な起債管理に基づきプライマリーバランスの黒字を維持することで市債残高の削減を進めるなど、着実に公債費負担の低減に取り組んできた。引き続き「神戸市行財政改革</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」に基づき、将来世代に大きな負担を残さないことを基本とした健全で持続可能な財政運営を更に加速させていく。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5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5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5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00000000-0008-0000-05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id="{00000000-0008-0000-05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00000000-0008-0000-05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id="{00000000-0008-0000-05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5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5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00000000-0008-0000-05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id="{00000000-0008-0000-05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00000000-0008-0000-05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id="{00000000-0008-0000-05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5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5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5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31750</xdr:rowOff>
    </xdr:to>
    <xdr:cxnSp macro="">
      <xdr:nvCxnSpPr>
        <xdr:cNvPr id="370" name="直線コネクタ 369">
          <a:extLst>
            <a:ext uri="{FF2B5EF4-FFF2-40B4-BE49-F238E27FC236}">
              <a16:creationId xmlns:a16="http://schemas.microsoft.com/office/drawing/2014/main" id="{00000000-0008-0000-0500-000072010000}"/>
            </a:ext>
          </a:extLst>
        </xdr:cNvPr>
        <xdr:cNvCxnSpPr/>
      </xdr:nvCxnSpPr>
      <xdr:spPr>
        <a:xfrm flipV="1">
          <a:off x="4826000" y="12566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71" name="公債費最小値テキスト">
          <a:extLst>
            <a:ext uri="{FF2B5EF4-FFF2-40B4-BE49-F238E27FC236}">
              <a16:creationId xmlns:a16="http://schemas.microsoft.com/office/drawing/2014/main" id="{00000000-0008-0000-0500-000073010000}"/>
            </a:ext>
          </a:extLst>
        </xdr:cNvPr>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2" name="直線コネクタ 371">
          <a:extLst>
            <a:ext uri="{FF2B5EF4-FFF2-40B4-BE49-F238E27FC236}">
              <a16:creationId xmlns:a16="http://schemas.microsoft.com/office/drawing/2014/main" id="{00000000-0008-0000-0500-000074010000}"/>
            </a:ext>
          </a:extLst>
        </xdr:cNvPr>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73" name="公債費最大値テキスト">
          <a:extLst>
            <a:ext uri="{FF2B5EF4-FFF2-40B4-BE49-F238E27FC236}">
              <a16:creationId xmlns:a16="http://schemas.microsoft.com/office/drawing/2014/main" id="{00000000-0008-0000-0500-000075010000}"/>
            </a:ext>
          </a:extLst>
        </xdr:cNvPr>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74" name="直線コネクタ 373">
          <a:extLst>
            <a:ext uri="{FF2B5EF4-FFF2-40B4-BE49-F238E27FC236}">
              <a16:creationId xmlns:a16="http://schemas.microsoft.com/office/drawing/2014/main" id="{00000000-0008-0000-0500-000076010000}"/>
            </a:ext>
          </a:extLst>
        </xdr:cNvPr>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107950</xdr:rowOff>
    </xdr:from>
    <xdr:to>
      <xdr:col>24</xdr:col>
      <xdr:colOff>25400</xdr:colOff>
      <xdr:row>80</xdr:row>
      <xdr:rowOff>165100</xdr:rowOff>
    </xdr:to>
    <xdr:cxnSp macro="">
      <xdr:nvCxnSpPr>
        <xdr:cNvPr id="375" name="直線コネクタ 374">
          <a:extLst>
            <a:ext uri="{FF2B5EF4-FFF2-40B4-BE49-F238E27FC236}">
              <a16:creationId xmlns:a16="http://schemas.microsoft.com/office/drawing/2014/main" id="{00000000-0008-0000-0500-000077010000}"/>
            </a:ext>
          </a:extLst>
        </xdr:cNvPr>
        <xdr:cNvCxnSpPr/>
      </xdr:nvCxnSpPr>
      <xdr:spPr>
        <a:xfrm>
          <a:off x="3987800" y="13481050"/>
          <a:ext cx="8382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111777</xdr:rowOff>
    </xdr:from>
    <xdr:ext cx="762000" cy="259045"/>
    <xdr:sp macro="" textlink="">
      <xdr:nvSpPr>
        <xdr:cNvPr id="376" name="公債費平均値テキスト">
          <a:extLst>
            <a:ext uri="{FF2B5EF4-FFF2-40B4-BE49-F238E27FC236}">
              <a16:creationId xmlns:a16="http://schemas.microsoft.com/office/drawing/2014/main" id="{00000000-0008-0000-0500-000078010000}"/>
            </a:ext>
          </a:extLst>
        </xdr:cNvPr>
        <xdr:cNvSpPr txBox="1"/>
      </xdr:nvSpPr>
      <xdr:spPr>
        <a:xfrm>
          <a:off x="4914900" y="1297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95250</xdr:rowOff>
    </xdr:from>
    <xdr:to>
      <xdr:col>24</xdr:col>
      <xdr:colOff>76200</xdr:colOff>
      <xdr:row>77</xdr:row>
      <xdr:rowOff>25400</xdr:rowOff>
    </xdr:to>
    <xdr:sp macro="" textlink="">
      <xdr:nvSpPr>
        <xdr:cNvPr id="377" name="フローチャート: 判断 376">
          <a:extLst>
            <a:ext uri="{FF2B5EF4-FFF2-40B4-BE49-F238E27FC236}">
              <a16:creationId xmlns:a16="http://schemas.microsoft.com/office/drawing/2014/main" id="{00000000-0008-0000-0500-000079010000}"/>
            </a:ext>
          </a:extLst>
        </xdr:cNvPr>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107950</xdr:rowOff>
    </xdr:from>
    <xdr:to>
      <xdr:col>19</xdr:col>
      <xdr:colOff>187325</xdr:colOff>
      <xdr:row>80</xdr:row>
      <xdr:rowOff>12700</xdr:rowOff>
    </xdr:to>
    <xdr:cxnSp macro="">
      <xdr:nvCxnSpPr>
        <xdr:cNvPr id="378" name="直線コネクタ 377">
          <a:extLst>
            <a:ext uri="{FF2B5EF4-FFF2-40B4-BE49-F238E27FC236}">
              <a16:creationId xmlns:a16="http://schemas.microsoft.com/office/drawing/2014/main" id="{00000000-0008-0000-0500-00007A010000}"/>
            </a:ext>
          </a:extLst>
        </xdr:cNvPr>
        <xdr:cNvCxnSpPr/>
      </xdr:nvCxnSpPr>
      <xdr:spPr>
        <a:xfrm flipV="1">
          <a:off x="3098800" y="134810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133350</xdr:rowOff>
    </xdr:from>
    <xdr:to>
      <xdr:col>20</xdr:col>
      <xdr:colOff>38100</xdr:colOff>
      <xdr:row>77</xdr:row>
      <xdr:rowOff>63500</xdr:rowOff>
    </xdr:to>
    <xdr:sp macro="" textlink="">
      <xdr:nvSpPr>
        <xdr:cNvPr id="379" name="フローチャート: 判断 378">
          <a:extLst>
            <a:ext uri="{FF2B5EF4-FFF2-40B4-BE49-F238E27FC236}">
              <a16:creationId xmlns:a16="http://schemas.microsoft.com/office/drawing/2014/main" id="{00000000-0008-0000-0500-00007B010000}"/>
            </a:ext>
          </a:extLst>
        </xdr:cNvPr>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73677</xdr:rowOff>
    </xdr:from>
    <xdr:ext cx="736600" cy="259045"/>
    <xdr:sp macro="" textlink="">
      <xdr:nvSpPr>
        <xdr:cNvPr id="380" name="テキスト ボックス 379">
          <a:extLst>
            <a:ext uri="{FF2B5EF4-FFF2-40B4-BE49-F238E27FC236}">
              <a16:creationId xmlns:a16="http://schemas.microsoft.com/office/drawing/2014/main" id="{00000000-0008-0000-0500-00007C010000}"/>
            </a:ext>
          </a:extLst>
        </xdr:cNvPr>
        <xdr:cNvSpPr txBox="1"/>
      </xdr:nvSpPr>
      <xdr:spPr>
        <a:xfrm>
          <a:off x="3606800" y="1293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12700</xdr:rowOff>
    </xdr:from>
    <xdr:to>
      <xdr:col>15</xdr:col>
      <xdr:colOff>98425</xdr:colOff>
      <xdr:row>81</xdr:row>
      <xdr:rowOff>50800</xdr:rowOff>
    </xdr:to>
    <xdr:cxnSp macro="">
      <xdr:nvCxnSpPr>
        <xdr:cNvPr id="381" name="直線コネクタ 380">
          <a:extLst>
            <a:ext uri="{FF2B5EF4-FFF2-40B4-BE49-F238E27FC236}">
              <a16:creationId xmlns:a16="http://schemas.microsoft.com/office/drawing/2014/main" id="{00000000-0008-0000-0500-00007D010000}"/>
            </a:ext>
          </a:extLst>
        </xdr:cNvPr>
        <xdr:cNvCxnSpPr/>
      </xdr:nvCxnSpPr>
      <xdr:spPr>
        <a:xfrm flipV="1">
          <a:off x="2209800" y="137287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82" name="フローチャート: 判断 381">
          <a:extLst>
            <a:ext uri="{FF2B5EF4-FFF2-40B4-BE49-F238E27FC236}">
              <a16:creationId xmlns:a16="http://schemas.microsoft.com/office/drawing/2014/main" id="{00000000-0008-0000-0500-00007E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54627</xdr:rowOff>
    </xdr:from>
    <xdr:ext cx="762000" cy="259045"/>
    <xdr:sp macro="" textlink="">
      <xdr:nvSpPr>
        <xdr:cNvPr id="383" name="テキスト ボックス 382">
          <a:extLst>
            <a:ext uri="{FF2B5EF4-FFF2-40B4-BE49-F238E27FC236}">
              <a16:creationId xmlns:a16="http://schemas.microsoft.com/office/drawing/2014/main" id="{00000000-0008-0000-0500-00007F010000}"/>
            </a:ext>
          </a:extLst>
        </xdr:cNvPr>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88900</xdr:rowOff>
    </xdr:from>
    <xdr:to>
      <xdr:col>11</xdr:col>
      <xdr:colOff>9525</xdr:colOff>
      <xdr:row>81</xdr:row>
      <xdr:rowOff>50800</xdr:rowOff>
    </xdr:to>
    <xdr:cxnSp macro="">
      <xdr:nvCxnSpPr>
        <xdr:cNvPr id="384" name="直線コネクタ 383">
          <a:extLst>
            <a:ext uri="{FF2B5EF4-FFF2-40B4-BE49-F238E27FC236}">
              <a16:creationId xmlns:a16="http://schemas.microsoft.com/office/drawing/2014/main" id="{00000000-0008-0000-0500-000080010000}"/>
            </a:ext>
          </a:extLst>
        </xdr:cNvPr>
        <xdr:cNvCxnSpPr/>
      </xdr:nvCxnSpPr>
      <xdr:spPr>
        <a:xfrm>
          <a:off x="1320800" y="138049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76200</xdr:rowOff>
    </xdr:from>
    <xdr:to>
      <xdr:col>11</xdr:col>
      <xdr:colOff>60325</xdr:colOff>
      <xdr:row>78</xdr:row>
      <xdr:rowOff>6350</xdr:rowOff>
    </xdr:to>
    <xdr:sp macro="" textlink="">
      <xdr:nvSpPr>
        <xdr:cNvPr id="385" name="フローチャート: 判断 384">
          <a:extLst>
            <a:ext uri="{FF2B5EF4-FFF2-40B4-BE49-F238E27FC236}">
              <a16:creationId xmlns:a16="http://schemas.microsoft.com/office/drawing/2014/main" id="{00000000-0008-0000-0500-000081010000}"/>
            </a:ext>
          </a:extLst>
        </xdr:cNvPr>
        <xdr:cNvSpPr/>
      </xdr:nvSpPr>
      <xdr:spPr>
        <a:xfrm>
          <a:off x="2159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16527</xdr:rowOff>
    </xdr:from>
    <xdr:ext cx="762000" cy="259045"/>
    <xdr:sp macro="" textlink="">
      <xdr:nvSpPr>
        <xdr:cNvPr id="386" name="テキスト ボックス 385">
          <a:extLst>
            <a:ext uri="{FF2B5EF4-FFF2-40B4-BE49-F238E27FC236}">
              <a16:creationId xmlns:a16="http://schemas.microsoft.com/office/drawing/2014/main" id="{00000000-0008-0000-0500-000082010000}"/>
            </a:ext>
          </a:extLst>
        </xdr:cNvPr>
        <xdr:cNvSpPr txBox="1"/>
      </xdr:nvSpPr>
      <xdr:spPr>
        <a:xfrm>
          <a:off x="1828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114300</xdr:rowOff>
    </xdr:from>
    <xdr:to>
      <xdr:col>6</xdr:col>
      <xdr:colOff>171450</xdr:colOff>
      <xdr:row>78</xdr:row>
      <xdr:rowOff>44450</xdr:rowOff>
    </xdr:to>
    <xdr:sp macro="" textlink="">
      <xdr:nvSpPr>
        <xdr:cNvPr id="387" name="フローチャート: 判断 386">
          <a:extLst>
            <a:ext uri="{FF2B5EF4-FFF2-40B4-BE49-F238E27FC236}">
              <a16:creationId xmlns:a16="http://schemas.microsoft.com/office/drawing/2014/main" id="{00000000-0008-0000-0500-000083010000}"/>
            </a:ext>
          </a:extLst>
        </xdr:cNvPr>
        <xdr:cNvSpPr/>
      </xdr:nvSpPr>
      <xdr:spPr>
        <a:xfrm>
          <a:off x="1270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54627</xdr:rowOff>
    </xdr:from>
    <xdr:ext cx="762000" cy="259045"/>
    <xdr:sp macro="" textlink="">
      <xdr:nvSpPr>
        <xdr:cNvPr id="388" name="テキスト ボックス 387">
          <a:extLst>
            <a:ext uri="{FF2B5EF4-FFF2-40B4-BE49-F238E27FC236}">
              <a16:creationId xmlns:a16="http://schemas.microsoft.com/office/drawing/2014/main" id="{00000000-0008-0000-0500-000084010000}"/>
            </a:ext>
          </a:extLst>
        </xdr:cNvPr>
        <xdr:cNvSpPr txBox="1"/>
      </xdr:nvSpPr>
      <xdr:spPr>
        <a:xfrm>
          <a:off x="939800" y="1308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5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5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5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5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5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114300</xdr:rowOff>
    </xdr:from>
    <xdr:to>
      <xdr:col>24</xdr:col>
      <xdr:colOff>76200</xdr:colOff>
      <xdr:row>81</xdr:row>
      <xdr:rowOff>44450</xdr:rowOff>
    </xdr:to>
    <xdr:sp macro="" textlink="">
      <xdr:nvSpPr>
        <xdr:cNvPr id="394" name="楕円 393">
          <a:extLst>
            <a:ext uri="{FF2B5EF4-FFF2-40B4-BE49-F238E27FC236}">
              <a16:creationId xmlns:a16="http://schemas.microsoft.com/office/drawing/2014/main" id="{00000000-0008-0000-0500-00008A010000}"/>
            </a:ext>
          </a:extLst>
        </xdr:cNvPr>
        <xdr:cNvSpPr/>
      </xdr:nvSpPr>
      <xdr:spPr>
        <a:xfrm>
          <a:off x="47752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22877</xdr:rowOff>
    </xdr:from>
    <xdr:ext cx="762000" cy="259045"/>
    <xdr:sp macro="" textlink="">
      <xdr:nvSpPr>
        <xdr:cNvPr id="395" name="公債費該当値テキスト">
          <a:extLst>
            <a:ext uri="{FF2B5EF4-FFF2-40B4-BE49-F238E27FC236}">
              <a16:creationId xmlns:a16="http://schemas.microsoft.com/office/drawing/2014/main" id="{00000000-0008-0000-0500-00008B010000}"/>
            </a:ext>
          </a:extLst>
        </xdr:cNvPr>
        <xdr:cNvSpPr txBox="1"/>
      </xdr:nvSpPr>
      <xdr:spPr>
        <a:xfrm>
          <a:off x="49149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57150</xdr:rowOff>
    </xdr:from>
    <xdr:to>
      <xdr:col>20</xdr:col>
      <xdr:colOff>38100</xdr:colOff>
      <xdr:row>78</xdr:row>
      <xdr:rowOff>158750</xdr:rowOff>
    </xdr:to>
    <xdr:sp macro="" textlink="">
      <xdr:nvSpPr>
        <xdr:cNvPr id="396" name="楕円 395">
          <a:extLst>
            <a:ext uri="{FF2B5EF4-FFF2-40B4-BE49-F238E27FC236}">
              <a16:creationId xmlns:a16="http://schemas.microsoft.com/office/drawing/2014/main" id="{00000000-0008-0000-0500-00008C010000}"/>
            </a:ext>
          </a:extLst>
        </xdr:cNvPr>
        <xdr:cNvSpPr/>
      </xdr:nvSpPr>
      <xdr:spPr>
        <a:xfrm>
          <a:off x="3937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143527</xdr:rowOff>
    </xdr:from>
    <xdr:ext cx="736600" cy="259045"/>
    <xdr:sp macro="" textlink="">
      <xdr:nvSpPr>
        <xdr:cNvPr id="397" name="テキスト ボックス 396">
          <a:extLst>
            <a:ext uri="{FF2B5EF4-FFF2-40B4-BE49-F238E27FC236}">
              <a16:creationId xmlns:a16="http://schemas.microsoft.com/office/drawing/2014/main" id="{00000000-0008-0000-0500-00008D010000}"/>
            </a:ext>
          </a:extLst>
        </xdr:cNvPr>
        <xdr:cNvSpPr txBox="1"/>
      </xdr:nvSpPr>
      <xdr:spPr>
        <a:xfrm>
          <a:off x="3606800" y="1351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133350</xdr:rowOff>
    </xdr:from>
    <xdr:to>
      <xdr:col>15</xdr:col>
      <xdr:colOff>149225</xdr:colOff>
      <xdr:row>80</xdr:row>
      <xdr:rowOff>63500</xdr:rowOff>
    </xdr:to>
    <xdr:sp macro="" textlink="">
      <xdr:nvSpPr>
        <xdr:cNvPr id="398" name="楕円 397">
          <a:extLst>
            <a:ext uri="{FF2B5EF4-FFF2-40B4-BE49-F238E27FC236}">
              <a16:creationId xmlns:a16="http://schemas.microsoft.com/office/drawing/2014/main" id="{00000000-0008-0000-0500-00008E010000}"/>
            </a:ext>
          </a:extLst>
        </xdr:cNvPr>
        <xdr:cNvSpPr/>
      </xdr:nvSpPr>
      <xdr:spPr>
        <a:xfrm>
          <a:off x="3048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48277</xdr:rowOff>
    </xdr:from>
    <xdr:ext cx="762000" cy="259045"/>
    <xdr:sp macro="" textlink="">
      <xdr:nvSpPr>
        <xdr:cNvPr id="399" name="テキスト ボックス 398">
          <a:extLst>
            <a:ext uri="{FF2B5EF4-FFF2-40B4-BE49-F238E27FC236}">
              <a16:creationId xmlns:a16="http://schemas.microsoft.com/office/drawing/2014/main" id="{00000000-0008-0000-0500-00008F010000}"/>
            </a:ext>
          </a:extLst>
        </xdr:cNvPr>
        <xdr:cNvSpPr txBox="1"/>
      </xdr:nvSpPr>
      <xdr:spPr>
        <a:xfrm>
          <a:off x="2717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0</xdr:rowOff>
    </xdr:from>
    <xdr:to>
      <xdr:col>11</xdr:col>
      <xdr:colOff>60325</xdr:colOff>
      <xdr:row>81</xdr:row>
      <xdr:rowOff>101600</xdr:rowOff>
    </xdr:to>
    <xdr:sp macro="" textlink="">
      <xdr:nvSpPr>
        <xdr:cNvPr id="400" name="楕円 399">
          <a:extLst>
            <a:ext uri="{FF2B5EF4-FFF2-40B4-BE49-F238E27FC236}">
              <a16:creationId xmlns:a16="http://schemas.microsoft.com/office/drawing/2014/main" id="{00000000-0008-0000-0500-000090010000}"/>
            </a:ext>
          </a:extLst>
        </xdr:cNvPr>
        <xdr:cNvSpPr/>
      </xdr:nvSpPr>
      <xdr:spPr>
        <a:xfrm>
          <a:off x="2159000" y="1388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86377</xdr:rowOff>
    </xdr:from>
    <xdr:ext cx="762000" cy="259045"/>
    <xdr:sp macro="" textlink="">
      <xdr:nvSpPr>
        <xdr:cNvPr id="401" name="テキスト ボックス 400">
          <a:extLst>
            <a:ext uri="{FF2B5EF4-FFF2-40B4-BE49-F238E27FC236}">
              <a16:creationId xmlns:a16="http://schemas.microsoft.com/office/drawing/2014/main" id="{00000000-0008-0000-0500-000091010000}"/>
            </a:ext>
          </a:extLst>
        </xdr:cNvPr>
        <xdr:cNvSpPr txBox="1"/>
      </xdr:nvSpPr>
      <xdr:spPr>
        <a:xfrm>
          <a:off x="1828800" y="1397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38100</xdr:rowOff>
    </xdr:from>
    <xdr:to>
      <xdr:col>6</xdr:col>
      <xdr:colOff>171450</xdr:colOff>
      <xdr:row>80</xdr:row>
      <xdr:rowOff>139700</xdr:rowOff>
    </xdr:to>
    <xdr:sp macro="" textlink="">
      <xdr:nvSpPr>
        <xdr:cNvPr id="402" name="楕円 401">
          <a:extLst>
            <a:ext uri="{FF2B5EF4-FFF2-40B4-BE49-F238E27FC236}">
              <a16:creationId xmlns:a16="http://schemas.microsoft.com/office/drawing/2014/main" id="{00000000-0008-0000-0500-000092010000}"/>
            </a:ext>
          </a:extLst>
        </xdr:cNvPr>
        <xdr:cNvSpPr/>
      </xdr:nvSpPr>
      <xdr:spPr>
        <a:xfrm>
          <a:off x="1270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124477</xdr:rowOff>
    </xdr:from>
    <xdr:ext cx="762000" cy="259045"/>
    <xdr:sp macro="" textlink="">
      <xdr:nvSpPr>
        <xdr:cNvPr id="403" name="テキスト ボックス 402">
          <a:extLst>
            <a:ext uri="{FF2B5EF4-FFF2-40B4-BE49-F238E27FC236}">
              <a16:creationId xmlns:a16="http://schemas.microsoft.com/office/drawing/2014/main" id="{00000000-0008-0000-0500-000093010000}"/>
            </a:ext>
          </a:extLst>
        </xdr:cNvPr>
        <xdr:cNvSpPr txBox="1"/>
      </xdr:nvSpPr>
      <xdr:spPr>
        <a:xfrm>
          <a:off x="93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5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5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5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5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5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5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5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5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5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5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5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令和５年度は、事業進捗による投資的経費や積立金の減少に伴い、前年度から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％好転した。</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今後も、令和２年９月に策定した「行財政改革方針</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2025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」に基づき、さらなる行財政改革を進め、経常収支比率の低減を図っていく。</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5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5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5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8" name="直線コネクタ 417">
          <a:extLst>
            <a:ext uri="{FF2B5EF4-FFF2-40B4-BE49-F238E27FC236}">
              <a16:creationId xmlns:a16="http://schemas.microsoft.com/office/drawing/2014/main" id="{00000000-0008-0000-0500-0000A2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9" name="テキスト ボックス 418">
          <a:extLst>
            <a:ext uri="{FF2B5EF4-FFF2-40B4-BE49-F238E27FC236}">
              <a16:creationId xmlns:a16="http://schemas.microsoft.com/office/drawing/2014/main" id="{00000000-0008-0000-0500-0000A3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0" name="直線コネクタ 419">
          <a:extLst>
            <a:ext uri="{FF2B5EF4-FFF2-40B4-BE49-F238E27FC236}">
              <a16:creationId xmlns:a16="http://schemas.microsoft.com/office/drawing/2014/main" id="{00000000-0008-0000-0500-0000A4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1" name="テキスト ボックス 420">
          <a:extLst>
            <a:ext uri="{FF2B5EF4-FFF2-40B4-BE49-F238E27FC236}">
              <a16:creationId xmlns:a16="http://schemas.microsoft.com/office/drawing/2014/main" id="{00000000-0008-0000-0500-0000A5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2" name="直線コネクタ 421">
          <a:extLst>
            <a:ext uri="{FF2B5EF4-FFF2-40B4-BE49-F238E27FC236}">
              <a16:creationId xmlns:a16="http://schemas.microsoft.com/office/drawing/2014/main" id="{00000000-0008-0000-0500-0000A6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3" name="テキスト ボックス 422">
          <a:extLst>
            <a:ext uri="{FF2B5EF4-FFF2-40B4-BE49-F238E27FC236}">
              <a16:creationId xmlns:a16="http://schemas.microsoft.com/office/drawing/2014/main" id="{00000000-0008-0000-0500-0000A7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4" name="直線コネクタ 423">
          <a:extLst>
            <a:ext uri="{FF2B5EF4-FFF2-40B4-BE49-F238E27FC236}">
              <a16:creationId xmlns:a16="http://schemas.microsoft.com/office/drawing/2014/main" id="{00000000-0008-0000-0500-0000A8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5" name="テキスト ボックス 424">
          <a:extLst>
            <a:ext uri="{FF2B5EF4-FFF2-40B4-BE49-F238E27FC236}">
              <a16:creationId xmlns:a16="http://schemas.microsoft.com/office/drawing/2014/main" id="{00000000-0008-0000-0500-0000A9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6" name="直線コネクタ 425">
          <a:extLst>
            <a:ext uri="{FF2B5EF4-FFF2-40B4-BE49-F238E27FC236}">
              <a16:creationId xmlns:a16="http://schemas.microsoft.com/office/drawing/2014/main" id="{00000000-0008-0000-0500-0000AA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7" name="テキスト ボックス 426">
          <a:extLst>
            <a:ext uri="{FF2B5EF4-FFF2-40B4-BE49-F238E27FC236}">
              <a16:creationId xmlns:a16="http://schemas.microsoft.com/office/drawing/2014/main" id="{00000000-0008-0000-0500-0000AB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8" name="直線コネクタ 427">
          <a:extLst>
            <a:ext uri="{FF2B5EF4-FFF2-40B4-BE49-F238E27FC236}">
              <a16:creationId xmlns:a16="http://schemas.microsoft.com/office/drawing/2014/main" id="{00000000-0008-0000-0500-0000AC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9" name="テキスト ボックス 428">
          <a:extLst>
            <a:ext uri="{FF2B5EF4-FFF2-40B4-BE49-F238E27FC236}">
              <a16:creationId xmlns:a16="http://schemas.microsoft.com/office/drawing/2014/main" id="{00000000-0008-0000-0500-0000AD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5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5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5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80</xdr:row>
      <xdr:rowOff>143329</xdr:rowOff>
    </xdr:to>
    <xdr:cxnSp macro="">
      <xdr:nvCxnSpPr>
        <xdr:cNvPr id="433" name="直線コネクタ 432">
          <a:extLst>
            <a:ext uri="{FF2B5EF4-FFF2-40B4-BE49-F238E27FC236}">
              <a16:creationId xmlns:a16="http://schemas.microsoft.com/office/drawing/2014/main" id="{00000000-0008-0000-0500-0000B1010000}"/>
            </a:ext>
          </a:extLst>
        </xdr:cNvPr>
        <xdr:cNvCxnSpPr/>
      </xdr:nvCxnSpPr>
      <xdr:spPr>
        <a:xfrm flipV="1">
          <a:off x="16510000" y="12651015"/>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115406</xdr:rowOff>
    </xdr:from>
    <xdr:ext cx="762000" cy="259045"/>
    <xdr:sp macro="" textlink="">
      <xdr:nvSpPr>
        <xdr:cNvPr id="434" name="公債費以外最小値テキスト">
          <a:extLst>
            <a:ext uri="{FF2B5EF4-FFF2-40B4-BE49-F238E27FC236}">
              <a16:creationId xmlns:a16="http://schemas.microsoft.com/office/drawing/2014/main" id="{00000000-0008-0000-0500-0000B2010000}"/>
            </a:ext>
          </a:extLst>
        </xdr:cNvPr>
        <xdr:cNvSpPr txBox="1"/>
      </xdr:nvSpPr>
      <xdr:spPr>
        <a:xfrm>
          <a:off x="16598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143329</xdr:rowOff>
    </xdr:from>
    <xdr:to>
      <xdr:col>82</xdr:col>
      <xdr:colOff>196850</xdr:colOff>
      <xdr:row>80</xdr:row>
      <xdr:rowOff>143329</xdr:rowOff>
    </xdr:to>
    <xdr:cxnSp macro="">
      <xdr:nvCxnSpPr>
        <xdr:cNvPr id="435" name="直線コネクタ 434">
          <a:extLst>
            <a:ext uri="{FF2B5EF4-FFF2-40B4-BE49-F238E27FC236}">
              <a16:creationId xmlns:a16="http://schemas.microsoft.com/office/drawing/2014/main" id="{00000000-0008-0000-0500-0000B3010000}"/>
            </a:ext>
          </a:extLst>
        </xdr:cNvPr>
        <xdr:cNvCxnSpPr/>
      </xdr:nvCxnSpPr>
      <xdr:spPr>
        <a:xfrm>
          <a:off x="16421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36" name="公債費以外最大値テキスト">
          <a:extLst>
            <a:ext uri="{FF2B5EF4-FFF2-40B4-BE49-F238E27FC236}">
              <a16:creationId xmlns:a16="http://schemas.microsoft.com/office/drawing/2014/main" id="{00000000-0008-0000-0500-0000B4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37" name="直線コネクタ 436">
          <a:extLst>
            <a:ext uri="{FF2B5EF4-FFF2-40B4-BE49-F238E27FC236}">
              <a16:creationId xmlns:a16="http://schemas.microsoft.com/office/drawing/2014/main" id="{00000000-0008-0000-0500-0000B5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75293</xdr:rowOff>
    </xdr:from>
    <xdr:to>
      <xdr:col>82</xdr:col>
      <xdr:colOff>107950</xdr:colOff>
      <xdr:row>76</xdr:row>
      <xdr:rowOff>78014</xdr:rowOff>
    </xdr:to>
    <xdr:cxnSp macro="">
      <xdr:nvCxnSpPr>
        <xdr:cNvPr id="438" name="直線コネクタ 437">
          <a:extLst>
            <a:ext uri="{FF2B5EF4-FFF2-40B4-BE49-F238E27FC236}">
              <a16:creationId xmlns:a16="http://schemas.microsoft.com/office/drawing/2014/main" id="{00000000-0008-0000-0500-0000B6010000}"/>
            </a:ext>
          </a:extLst>
        </xdr:cNvPr>
        <xdr:cNvCxnSpPr/>
      </xdr:nvCxnSpPr>
      <xdr:spPr>
        <a:xfrm flipV="1">
          <a:off x="15671800" y="12934043"/>
          <a:ext cx="8382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75491</xdr:rowOff>
    </xdr:from>
    <xdr:ext cx="762000" cy="259045"/>
    <xdr:sp macro="" textlink="">
      <xdr:nvSpPr>
        <xdr:cNvPr id="439" name="公債費以外平均値テキスト">
          <a:extLst>
            <a:ext uri="{FF2B5EF4-FFF2-40B4-BE49-F238E27FC236}">
              <a16:creationId xmlns:a16="http://schemas.microsoft.com/office/drawing/2014/main" id="{00000000-0008-0000-0500-0000B7010000}"/>
            </a:ext>
          </a:extLst>
        </xdr:cNvPr>
        <xdr:cNvSpPr txBox="1"/>
      </xdr:nvSpPr>
      <xdr:spPr>
        <a:xfrm>
          <a:off x="16598900" y="13105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103414</xdr:rowOff>
    </xdr:from>
    <xdr:to>
      <xdr:col>82</xdr:col>
      <xdr:colOff>158750</xdr:colOff>
      <xdr:row>77</xdr:row>
      <xdr:rowOff>33564</xdr:rowOff>
    </xdr:to>
    <xdr:sp macro="" textlink="">
      <xdr:nvSpPr>
        <xdr:cNvPr id="440" name="フローチャート: 判断 439">
          <a:extLst>
            <a:ext uri="{FF2B5EF4-FFF2-40B4-BE49-F238E27FC236}">
              <a16:creationId xmlns:a16="http://schemas.microsoft.com/office/drawing/2014/main" id="{00000000-0008-0000-0500-0000B8010000}"/>
            </a:ext>
          </a:extLst>
        </xdr:cNvPr>
        <xdr:cNvSpPr/>
      </xdr:nvSpPr>
      <xdr:spPr>
        <a:xfrm>
          <a:off x="16459200" y="1313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83457</xdr:rowOff>
    </xdr:from>
    <xdr:to>
      <xdr:col>78</xdr:col>
      <xdr:colOff>69850</xdr:colOff>
      <xdr:row>76</xdr:row>
      <xdr:rowOff>78014</xdr:rowOff>
    </xdr:to>
    <xdr:cxnSp macro="">
      <xdr:nvCxnSpPr>
        <xdr:cNvPr id="441" name="直線コネクタ 440">
          <a:extLst>
            <a:ext uri="{FF2B5EF4-FFF2-40B4-BE49-F238E27FC236}">
              <a16:creationId xmlns:a16="http://schemas.microsoft.com/office/drawing/2014/main" id="{00000000-0008-0000-0500-0000B9010000}"/>
            </a:ext>
          </a:extLst>
        </xdr:cNvPr>
        <xdr:cNvCxnSpPr/>
      </xdr:nvCxnSpPr>
      <xdr:spPr>
        <a:xfrm>
          <a:off x="14782800" y="12770757"/>
          <a:ext cx="8890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70757</xdr:rowOff>
    </xdr:from>
    <xdr:to>
      <xdr:col>78</xdr:col>
      <xdr:colOff>120650</xdr:colOff>
      <xdr:row>77</xdr:row>
      <xdr:rowOff>907</xdr:rowOff>
    </xdr:to>
    <xdr:sp macro="" textlink="">
      <xdr:nvSpPr>
        <xdr:cNvPr id="442" name="フローチャート: 判断 441">
          <a:extLst>
            <a:ext uri="{FF2B5EF4-FFF2-40B4-BE49-F238E27FC236}">
              <a16:creationId xmlns:a16="http://schemas.microsoft.com/office/drawing/2014/main" id="{00000000-0008-0000-0500-0000BA010000}"/>
            </a:ext>
          </a:extLst>
        </xdr:cNvPr>
        <xdr:cNvSpPr/>
      </xdr:nvSpPr>
      <xdr:spPr>
        <a:xfrm>
          <a:off x="15621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157134</xdr:rowOff>
    </xdr:from>
    <xdr:ext cx="736600" cy="259045"/>
    <xdr:sp macro="" textlink="">
      <xdr:nvSpPr>
        <xdr:cNvPr id="443" name="テキスト ボックス 442">
          <a:extLst>
            <a:ext uri="{FF2B5EF4-FFF2-40B4-BE49-F238E27FC236}">
              <a16:creationId xmlns:a16="http://schemas.microsoft.com/office/drawing/2014/main" id="{00000000-0008-0000-0500-0000BB010000}"/>
            </a:ext>
          </a:extLst>
        </xdr:cNvPr>
        <xdr:cNvSpPr txBox="1"/>
      </xdr:nvSpPr>
      <xdr:spPr>
        <a:xfrm>
          <a:off x="15290800" y="13187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83457</xdr:rowOff>
    </xdr:from>
    <xdr:to>
      <xdr:col>73</xdr:col>
      <xdr:colOff>180975</xdr:colOff>
      <xdr:row>76</xdr:row>
      <xdr:rowOff>23586</xdr:rowOff>
    </xdr:to>
    <xdr:cxnSp macro="">
      <xdr:nvCxnSpPr>
        <xdr:cNvPr id="444" name="直線コネクタ 443">
          <a:extLst>
            <a:ext uri="{FF2B5EF4-FFF2-40B4-BE49-F238E27FC236}">
              <a16:creationId xmlns:a16="http://schemas.microsoft.com/office/drawing/2014/main" id="{00000000-0008-0000-0500-0000BC010000}"/>
            </a:ext>
          </a:extLst>
        </xdr:cNvPr>
        <xdr:cNvCxnSpPr/>
      </xdr:nvCxnSpPr>
      <xdr:spPr>
        <a:xfrm flipV="1">
          <a:off x="13893800" y="12770757"/>
          <a:ext cx="8890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54428</xdr:rowOff>
    </xdr:from>
    <xdr:to>
      <xdr:col>74</xdr:col>
      <xdr:colOff>31750</xdr:colOff>
      <xdr:row>74</xdr:row>
      <xdr:rowOff>156028</xdr:rowOff>
    </xdr:to>
    <xdr:sp macro="" textlink="">
      <xdr:nvSpPr>
        <xdr:cNvPr id="445" name="フローチャート: 判断 444">
          <a:extLst>
            <a:ext uri="{FF2B5EF4-FFF2-40B4-BE49-F238E27FC236}">
              <a16:creationId xmlns:a16="http://schemas.microsoft.com/office/drawing/2014/main" id="{00000000-0008-0000-0500-0000BD010000}"/>
            </a:ext>
          </a:extLst>
        </xdr:cNvPr>
        <xdr:cNvSpPr/>
      </xdr:nvSpPr>
      <xdr:spPr>
        <a:xfrm>
          <a:off x="14732000" y="1274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140805</xdr:rowOff>
    </xdr:from>
    <xdr:ext cx="762000" cy="259045"/>
    <xdr:sp macro="" textlink="">
      <xdr:nvSpPr>
        <xdr:cNvPr id="446" name="テキスト ボックス 445">
          <a:extLst>
            <a:ext uri="{FF2B5EF4-FFF2-40B4-BE49-F238E27FC236}">
              <a16:creationId xmlns:a16="http://schemas.microsoft.com/office/drawing/2014/main" id="{00000000-0008-0000-0500-0000BE010000}"/>
            </a:ext>
          </a:extLst>
        </xdr:cNvPr>
        <xdr:cNvSpPr txBox="1"/>
      </xdr:nvSpPr>
      <xdr:spPr>
        <a:xfrm>
          <a:off x="14401800" y="12828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23586</xdr:rowOff>
    </xdr:from>
    <xdr:to>
      <xdr:col>69</xdr:col>
      <xdr:colOff>92075</xdr:colOff>
      <xdr:row>76</xdr:row>
      <xdr:rowOff>132443</xdr:rowOff>
    </xdr:to>
    <xdr:cxnSp macro="">
      <xdr:nvCxnSpPr>
        <xdr:cNvPr id="447" name="直線コネクタ 446">
          <a:extLst>
            <a:ext uri="{FF2B5EF4-FFF2-40B4-BE49-F238E27FC236}">
              <a16:creationId xmlns:a16="http://schemas.microsoft.com/office/drawing/2014/main" id="{00000000-0008-0000-0500-0000BF010000}"/>
            </a:ext>
          </a:extLst>
        </xdr:cNvPr>
        <xdr:cNvCxnSpPr/>
      </xdr:nvCxnSpPr>
      <xdr:spPr>
        <a:xfrm flipV="1">
          <a:off x="13004800" y="130537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136071</xdr:rowOff>
    </xdr:from>
    <xdr:to>
      <xdr:col>69</xdr:col>
      <xdr:colOff>142875</xdr:colOff>
      <xdr:row>77</xdr:row>
      <xdr:rowOff>66221</xdr:rowOff>
    </xdr:to>
    <xdr:sp macro="" textlink="">
      <xdr:nvSpPr>
        <xdr:cNvPr id="448" name="フローチャート: 判断 447">
          <a:extLst>
            <a:ext uri="{FF2B5EF4-FFF2-40B4-BE49-F238E27FC236}">
              <a16:creationId xmlns:a16="http://schemas.microsoft.com/office/drawing/2014/main" id="{00000000-0008-0000-0500-0000C0010000}"/>
            </a:ext>
          </a:extLst>
        </xdr:cNvPr>
        <xdr:cNvSpPr/>
      </xdr:nvSpPr>
      <xdr:spPr>
        <a:xfrm>
          <a:off x="13843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50998</xdr:rowOff>
    </xdr:from>
    <xdr:ext cx="762000" cy="259045"/>
    <xdr:sp macro="" textlink="">
      <xdr:nvSpPr>
        <xdr:cNvPr id="449" name="テキスト ボックス 448">
          <a:extLst>
            <a:ext uri="{FF2B5EF4-FFF2-40B4-BE49-F238E27FC236}">
              <a16:creationId xmlns:a16="http://schemas.microsoft.com/office/drawing/2014/main" id="{00000000-0008-0000-0500-0000C1010000}"/>
            </a:ext>
          </a:extLst>
        </xdr:cNvPr>
        <xdr:cNvSpPr txBox="1"/>
      </xdr:nvSpPr>
      <xdr:spPr>
        <a:xfrm>
          <a:off x="13512800" y="1325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50" name="フローチャート: 判断 449">
          <a:extLst>
            <a:ext uri="{FF2B5EF4-FFF2-40B4-BE49-F238E27FC236}">
              <a16:creationId xmlns:a16="http://schemas.microsoft.com/office/drawing/2014/main" id="{00000000-0008-0000-0500-0000C2010000}"/>
            </a:ext>
          </a:extLst>
        </xdr:cNvPr>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29227</xdr:rowOff>
    </xdr:from>
    <xdr:ext cx="762000" cy="259045"/>
    <xdr:sp macro="" textlink="">
      <xdr:nvSpPr>
        <xdr:cNvPr id="451" name="テキスト ボックス 450">
          <a:extLst>
            <a:ext uri="{FF2B5EF4-FFF2-40B4-BE49-F238E27FC236}">
              <a16:creationId xmlns:a16="http://schemas.microsoft.com/office/drawing/2014/main" id="{00000000-0008-0000-0500-0000C3010000}"/>
            </a:ext>
          </a:extLst>
        </xdr:cNvPr>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5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5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5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5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5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24493</xdr:rowOff>
    </xdr:from>
    <xdr:to>
      <xdr:col>82</xdr:col>
      <xdr:colOff>158750</xdr:colOff>
      <xdr:row>75</xdr:row>
      <xdr:rowOff>126093</xdr:rowOff>
    </xdr:to>
    <xdr:sp macro="" textlink="">
      <xdr:nvSpPr>
        <xdr:cNvPr id="457" name="楕円 456">
          <a:extLst>
            <a:ext uri="{FF2B5EF4-FFF2-40B4-BE49-F238E27FC236}">
              <a16:creationId xmlns:a16="http://schemas.microsoft.com/office/drawing/2014/main" id="{00000000-0008-0000-0500-0000C9010000}"/>
            </a:ext>
          </a:extLst>
        </xdr:cNvPr>
        <xdr:cNvSpPr/>
      </xdr:nvSpPr>
      <xdr:spPr>
        <a:xfrm>
          <a:off x="16459200" y="1288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41020</xdr:rowOff>
    </xdr:from>
    <xdr:ext cx="762000" cy="259045"/>
    <xdr:sp macro="" textlink="">
      <xdr:nvSpPr>
        <xdr:cNvPr id="458" name="公債費以外該当値テキスト">
          <a:extLst>
            <a:ext uri="{FF2B5EF4-FFF2-40B4-BE49-F238E27FC236}">
              <a16:creationId xmlns:a16="http://schemas.microsoft.com/office/drawing/2014/main" id="{00000000-0008-0000-0500-0000CA010000}"/>
            </a:ext>
          </a:extLst>
        </xdr:cNvPr>
        <xdr:cNvSpPr txBox="1"/>
      </xdr:nvSpPr>
      <xdr:spPr>
        <a:xfrm>
          <a:off x="165989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27214</xdr:rowOff>
    </xdr:from>
    <xdr:to>
      <xdr:col>78</xdr:col>
      <xdr:colOff>120650</xdr:colOff>
      <xdr:row>76</xdr:row>
      <xdr:rowOff>128814</xdr:rowOff>
    </xdr:to>
    <xdr:sp macro="" textlink="">
      <xdr:nvSpPr>
        <xdr:cNvPr id="459" name="楕円 458">
          <a:extLst>
            <a:ext uri="{FF2B5EF4-FFF2-40B4-BE49-F238E27FC236}">
              <a16:creationId xmlns:a16="http://schemas.microsoft.com/office/drawing/2014/main" id="{00000000-0008-0000-0500-0000CB010000}"/>
            </a:ext>
          </a:extLst>
        </xdr:cNvPr>
        <xdr:cNvSpPr/>
      </xdr:nvSpPr>
      <xdr:spPr>
        <a:xfrm>
          <a:off x="15621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138992</xdr:rowOff>
    </xdr:from>
    <xdr:ext cx="736600" cy="259045"/>
    <xdr:sp macro="" textlink="">
      <xdr:nvSpPr>
        <xdr:cNvPr id="460" name="テキスト ボックス 459">
          <a:extLst>
            <a:ext uri="{FF2B5EF4-FFF2-40B4-BE49-F238E27FC236}">
              <a16:creationId xmlns:a16="http://schemas.microsoft.com/office/drawing/2014/main" id="{00000000-0008-0000-0500-0000CC010000}"/>
            </a:ext>
          </a:extLst>
        </xdr:cNvPr>
        <xdr:cNvSpPr txBox="1"/>
      </xdr:nvSpPr>
      <xdr:spPr>
        <a:xfrm>
          <a:off x="15290800" y="1282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32657</xdr:rowOff>
    </xdr:from>
    <xdr:to>
      <xdr:col>74</xdr:col>
      <xdr:colOff>31750</xdr:colOff>
      <xdr:row>74</xdr:row>
      <xdr:rowOff>134257</xdr:rowOff>
    </xdr:to>
    <xdr:sp macro="" textlink="">
      <xdr:nvSpPr>
        <xdr:cNvPr id="461" name="楕円 460">
          <a:extLst>
            <a:ext uri="{FF2B5EF4-FFF2-40B4-BE49-F238E27FC236}">
              <a16:creationId xmlns:a16="http://schemas.microsoft.com/office/drawing/2014/main" id="{00000000-0008-0000-0500-0000CD010000}"/>
            </a:ext>
          </a:extLst>
        </xdr:cNvPr>
        <xdr:cNvSpPr/>
      </xdr:nvSpPr>
      <xdr:spPr>
        <a:xfrm>
          <a:off x="14732000" y="1271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144434</xdr:rowOff>
    </xdr:from>
    <xdr:ext cx="762000" cy="259045"/>
    <xdr:sp macro="" textlink="">
      <xdr:nvSpPr>
        <xdr:cNvPr id="462" name="テキスト ボックス 461">
          <a:extLst>
            <a:ext uri="{FF2B5EF4-FFF2-40B4-BE49-F238E27FC236}">
              <a16:creationId xmlns:a16="http://schemas.microsoft.com/office/drawing/2014/main" id="{00000000-0008-0000-0500-0000CE010000}"/>
            </a:ext>
          </a:extLst>
        </xdr:cNvPr>
        <xdr:cNvSpPr txBox="1"/>
      </xdr:nvSpPr>
      <xdr:spPr>
        <a:xfrm>
          <a:off x="14401800" y="1248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144235</xdr:rowOff>
    </xdr:from>
    <xdr:to>
      <xdr:col>69</xdr:col>
      <xdr:colOff>142875</xdr:colOff>
      <xdr:row>76</xdr:row>
      <xdr:rowOff>74386</xdr:rowOff>
    </xdr:to>
    <xdr:sp macro="" textlink="">
      <xdr:nvSpPr>
        <xdr:cNvPr id="463" name="楕円 462">
          <a:extLst>
            <a:ext uri="{FF2B5EF4-FFF2-40B4-BE49-F238E27FC236}">
              <a16:creationId xmlns:a16="http://schemas.microsoft.com/office/drawing/2014/main" id="{00000000-0008-0000-0500-0000CF010000}"/>
            </a:ext>
          </a:extLst>
        </xdr:cNvPr>
        <xdr:cNvSpPr/>
      </xdr:nvSpPr>
      <xdr:spPr>
        <a:xfrm>
          <a:off x="13843000" y="130029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84562</xdr:rowOff>
    </xdr:from>
    <xdr:ext cx="762000" cy="259045"/>
    <xdr:sp macro="" textlink="">
      <xdr:nvSpPr>
        <xdr:cNvPr id="464" name="テキスト ボックス 463">
          <a:extLst>
            <a:ext uri="{FF2B5EF4-FFF2-40B4-BE49-F238E27FC236}">
              <a16:creationId xmlns:a16="http://schemas.microsoft.com/office/drawing/2014/main" id="{00000000-0008-0000-0500-0000D0010000}"/>
            </a:ext>
          </a:extLst>
        </xdr:cNvPr>
        <xdr:cNvSpPr txBox="1"/>
      </xdr:nvSpPr>
      <xdr:spPr>
        <a:xfrm>
          <a:off x="13512800" y="1277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81643</xdr:rowOff>
    </xdr:from>
    <xdr:to>
      <xdr:col>65</xdr:col>
      <xdr:colOff>53975</xdr:colOff>
      <xdr:row>77</xdr:row>
      <xdr:rowOff>11793</xdr:rowOff>
    </xdr:to>
    <xdr:sp macro="" textlink="">
      <xdr:nvSpPr>
        <xdr:cNvPr id="465" name="楕円 464">
          <a:extLst>
            <a:ext uri="{FF2B5EF4-FFF2-40B4-BE49-F238E27FC236}">
              <a16:creationId xmlns:a16="http://schemas.microsoft.com/office/drawing/2014/main" id="{00000000-0008-0000-0500-0000D1010000}"/>
            </a:ext>
          </a:extLst>
        </xdr:cNvPr>
        <xdr:cNvSpPr/>
      </xdr:nvSpPr>
      <xdr:spPr>
        <a:xfrm>
          <a:off x="12954000" y="1311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21970</xdr:rowOff>
    </xdr:from>
    <xdr:ext cx="762000" cy="259045"/>
    <xdr:sp macro="" textlink="">
      <xdr:nvSpPr>
        <xdr:cNvPr id="466" name="テキスト ボックス 465">
          <a:extLst>
            <a:ext uri="{FF2B5EF4-FFF2-40B4-BE49-F238E27FC236}">
              <a16:creationId xmlns:a16="http://schemas.microsoft.com/office/drawing/2014/main" id="{00000000-0008-0000-0500-0000D2010000}"/>
            </a:ext>
          </a:extLst>
        </xdr:cNvPr>
        <xdr:cNvSpPr txBox="1"/>
      </xdr:nvSpPr>
      <xdr:spPr>
        <a:xfrm>
          <a:off x="12623800" y="1288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4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4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4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4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兵庫県神戸市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4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4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4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4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4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4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4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4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4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4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4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4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4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4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4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4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4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4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4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4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4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4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4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4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4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4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4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24054</xdr:rowOff>
    </xdr:from>
    <xdr:to>
      <xdr:col>29</xdr:col>
      <xdr:colOff>127000</xdr:colOff>
      <xdr:row>19</xdr:row>
      <xdr:rowOff>131001</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bwMode="auto">
        <a:xfrm flipV="1">
          <a:off x="5651500" y="2129079"/>
          <a:ext cx="0" cy="13070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103078</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400-00002E000000}"/>
            </a:ext>
          </a:extLst>
        </xdr:cNvPr>
        <xdr:cNvSpPr txBox="1"/>
      </xdr:nvSpPr>
      <xdr:spPr>
        <a:xfrm>
          <a:off x="5740400" y="340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131001</xdr:rowOff>
    </xdr:from>
    <xdr:to>
      <xdr:col>30</xdr:col>
      <xdr:colOff>25400</xdr:colOff>
      <xdr:row>19</xdr:row>
      <xdr:rowOff>131001</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bwMode="auto">
        <a:xfrm>
          <a:off x="5562600" y="34361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110431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400-000030000000}"/>
            </a:ext>
          </a:extLst>
        </xdr:cNvPr>
        <xdr:cNvSpPr txBox="1"/>
      </xdr:nvSpPr>
      <xdr:spPr>
        <a:xfrm>
          <a:off x="5740400" y="187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24054</xdr:rowOff>
    </xdr:from>
    <xdr:to>
      <xdr:col>30</xdr:col>
      <xdr:colOff>25400</xdr:colOff>
      <xdr:row>12</xdr:row>
      <xdr:rowOff>24054</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bwMode="auto">
        <a:xfrm>
          <a:off x="5562600" y="2129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24054</xdr:rowOff>
    </xdr:from>
    <xdr:to>
      <xdr:col>29</xdr:col>
      <xdr:colOff>127000</xdr:colOff>
      <xdr:row>12</xdr:row>
      <xdr:rowOff>33617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bwMode="auto">
        <a:xfrm flipV="1">
          <a:off x="5003800" y="2129079"/>
          <a:ext cx="647700" cy="9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93883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400-000033000000}"/>
            </a:ext>
          </a:extLst>
        </xdr:cNvPr>
        <xdr:cNvSpPr txBox="1"/>
      </xdr:nvSpPr>
      <xdr:spPr>
        <a:xfrm>
          <a:off x="5740400" y="2541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121806</xdr:rowOff>
    </xdr:from>
    <xdr:to>
      <xdr:col>29</xdr:col>
      <xdr:colOff>177800</xdr:colOff>
      <xdr:row>15</xdr:row>
      <xdr:rowOff>51956</xdr:rowOff>
    </xdr:to>
    <xdr:sp macro="" textlink="">
      <xdr:nvSpPr>
        <xdr:cNvPr id="52" name="フローチャート: 判断 51">
          <a:extLst>
            <a:ext uri="{FF2B5EF4-FFF2-40B4-BE49-F238E27FC236}">
              <a16:creationId xmlns:a16="http://schemas.microsoft.com/office/drawing/2014/main" id="{00000000-0008-0000-0400-000034000000}"/>
            </a:ext>
          </a:extLst>
        </xdr:cNvPr>
        <xdr:cNvSpPr/>
      </xdr:nvSpPr>
      <xdr:spPr bwMode="auto">
        <a:xfrm>
          <a:off x="5600700" y="2569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33617</xdr:rowOff>
    </xdr:from>
    <xdr:to>
      <xdr:col>26</xdr:col>
      <xdr:colOff>50800</xdr:colOff>
      <xdr:row>12</xdr:row>
      <xdr:rowOff>54648</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bwMode="auto">
        <a:xfrm flipV="1">
          <a:off x="4305300" y="2138642"/>
          <a:ext cx="698500" cy="21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169012</xdr:rowOff>
    </xdr:from>
    <xdr:to>
      <xdr:col>26</xdr:col>
      <xdr:colOff>101600</xdr:colOff>
      <xdr:row>15</xdr:row>
      <xdr:rowOff>99162</xdr:rowOff>
    </xdr:to>
    <xdr:sp macro="" textlink="">
      <xdr:nvSpPr>
        <xdr:cNvPr id="54" name="フローチャート: 判断 53">
          <a:extLst>
            <a:ext uri="{FF2B5EF4-FFF2-40B4-BE49-F238E27FC236}">
              <a16:creationId xmlns:a16="http://schemas.microsoft.com/office/drawing/2014/main" id="{00000000-0008-0000-0400-000036000000}"/>
            </a:ext>
          </a:extLst>
        </xdr:cNvPr>
        <xdr:cNvSpPr/>
      </xdr:nvSpPr>
      <xdr:spPr bwMode="auto">
        <a:xfrm>
          <a:off x="4953000" y="2616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83939</xdr:rowOff>
    </xdr:from>
    <xdr:ext cx="7366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4622800" y="270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54648</xdr:rowOff>
    </xdr:from>
    <xdr:to>
      <xdr:col>22</xdr:col>
      <xdr:colOff>114300</xdr:colOff>
      <xdr:row>12</xdr:row>
      <xdr:rowOff>69736</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bwMode="auto">
        <a:xfrm flipV="1">
          <a:off x="3606800" y="2159673"/>
          <a:ext cx="698500" cy="15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30937</xdr:rowOff>
    </xdr:from>
    <xdr:to>
      <xdr:col>22</xdr:col>
      <xdr:colOff>165100</xdr:colOff>
      <xdr:row>15</xdr:row>
      <xdr:rowOff>132537</xdr:rowOff>
    </xdr:to>
    <xdr:sp macro="" textlink="">
      <xdr:nvSpPr>
        <xdr:cNvPr id="57" name="フローチャート: 判断 56">
          <a:extLst>
            <a:ext uri="{FF2B5EF4-FFF2-40B4-BE49-F238E27FC236}">
              <a16:creationId xmlns:a16="http://schemas.microsoft.com/office/drawing/2014/main" id="{00000000-0008-0000-0400-000039000000}"/>
            </a:ext>
          </a:extLst>
        </xdr:cNvPr>
        <xdr:cNvSpPr/>
      </xdr:nvSpPr>
      <xdr:spPr bwMode="auto">
        <a:xfrm>
          <a:off x="4254500" y="265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117314</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3924300" y="273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29616</xdr:rowOff>
    </xdr:from>
    <xdr:to>
      <xdr:col>18</xdr:col>
      <xdr:colOff>177800</xdr:colOff>
      <xdr:row>12</xdr:row>
      <xdr:rowOff>69736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bwMode="auto">
        <a:xfrm>
          <a:off x="2908300" y="2134641"/>
          <a:ext cx="698500" cy="40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38138</xdr:rowOff>
    </xdr:from>
    <xdr:to>
      <xdr:col>19</xdr:col>
      <xdr:colOff>38100</xdr:colOff>
      <xdr:row>15</xdr:row>
      <xdr:rowOff>139738</xdr:rowOff>
    </xdr:to>
    <xdr:sp macro="" textlink="">
      <xdr:nvSpPr>
        <xdr:cNvPr id="60" name="フローチャート: 判断 59">
          <a:extLst>
            <a:ext uri="{FF2B5EF4-FFF2-40B4-BE49-F238E27FC236}">
              <a16:creationId xmlns:a16="http://schemas.microsoft.com/office/drawing/2014/main" id="{00000000-0008-0000-0400-00003C000000}"/>
            </a:ext>
          </a:extLst>
        </xdr:cNvPr>
        <xdr:cNvSpPr/>
      </xdr:nvSpPr>
      <xdr:spPr bwMode="auto">
        <a:xfrm>
          <a:off x="3556000" y="265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124515</xdr:rowOff>
    </xdr:from>
    <xdr:ext cx="762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3225800" y="274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71285</xdr:rowOff>
    </xdr:from>
    <xdr:to>
      <xdr:col>15</xdr:col>
      <xdr:colOff>101600</xdr:colOff>
      <xdr:row>16</xdr:row>
      <xdr:rowOff>1435</xdr:rowOff>
    </xdr:to>
    <xdr:sp macro="" textlink="">
      <xdr:nvSpPr>
        <xdr:cNvPr id="62" name="フローチャート: 判断 61">
          <a:extLst>
            <a:ext uri="{FF2B5EF4-FFF2-40B4-BE49-F238E27FC236}">
              <a16:creationId xmlns:a16="http://schemas.microsoft.com/office/drawing/2014/main" id="{00000000-0008-0000-0400-00003E000000}"/>
            </a:ext>
          </a:extLst>
        </xdr:cNvPr>
        <xdr:cNvSpPr/>
      </xdr:nvSpPr>
      <xdr:spPr bwMode="auto">
        <a:xfrm>
          <a:off x="2857500" y="2690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157662</xdr:rowOff>
    </xdr:from>
    <xdr:ext cx="762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27300" y="277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4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4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4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4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4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144704</xdr:rowOff>
    </xdr:from>
    <xdr:to>
      <xdr:col>29</xdr:col>
      <xdr:colOff>177800</xdr:colOff>
      <xdr:row>12</xdr:row>
      <xdr:rowOff>74854</xdr:rowOff>
    </xdr:to>
    <xdr:sp macro="" textlink="">
      <xdr:nvSpPr>
        <xdr:cNvPr id="69" name="楕円 68">
          <a:extLst>
            <a:ext uri="{FF2B5EF4-FFF2-40B4-BE49-F238E27FC236}">
              <a16:creationId xmlns:a16="http://schemas.microsoft.com/office/drawing/2014/main" id="{00000000-0008-0000-0400-000045000000}"/>
            </a:ext>
          </a:extLst>
        </xdr:cNvPr>
        <xdr:cNvSpPr/>
      </xdr:nvSpPr>
      <xdr:spPr bwMode="auto">
        <a:xfrm>
          <a:off x="5600700" y="2078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91381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400-000046000000}"/>
            </a:ext>
          </a:extLst>
        </xdr:cNvPr>
        <xdr:cNvSpPr txBox="1"/>
      </xdr:nvSpPr>
      <xdr:spPr>
        <a:xfrm>
          <a:off x="5740400" y="202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154267</xdr:rowOff>
    </xdr:from>
    <xdr:to>
      <xdr:col>26</xdr:col>
      <xdr:colOff>101600</xdr:colOff>
      <xdr:row>12</xdr:row>
      <xdr:rowOff>84417</xdr:rowOff>
    </xdr:to>
    <xdr:sp macro="" textlink="">
      <xdr:nvSpPr>
        <xdr:cNvPr id="71" name="楕円 70">
          <a:extLst>
            <a:ext uri="{FF2B5EF4-FFF2-40B4-BE49-F238E27FC236}">
              <a16:creationId xmlns:a16="http://schemas.microsoft.com/office/drawing/2014/main" id="{00000000-0008-0000-0400-000047000000}"/>
            </a:ext>
          </a:extLst>
        </xdr:cNvPr>
        <xdr:cNvSpPr/>
      </xdr:nvSpPr>
      <xdr:spPr bwMode="auto">
        <a:xfrm>
          <a:off x="4953000" y="2087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94594</xdr:rowOff>
    </xdr:from>
    <xdr:ext cx="7366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4622800" y="1856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3848</xdr:rowOff>
    </xdr:from>
    <xdr:to>
      <xdr:col>22</xdr:col>
      <xdr:colOff>165100</xdr:colOff>
      <xdr:row>12</xdr:row>
      <xdr:rowOff>105448</xdr:rowOff>
    </xdr:to>
    <xdr:sp macro="" textlink="">
      <xdr:nvSpPr>
        <xdr:cNvPr id="73" name="楕円 72">
          <a:extLst>
            <a:ext uri="{FF2B5EF4-FFF2-40B4-BE49-F238E27FC236}">
              <a16:creationId xmlns:a16="http://schemas.microsoft.com/office/drawing/2014/main" id="{00000000-0008-0000-0400-000049000000}"/>
            </a:ext>
          </a:extLst>
        </xdr:cNvPr>
        <xdr:cNvSpPr/>
      </xdr:nvSpPr>
      <xdr:spPr bwMode="auto">
        <a:xfrm>
          <a:off x="4254500" y="2108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115625</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3924300" y="187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18936</xdr:rowOff>
    </xdr:from>
    <xdr:to>
      <xdr:col>19</xdr:col>
      <xdr:colOff>38100</xdr:colOff>
      <xdr:row>12</xdr:row>
      <xdr:rowOff>120536</xdr:rowOff>
    </xdr:to>
    <xdr:sp macro="" textlink="">
      <xdr:nvSpPr>
        <xdr:cNvPr id="75" name="楕円 74">
          <a:extLst>
            <a:ext uri="{FF2B5EF4-FFF2-40B4-BE49-F238E27FC236}">
              <a16:creationId xmlns:a16="http://schemas.microsoft.com/office/drawing/2014/main" id="{00000000-0008-0000-0400-00004B000000}"/>
            </a:ext>
          </a:extLst>
        </xdr:cNvPr>
        <xdr:cNvSpPr/>
      </xdr:nvSpPr>
      <xdr:spPr bwMode="auto">
        <a:xfrm>
          <a:off x="3556000" y="2123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130713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3225800" y="189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11</xdr:row>
      <xdr:rowOff>150266</xdr:rowOff>
    </xdr:from>
    <xdr:to>
      <xdr:col>15</xdr:col>
      <xdr:colOff>101600</xdr:colOff>
      <xdr:row>12</xdr:row>
      <xdr:rowOff>80416</xdr:rowOff>
    </xdr:to>
    <xdr:sp macro="" textlink="">
      <xdr:nvSpPr>
        <xdr:cNvPr id="77" name="楕円 76">
          <a:extLst>
            <a:ext uri="{FF2B5EF4-FFF2-40B4-BE49-F238E27FC236}">
              <a16:creationId xmlns:a16="http://schemas.microsoft.com/office/drawing/2014/main" id="{00000000-0008-0000-0400-00004D000000}"/>
            </a:ext>
          </a:extLst>
        </xdr:cNvPr>
        <xdr:cNvSpPr/>
      </xdr:nvSpPr>
      <xdr:spPr bwMode="auto">
        <a:xfrm>
          <a:off x="2857500" y="2083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90593</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527300" y="1852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4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4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4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4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4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4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4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4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4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4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4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4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4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4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4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4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4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4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4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4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4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4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4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329463</xdr:rowOff>
    </xdr:from>
    <xdr:to>
      <xdr:col>29</xdr:col>
      <xdr:colOff>127000</xdr:colOff>
      <xdr:row>38</xdr:row>
      <xdr:rowOff>16814</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bwMode="auto">
        <a:xfrm flipV="1">
          <a:off x="5651500" y="6254013"/>
          <a:ext cx="0" cy="1230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331791</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400-00006C000000}"/>
            </a:ext>
          </a:extLst>
        </xdr:cNvPr>
        <xdr:cNvSpPr txBox="1"/>
      </xdr:nvSpPr>
      <xdr:spPr>
        <a:xfrm>
          <a:off x="5740400" y="745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16814</xdr:rowOff>
    </xdr:from>
    <xdr:to>
      <xdr:col>30</xdr:col>
      <xdr:colOff>25400</xdr:colOff>
      <xdr:row>38</xdr:row>
      <xdr:rowOff>16814</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bwMode="auto">
        <a:xfrm>
          <a:off x="5562600" y="74844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72940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400-00006E000000}"/>
            </a:ext>
          </a:extLst>
        </xdr:cNvPr>
        <xdr:cNvSpPr txBox="1"/>
      </xdr:nvSpPr>
      <xdr:spPr>
        <a:xfrm>
          <a:off x="5740400" y="599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329463</xdr:rowOff>
    </xdr:from>
    <xdr:to>
      <xdr:col>30</xdr:col>
      <xdr:colOff>25400</xdr:colOff>
      <xdr:row>33</xdr:row>
      <xdr:rowOff>329463</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bwMode="auto">
        <a:xfrm>
          <a:off x="5562600" y="6254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77470</xdr:rowOff>
    </xdr:from>
    <xdr:to>
      <xdr:col>29</xdr:col>
      <xdr:colOff>127000</xdr:colOff>
      <xdr:row>36</xdr:row>
      <xdr:rowOff>85547</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bwMode="auto">
        <a:xfrm>
          <a:off x="5003800" y="7030720"/>
          <a:ext cx="647700" cy="8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86250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400-000071000000}"/>
            </a:ext>
          </a:extLst>
        </xdr:cNvPr>
        <xdr:cNvSpPr txBox="1"/>
      </xdr:nvSpPr>
      <xdr:spPr>
        <a:xfrm>
          <a:off x="5740400" y="66966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241173</xdr:rowOff>
    </xdr:from>
    <xdr:to>
      <xdr:col>29</xdr:col>
      <xdr:colOff>177800</xdr:colOff>
      <xdr:row>35</xdr:row>
      <xdr:rowOff>342773</xdr:rowOff>
    </xdr:to>
    <xdr:sp macro="" textlink="">
      <xdr:nvSpPr>
        <xdr:cNvPr id="114" name="フローチャート: 判断 113">
          <a:extLst>
            <a:ext uri="{FF2B5EF4-FFF2-40B4-BE49-F238E27FC236}">
              <a16:creationId xmlns:a16="http://schemas.microsoft.com/office/drawing/2014/main" id="{00000000-0008-0000-0400-000072000000}"/>
            </a:ext>
          </a:extLst>
        </xdr:cNvPr>
        <xdr:cNvSpPr/>
      </xdr:nvSpPr>
      <xdr:spPr bwMode="auto">
        <a:xfrm>
          <a:off x="5600700" y="6851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77470</xdr:rowOff>
    </xdr:from>
    <xdr:to>
      <xdr:col>26</xdr:col>
      <xdr:colOff>50800</xdr:colOff>
      <xdr:row>36</xdr:row>
      <xdr:rowOff>157214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bwMode="auto">
        <a:xfrm flipV="1">
          <a:off x="4305300" y="7030720"/>
          <a:ext cx="698500" cy="79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277178</xdr:rowOff>
    </xdr:from>
    <xdr:to>
      <xdr:col>26</xdr:col>
      <xdr:colOff>101600</xdr:colOff>
      <xdr:row>36</xdr:row>
      <xdr:rowOff>35878</xdr:rowOff>
    </xdr:to>
    <xdr:sp macro="" textlink="">
      <xdr:nvSpPr>
        <xdr:cNvPr id="116" name="フローチャート: 判断 115">
          <a:extLst>
            <a:ext uri="{FF2B5EF4-FFF2-40B4-BE49-F238E27FC236}">
              <a16:creationId xmlns:a16="http://schemas.microsoft.com/office/drawing/2014/main" id="{00000000-0008-0000-0400-000074000000}"/>
            </a:ext>
          </a:extLst>
        </xdr:cNvPr>
        <xdr:cNvSpPr/>
      </xdr:nvSpPr>
      <xdr:spPr bwMode="auto">
        <a:xfrm>
          <a:off x="4953000" y="68875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46055</xdr:rowOff>
    </xdr:from>
    <xdr:ext cx="7366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4622800" y="665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141745</xdr:rowOff>
    </xdr:from>
    <xdr:to>
      <xdr:col>22</xdr:col>
      <xdr:colOff>114300</xdr:colOff>
      <xdr:row>36</xdr:row>
      <xdr:rowOff>157214</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bwMode="auto">
        <a:xfrm>
          <a:off x="3606800" y="7094995"/>
          <a:ext cx="698500" cy="15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229971</xdr:rowOff>
    </xdr:from>
    <xdr:to>
      <xdr:col>22</xdr:col>
      <xdr:colOff>165100</xdr:colOff>
      <xdr:row>35</xdr:row>
      <xdr:rowOff>331571</xdr:rowOff>
    </xdr:to>
    <xdr:sp macro="" textlink="">
      <xdr:nvSpPr>
        <xdr:cNvPr id="119" name="フローチャート: 判断 118">
          <a:extLst>
            <a:ext uri="{FF2B5EF4-FFF2-40B4-BE49-F238E27FC236}">
              <a16:creationId xmlns:a16="http://schemas.microsoft.com/office/drawing/2014/main" id="{00000000-0008-0000-0400-000077000000}"/>
            </a:ext>
          </a:extLst>
        </xdr:cNvPr>
        <xdr:cNvSpPr/>
      </xdr:nvSpPr>
      <xdr:spPr bwMode="auto">
        <a:xfrm>
          <a:off x="4254500" y="68403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341748</xdr:rowOff>
    </xdr:from>
    <xdr:ext cx="762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3924300" y="660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141745</xdr:rowOff>
    </xdr:from>
    <xdr:to>
      <xdr:col>18</xdr:col>
      <xdr:colOff>177800</xdr:colOff>
      <xdr:row>37</xdr:row>
      <xdr:rowOff>39256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bwMode="auto">
        <a:xfrm flipV="1">
          <a:off x="2908300" y="7094995"/>
          <a:ext cx="698500" cy="68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222123</xdr:rowOff>
    </xdr:from>
    <xdr:to>
      <xdr:col>19</xdr:col>
      <xdr:colOff>38100</xdr:colOff>
      <xdr:row>35</xdr:row>
      <xdr:rowOff>323723</xdr:rowOff>
    </xdr:to>
    <xdr:sp macro="" textlink="">
      <xdr:nvSpPr>
        <xdr:cNvPr id="122" name="フローチャート: 判断 121">
          <a:extLst>
            <a:ext uri="{FF2B5EF4-FFF2-40B4-BE49-F238E27FC236}">
              <a16:creationId xmlns:a16="http://schemas.microsoft.com/office/drawing/2014/main" id="{00000000-0008-0000-0400-00007A000000}"/>
            </a:ext>
          </a:extLst>
        </xdr:cNvPr>
        <xdr:cNvSpPr/>
      </xdr:nvSpPr>
      <xdr:spPr bwMode="auto">
        <a:xfrm>
          <a:off x="3556000" y="6832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333900</xdr:rowOff>
    </xdr:from>
    <xdr:ext cx="762000" cy="259045"/>
    <xdr:sp macro="" textlink="">
      <xdr:nvSpPr>
        <xdr:cNvPr id="123" name="テキスト ボックス 122">
          <a:extLst>
            <a:ext uri="{FF2B5EF4-FFF2-40B4-BE49-F238E27FC236}">
              <a16:creationId xmlns:a16="http://schemas.microsoft.com/office/drawing/2014/main" id="{00000000-0008-0000-0400-00007B000000}"/>
            </a:ext>
          </a:extLst>
        </xdr:cNvPr>
        <xdr:cNvSpPr txBox="1"/>
      </xdr:nvSpPr>
      <xdr:spPr>
        <a:xfrm>
          <a:off x="3225800" y="660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237668</xdr:rowOff>
    </xdr:from>
    <xdr:to>
      <xdr:col>15</xdr:col>
      <xdr:colOff>101600</xdr:colOff>
      <xdr:row>35</xdr:row>
      <xdr:rowOff>339268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bwMode="auto">
        <a:xfrm>
          <a:off x="2857500" y="6848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6545</xdr:rowOff>
    </xdr:from>
    <xdr:ext cx="762000" cy="259045"/>
    <xdr:sp macro="" textlink="">
      <xdr:nvSpPr>
        <xdr:cNvPr id="125" name="テキスト ボックス 124">
          <a:extLst>
            <a:ext uri="{FF2B5EF4-FFF2-40B4-BE49-F238E27FC236}">
              <a16:creationId xmlns:a16="http://schemas.microsoft.com/office/drawing/2014/main" id="{00000000-0008-0000-0400-00007D000000}"/>
            </a:ext>
          </a:extLst>
        </xdr:cNvPr>
        <xdr:cNvSpPr txBox="1"/>
      </xdr:nvSpPr>
      <xdr:spPr>
        <a:xfrm>
          <a:off x="2527300" y="661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34747</xdr:rowOff>
    </xdr:from>
    <xdr:to>
      <xdr:col>29</xdr:col>
      <xdr:colOff>177800</xdr:colOff>
      <xdr:row>36</xdr:row>
      <xdr:rowOff>136347</xdr:rowOff>
    </xdr:to>
    <xdr:sp macro="" textlink="">
      <xdr:nvSpPr>
        <xdr:cNvPr id="131" name="楕円 130">
          <a:extLst>
            <a:ext uri="{FF2B5EF4-FFF2-40B4-BE49-F238E27FC236}">
              <a16:creationId xmlns:a16="http://schemas.microsoft.com/office/drawing/2014/main" id="{00000000-0008-0000-0400-000083000000}"/>
            </a:ext>
          </a:extLst>
        </xdr:cNvPr>
        <xdr:cNvSpPr/>
      </xdr:nvSpPr>
      <xdr:spPr bwMode="auto">
        <a:xfrm>
          <a:off x="5600700" y="6987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6824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400-000084000000}"/>
            </a:ext>
          </a:extLst>
        </xdr:cNvPr>
        <xdr:cNvSpPr txBox="1"/>
      </xdr:nvSpPr>
      <xdr:spPr>
        <a:xfrm>
          <a:off x="5740400" y="696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26670</xdr:rowOff>
    </xdr:from>
    <xdr:to>
      <xdr:col>26</xdr:col>
      <xdr:colOff>101600</xdr:colOff>
      <xdr:row>36</xdr:row>
      <xdr:rowOff>128270</xdr:rowOff>
    </xdr:to>
    <xdr:sp macro="" textlink="">
      <xdr:nvSpPr>
        <xdr:cNvPr id="133" name="楕円 132">
          <a:extLst>
            <a:ext uri="{FF2B5EF4-FFF2-40B4-BE49-F238E27FC236}">
              <a16:creationId xmlns:a16="http://schemas.microsoft.com/office/drawing/2014/main" id="{00000000-0008-0000-0400-000085000000}"/>
            </a:ext>
          </a:extLst>
        </xdr:cNvPr>
        <xdr:cNvSpPr/>
      </xdr:nvSpPr>
      <xdr:spPr bwMode="auto">
        <a:xfrm>
          <a:off x="4953000" y="6979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113047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4622800" y="706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106414</xdr:rowOff>
    </xdr:from>
    <xdr:to>
      <xdr:col>22</xdr:col>
      <xdr:colOff>165100</xdr:colOff>
      <xdr:row>37</xdr:row>
      <xdr:rowOff>36564</xdr:rowOff>
    </xdr:to>
    <xdr:sp macro="" textlink="">
      <xdr:nvSpPr>
        <xdr:cNvPr id="135" name="楕円 134">
          <a:extLst>
            <a:ext uri="{FF2B5EF4-FFF2-40B4-BE49-F238E27FC236}">
              <a16:creationId xmlns:a16="http://schemas.microsoft.com/office/drawing/2014/main" id="{00000000-0008-0000-0400-000087000000}"/>
            </a:ext>
          </a:extLst>
        </xdr:cNvPr>
        <xdr:cNvSpPr/>
      </xdr:nvSpPr>
      <xdr:spPr bwMode="auto">
        <a:xfrm>
          <a:off x="4254500" y="7059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21341</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3924300" y="714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90945</xdr:rowOff>
    </xdr:from>
    <xdr:to>
      <xdr:col>19</xdr:col>
      <xdr:colOff>38100</xdr:colOff>
      <xdr:row>37</xdr:row>
      <xdr:rowOff>21095</xdr:rowOff>
    </xdr:to>
    <xdr:sp macro="" textlink="">
      <xdr:nvSpPr>
        <xdr:cNvPr id="137" name="楕円 136">
          <a:extLst>
            <a:ext uri="{FF2B5EF4-FFF2-40B4-BE49-F238E27FC236}">
              <a16:creationId xmlns:a16="http://schemas.microsoft.com/office/drawing/2014/main" id="{00000000-0008-0000-0400-000089000000}"/>
            </a:ext>
          </a:extLst>
        </xdr:cNvPr>
        <xdr:cNvSpPr/>
      </xdr:nvSpPr>
      <xdr:spPr bwMode="auto">
        <a:xfrm>
          <a:off x="3556000" y="7044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5872</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3225800" y="713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159906</xdr:rowOff>
    </xdr:from>
    <xdr:to>
      <xdr:col>15</xdr:col>
      <xdr:colOff>101600</xdr:colOff>
      <xdr:row>37</xdr:row>
      <xdr:rowOff>90056</xdr:rowOff>
    </xdr:to>
    <xdr:sp macro="" textlink="">
      <xdr:nvSpPr>
        <xdr:cNvPr id="139" name="楕円 138">
          <a:extLst>
            <a:ext uri="{FF2B5EF4-FFF2-40B4-BE49-F238E27FC236}">
              <a16:creationId xmlns:a16="http://schemas.microsoft.com/office/drawing/2014/main" id="{00000000-0008-0000-0400-00008B000000}"/>
            </a:ext>
          </a:extLst>
        </xdr:cNvPr>
        <xdr:cNvSpPr/>
      </xdr:nvSpPr>
      <xdr:spPr bwMode="auto">
        <a:xfrm>
          <a:off x="2857500" y="7113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74833</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2527300" y="719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兵庫県神戸市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1,500,425
1,445,997
556.93
952,593,692
931,550,600
1,514,422
454,912,157
1,136,707,207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158712</xdr:rowOff>
    </xdr:from>
    <xdr:to>
      <xdr:col>24</xdr:col>
      <xdr:colOff>62865</xdr:colOff>
      <xdr:row>38</xdr:row>
      <xdr:rowOff>150063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02212"/>
          <a:ext cx="1270" cy="1362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153890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150063</xdr:rowOff>
    </xdr:from>
    <xdr:to>
      <xdr:col>24</xdr:col>
      <xdr:colOff>152400</xdr:colOff>
      <xdr:row>38</xdr:row>
      <xdr:rowOff>150063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105389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158712</xdr:rowOff>
    </xdr:from>
    <xdr:to>
      <xdr:col>24</xdr:col>
      <xdr:colOff>152400</xdr:colOff>
      <xdr:row>30</xdr:row>
      <xdr:rowOff>158712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7988</xdr:rowOff>
    </xdr:from>
    <xdr:to>
      <xdr:col>24</xdr:col>
      <xdr:colOff>63500</xdr:colOff>
      <xdr:row>30</xdr:row>
      <xdr:rowOff>158712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151488"/>
          <a:ext cx="838200" cy="15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110913</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687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132486</xdr:rowOff>
    </xdr:from>
    <xdr:to>
      <xdr:col>24</xdr:col>
      <xdr:colOff>114300</xdr:colOff>
      <xdr:row>34</xdr:row>
      <xdr:rowOff>62636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79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4788</xdr:rowOff>
    </xdr:from>
    <xdr:to>
      <xdr:col>19</xdr:col>
      <xdr:colOff>177800</xdr:colOff>
      <xdr:row>30</xdr:row>
      <xdr:rowOff>7988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148288"/>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23520</xdr:rowOff>
    </xdr:from>
    <xdr:to>
      <xdr:col>20</xdr:col>
      <xdr:colOff>38100</xdr:colOff>
      <xdr:row>33</xdr:row>
      <xdr:rowOff>125120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68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116247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7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4788</xdr:rowOff>
    </xdr:from>
    <xdr:to>
      <xdr:col>15</xdr:col>
      <xdr:colOff>50800</xdr:colOff>
      <xdr:row>30</xdr:row>
      <xdr:rowOff>8750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148288"/>
          <a:ext cx="8890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53543</xdr:rowOff>
    </xdr:from>
    <xdr:to>
      <xdr:col>15</xdr:col>
      <xdr:colOff>101600</xdr:colOff>
      <xdr:row>33</xdr:row>
      <xdr:rowOff>155143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71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146270</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0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8750</xdr:rowOff>
    </xdr:from>
    <xdr:to>
      <xdr:col>10</xdr:col>
      <xdr:colOff>114300</xdr:colOff>
      <xdr:row>30</xdr:row>
      <xdr:rowOff>34430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152250"/>
          <a:ext cx="889000" cy="2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64592</xdr:rowOff>
    </xdr:from>
    <xdr:to>
      <xdr:col>10</xdr:col>
      <xdr:colOff>165100</xdr:colOff>
      <xdr:row>33</xdr:row>
      <xdr:rowOff>166192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7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157319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1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136030</xdr:rowOff>
    </xdr:from>
    <xdr:to>
      <xdr:col>6</xdr:col>
      <xdr:colOff>38100</xdr:colOff>
      <xdr:row>34</xdr:row>
      <xdr:rowOff>66180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79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57307</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88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107912</xdr:rowOff>
    </xdr:from>
    <xdr:to>
      <xdr:col>24</xdr:col>
      <xdr:colOff>114300</xdr:colOff>
      <xdr:row>31</xdr:row>
      <xdr:rowOff>38062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25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60939</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204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29</xdr:row>
      <xdr:rowOff>128638</xdr:rowOff>
    </xdr:from>
    <xdr:to>
      <xdr:col>20</xdr:col>
      <xdr:colOff>38100</xdr:colOff>
      <xdr:row>30</xdr:row>
      <xdr:rowOff>58788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10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28</xdr:row>
      <xdr:rowOff>75315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4875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29</xdr:row>
      <xdr:rowOff>125438</xdr:rowOff>
    </xdr:from>
    <xdr:to>
      <xdr:col>15</xdr:col>
      <xdr:colOff>101600</xdr:colOff>
      <xdr:row>30</xdr:row>
      <xdr:rowOff>55588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09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28</xdr:row>
      <xdr:rowOff>72115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4872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29</xdr:row>
      <xdr:rowOff>129400</xdr:rowOff>
    </xdr:from>
    <xdr:to>
      <xdr:col>10</xdr:col>
      <xdr:colOff>165100</xdr:colOff>
      <xdr:row>30</xdr:row>
      <xdr:rowOff>59550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10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28</xdr:row>
      <xdr:rowOff>76077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487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29</xdr:row>
      <xdr:rowOff>155080</xdr:rowOff>
    </xdr:from>
    <xdr:to>
      <xdr:col>6</xdr:col>
      <xdr:colOff>38100</xdr:colOff>
      <xdr:row>30</xdr:row>
      <xdr:rowOff>85230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12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28</xdr:row>
      <xdr:rowOff>101757</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4902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156753</xdr:rowOff>
    </xdr:from>
    <xdr:to>
      <xdr:col>24</xdr:col>
      <xdr:colOff>62865</xdr:colOff>
      <xdr:row>59</xdr:row>
      <xdr:rowOff>12370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900703"/>
          <a:ext cx="1270" cy="1227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16197</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3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12370</xdr:rowOff>
    </xdr:from>
    <xdr:to>
      <xdr:col>24</xdr:col>
      <xdr:colOff>152400</xdr:colOff>
      <xdr:row>59</xdr:row>
      <xdr:rowOff>12370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2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103430</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67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156753</xdr:rowOff>
    </xdr:from>
    <xdr:to>
      <xdr:col>24</xdr:col>
      <xdr:colOff>152400</xdr:colOff>
      <xdr:row>51</xdr:row>
      <xdr:rowOff>156753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900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27960</xdr:rowOff>
    </xdr:from>
    <xdr:to>
      <xdr:col>24</xdr:col>
      <xdr:colOff>63500</xdr:colOff>
      <xdr:row>54</xdr:row>
      <xdr:rowOff>33630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8600460"/>
          <a:ext cx="838200" cy="69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28602</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458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50175</xdr:rowOff>
    </xdr:from>
    <xdr:to>
      <xdr:col>24</xdr:col>
      <xdr:colOff>114300</xdr:colOff>
      <xdr:row>55</xdr:row>
      <xdr:rowOff>151775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47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27960</xdr:rowOff>
    </xdr:from>
    <xdr:to>
      <xdr:col>19</xdr:col>
      <xdr:colOff>177800</xdr:colOff>
      <xdr:row>50</xdr:row>
      <xdr:rowOff>152044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8600460"/>
          <a:ext cx="889000" cy="12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31384</xdr:rowOff>
    </xdr:from>
    <xdr:to>
      <xdr:col>20</xdr:col>
      <xdr:colOff>38100</xdr:colOff>
      <xdr:row>53</xdr:row>
      <xdr:rowOff>132984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11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124111</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21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152044</xdr:rowOff>
    </xdr:from>
    <xdr:to>
      <xdr:col>15</xdr:col>
      <xdr:colOff>50800</xdr:colOff>
      <xdr:row>57</xdr:row>
      <xdr:rowOff>34270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8724544"/>
          <a:ext cx="889000" cy="108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25121</xdr:rowOff>
    </xdr:from>
    <xdr:to>
      <xdr:col>15</xdr:col>
      <xdr:colOff>101600</xdr:colOff>
      <xdr:row>54</xdr:row>
      <xdr:rowOff>126721</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28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117848</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37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34270</xdr:rowOff>
    </xdr:from>
    <xdr:to>
      <xdr:col>10</xdr:col>
      <xdr:colOff>114300</xdr:colOff>
      <xdr:row>58</xdr:row>
      <xdr:rowOff>162560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06920"/>
          <a:ext cx="889000" cy="29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81951</xdr:rowOff>
    </xdr:from>
    <xdr:to>
      <xdr:col>10</xdr:col>
      <xdr:colOff>165100</xdr:colOff>
      <xdr:row>58</xdr:row>
      <xdr:rowOff>12101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3228</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94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119624</xdr:rowOff>
    </xdr:from>
    <xdr:to>
      <xdr:col>6</xdr:col>
      <xdr:colOff>38100</xdr:colOff>
      <xdr:row>59</xdr:row>
      <xdr:rowOff>49774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6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40901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1015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154280</xdr:rowOff>
    </xdr:from>
    <xdr:to>
      <xdr:col>24</xdr:col>
      <xdr:colOff>114300</xdr:colOff>
      <xdr:row>54</xdr:row>
      <xdr:rowOff>84430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24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5707</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09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148610</xdr:rowOff>
    </xdr:from>
    <xdr:to>
      <xdr:col>20</xdr:col>
      <xdr:colOff>38100</xdr:colOff>
      <xdr:row>50</xdr:row>
      <xdr:rowOff>78760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854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48</xdr:row>
      <xdr:rowOff>95287</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832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101244</xdr:rowOff>
    </xdr:from>
    <xdr:to>
      <xdr:col>15</xdr:col>
      <xdr:colOff>101600</xdr:colOff>
      <xdr:row>51</xdr:row>
      <xdr:rowOff>31394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867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49</xdr:row>
      <xdr:rowOff>47921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844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154920</xdr:rowOff>
    </xdr:from>
    <xdr:to>
      <xdr:col>10</xdr:col>
      <xdr:colOff>165100</xdr:colOff>
      <xdr:row>57</xdr:row>
      <xdr:rowOff>85070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5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101597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53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111760</xdr:rowOff>
    </xdr:from>
    <xdr:to>
      <xdr:col>6</xdr:col>
      <xdr:colOff>38100</xdr:colOff>
      <xdr:row>59</xdr:row>
      <xdr:rowOff>41910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05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58437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83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156028</xdr:rowOff>
    </xdr:from>
    <xdr:to>
      <xdr:col>24</xdr:col>
      <xdr:colOff>62865</xdr:colOff>
      <xdr:row>79</xdr:row>
      <xdr:rowOff>17453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57528"/>
          <a:ext cx="1270" cy="140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21280</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17453</xdr:rowOff>
    </xdr:from>
    <xdr:to>
      <xdr:col>24</xdr:col>
      <xdr:colOff>152400</xdr:colOff>
      <xdr:row>79</xdr:row>
      <xdr:rowOff>17453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62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102705</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3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156028</xdr:rowOff>
    </xdr:from>
    <xdr:to>
      <xdr:col>24</xdr:col>
      <xdr:colOff>152400</xdr:colOff>
      <xdr:row>70</xdr:row>
      <xdr:rowOff>156028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23440</xdr:rowOff>
    </xdr:from>
    <xdr:to>
      <xdr:col>24</xdr:col>
      <xdr:colOff>63500</xdr:colOff>
      <xdr:row>78</xdr:row>
      <xdr:rowOff>27032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396540"/>
          <a:ext cx="8382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58981</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29177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36105</xdr:rowOff>
    </xdr:from>
    <xdr:to>
      <xdr:col>24</xdr:col>
      <xdr:colOff>114300</xdr:colOff>
      <xdr:row>76</xdr:row>
      <xdr:rowOff>137705</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06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27032</xdr:rowOff>
    </xdr:from>
    <xdr:to>
      <xdr:col>19</xdr:col>
      <xdr:colOff>177800</xdr:colOff>
      <xdr:row>78</xdr:row>
      <xdr:rowOff>115643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400132"/>
          <a:ext cx="889000" cy="8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57658</xdr:rowOff>
    </xdr:from>
    <xdr:to>
      <xdr:col>20</xdr:col>
      <xdr:colOff>38100</xdr:colOff>
      <xdr:row>76</xdr:row>
      <xdr:rowOff>159258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08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4335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286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9616</xdr:rowOff>
    </xdr:from>
    <xdr:to>
      <xdr:col>15</xdr:col>
      <xdr:colOff>50800</xdr:colOff>
      <xdr:row>78</xdr:row>
      <xdr:rowOff>115643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382716"/>
          <a:ext cx="889000" cy="10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73986</xdr:rowOff>
    </xdr:from>
    <xdr:to>
      <xdr:col>15</xdr:col>
      <xdr:colOff>101600</xdr:colOff>
      <xdr:row>77</xdr:row>
      <xdr:rowOff>4136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10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20664</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287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156138</xdr:rowOff>
    </xdr:from>
    <xdr:to>
      <xdr:col>10</xdr:col>
      <xdr:colOff>114300</xdr:colOff>
      <xdr:row>78</xdr:row>
      <xdr:rowOff>9616</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186338"/>
          <a:ext cx="889000" cy="19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84110</xdr:rowOff>
    </xdr:from>
    <xdr:to>
      <xdr:col>10</xdr:col>
      <xdr:colOff>165100</xdr:colOff>
      <xdr:row>77</xdr:row>
      <xdr:rowOff>14260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11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30787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288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130048</xdr:rowOff>
    </xdr:from>
    <xdr:to>
      <xdr:col>6</xdr:col>
      <xdr:colOff>38100</xdr:colOff>
      <xdr:row>77</xdr:row>
      <xdr:rowOff>60198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51325</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25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144090</xdr:rowOff>
    </xdr:from>
    <xdr:to>
      <xdr:col>24</xdr:col>
      <xdr:colOff>114300</xdr:colOff>
      <xdr:row>78</xdr:row>
      <xdr:rowOff>74240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34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122517</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2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147682</xdr:rowOff>
    </xdr:from>
    <xdr:to>
      <xdr:col>20</xdr:col>
      <xdr:colOff>38100</xdr:colOff>
      <xdr:row>78</xdr:row>
      <xdr:rowOff>77832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34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68959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44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64843</xdr:rowOff>
    </xdr:from>
    <xdr:to>
      <xdr:col>15</xdr:col>
      <xdr:colOff>101600</xdr:colOff>
      <xdr:row>78</xdr:row>
      <xdr:rowOff>166443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3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157570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130266</xdr:rowOff>
    </xdr:from>
    <xdr:to>
      <xdr:col>10</xdr:col>
      <xdr:colOff>165100</xdr:colOff>
      <xdr:row>78</xdr:row>
      <xdr:rowOff>60416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33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51543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42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105338</xdr:rowOff>
    </xdr:from>
    <xdr:to>
      <xdr:col>6</xdr:col>
      <xdr:colOff>38100</xdr:colOff>
      <xdr:row>77</xdr:row>
      <xdr:rowOff>35488</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13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52015</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2910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128106</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930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14002</xdr:rowOff>
    </xdr:from>
    <xdr:to>
      <xdr:col>24</xdr:col>
      <xdr:colOff>62865</xdr:colOff>
      <xdr:row>99</xdr:row>
      <xdr:rowOff>141018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615952"/>
          <a:ext cx="1270" cy="149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144845</xdr:rowOff>
    </xdr:from>
    <xdr:ext cx="599010"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1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141018</xdr:rowOff>
    </xdr:from>
    <xdr:to>
      <xdr:col>24</xdr:col>
      <xdr:colOff>152400</xdr:colOff>
      <xdr:row>99</xdr:row>
      <xdr:rowOff>141018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1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132129</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39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14002</xdr:rowOff>
    </xdr:from>
    <xdr:to>
      <xdr:col>24</xdr:col>
      <xdr:colOff>152400</xdr:colOff>
      <xdr:row>91</xdr:row>
      <xdr:rowOff>14002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61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50992</xdr:rowOff>
    </xdr:from>
    <xdr:to>
      <xdr:col>24</xdr:col>
      <xdr:colOff>63500</xdr:colOff>
      <xdr:row>96</xdr:row>
      <xdr:rowOff>134627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510192"/>
          <a:ext cx="838200" cy="8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11520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299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160093</xdr:rowOff>
    </xdr:from>
    <xdr:to>
      <xdr:col>24</xdr:col>
      <xdr:colOff>114300</xdr:colOff>
      <xdr:row>96</xdr:row>
      <xdr:rowOff>90243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4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66277</xdr:rowOff>
    </xdr:from>
    <xdr:to>
      <xdr:col>19</xdr:col>
      <xdr:colOff>177800</xdr:colOff>
      <xdr:row>96</xdr:row>
      <xdr:rowOff>134627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908300" y="16525477"/>
          <a:ext cx="889000" cy="68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86962</xdr:rowOff>
    </xdr:from>
    <xdr:to>
      <xdr:col>20</xdr:col>
      <xdr:colOff>38100</xdr:colOff>
      <xdr:row>97</xdr:row>
      <xdr:rowOff>17112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54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8239</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638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66277</xdr:rowOff>
    </xdr:from>
    <xdr:to>
      <xdr:col>15</xdr:col>
      <xdr:colOff>50800</xdr:colOff>
      <xdr:row>98</xdr:row>
      <xdr:rowOff>5871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525477"/>
          <a:ext cx="889000" cy="28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9793</xdr:rowOff>
    </xdr:from>
    <xdr:to>
      <xdr:col>15</xdr:col>
      <xdr:colOff>101600</xdr:colOff>
      <xdr:row>96</xdr:row>
      <xdr:rowOff>111393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46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127920</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08795" y="16244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5871</xdr:rowOff>
    </xdr:from>
    <xdr:to>
      <xdr:col>10</xdr:col>
      <xdr:colOff>114300</xdr:colOff>
      <xdr:row>98</xdr:row>
      <xdr:rowOff>63990</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807971"/>
          <a:ext cx="889000" cy="5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130397</xdr:rowOff>
    </xdr:from>
    <xdr:to>
      <xdr:col>10</xdr:col>
      <xdr:colOff>165100</xdr:colOff>
      <xdr:row>98</xdr:row>
      <xdr:rowOff>60547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7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51674</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19795" y="1685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15748</xdr:rowOff>
    </xdr:from>
    <xdr:to>
      <xdr:col>6</xdr:col>
      <xdr:colOff>38100</xdr:colOff>
      <xdr:row>98</xdr:row>
      <xdr:rowOff>117348</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8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108475</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30795" y="16910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192</xdr:rowOff>
    </xdr:from>
    <xdr:to>
      <xdr:col>24</xdr:col>
      <xdr:colOff>114300</xdr:colOff>
      <xdr:row>96</xdr:row>
      <xdr:rowOff>101792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45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150069</xdr:rowOff>
    </xdr:from>
    <xdr:ext cx="599010"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43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83827</xdr:rowOff>
    </xdr:from>
    <xdr:to>
      <xdr:col>20</xdr:col>
      <xdr:colOff>38100</xdr:colOff>
      <xdr:row>97</xdr:row>
      <xdr:rowOff>13977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54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30504</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6318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15477</xdr:rowOff>
    </xdr:from>
    <xdr:to>
      <xdr:col>15</xdr:col>
      <xdr:colOff>101600</xdr:colOff>
      <xdr:row>96</xdr:row>
      <xdr:rowOff>117077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47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108204</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08795" y="16567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126521</xdr:rowOff>
    </xdr:from>
    <xdr:to>
      <xdr:col>10</xdr:col>
      <xdr:colOff>165100</xdr:colOff>
      <xdr:row>98</xdr:row>
      <xdr:rowOff>56671</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75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73198</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19795" y="16532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13190</xdr:rowOff>
    </xdr:from>
    <xdr:to>
      <xdr:col>6</xdr:col>
      <xdr:colOff>38100</xdr:colOff>
      <xdr:row>98</xdr:row>
      <xdr:rowOff>114790</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81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131317</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30795" y="1659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64376</xdr:rowOff>
    </xdr:from>
    <xdr:to>
      <xdr:col>54</xdr:col>
      <xdr:colOff>189865</xdr:colOff>
      <xdr:row>39</xdr:row>
      <xdr:rowOff>111861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6408026"/>
          <a:ext cx="1270" cy="3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115688</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80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111861</xdr:rowOff>
    </xdr:from>
    <xdr:to>
      <xdr:col>55</xdr:col>
      <xdr:colOff>88900</xdr:colOff>
      <xdr:row>39</xdr:row>
      <xdr:rowOff>111861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798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11053</xdr:rowOff>
    </xdr:from>
    <xdr:ext cx="534377"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618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64376</xdr:rowOff>
    </xdr:from>
    <xdr:to>
      <xdr:col>55</xdr:col>
      <xdr:colOff>88900</xdr:colOff>
      <xdr:row>37</xdr:row>
      <xdr:rowOff>64376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408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165570</xdr:rowOff>
    </xdr:from>
    <xdr:to>
      <xdr:col>55</xdr:col>
      <xdr:colOff>0</xdr:colOff>
      <xdr:row>38</xdr:row>
      <xdr:rowOff>13767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6509220"/>
          <a:ext cx="838200" cy="1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4894</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519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22352</xdr:rowOff>
    </xdr:from>
    <xdr:to>
      <xdr:col>55</xdr:col>
      <xdr:colOff>50800</xdr:colOff>
      <xdr:row>38</xdr:row>
      <xdr:rowOff>123952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53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165570</xdr:rowOff>
    </xdr:from>
    <xdr:to>
      <xdr:col>50</xdr:col>
      <xdr:colOff>114300</xdr:colOff>
      <xdr:row>38</xdr:row>
      <xdr:rowOff>26441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509220"/>
          <a:ext cx="889000" cy="3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153886</xdr:rowOff>
    </xdr:from>
    <xdr:to>
      <xdr:col>50</xdr:col>
      <xdr:colOff>165100</xdr:colOff>
      <xdr:row>38</xdr:row>
      <xdr:rowOff>84036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49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75163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59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142253</xdr:rowOff>
    </xdr:from>
    <xdr:to>
      <xdr:col>45</xdr:col>
      <xdr:colOff>177800</xdr:colOff>
      <xdr:row>38</xdr:row>
      <xdr:rowOff>26441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285753"/>
          <a:ext cx="889000" cy="125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135153</xdr:rowOff>
    </xdr:from>
    <xdr:to>
      <xdr:col>46</xdr:col>
      <xdr:colOff>38100</xdr:colOff>
      <xdr:row>38</xdr:row>
      <xdr:rowOff>65303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4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81830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25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142253</xdr:rowOff>
    </xdr:from>
    <xdr:to>
      <xdr:col>41</xdr:col>
      <xdr:colOff>50800</xdr:colOff>
      <xdr:row>38</xdr:row>
      <xdr:rowOff>133642</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285753"/>
          <a:ext cx="889000" cy="136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113246</xdr:rowOff>
    </xdr:from>
    <xdr:to>
      <xdr:col>41</xdr:col>
      <xdr:colOff>101600</xdr:colOff>
      <xdr:row>31</xdr:row>
      <xdr:rowOff>43396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525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34523</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534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91072</xdr:rowOff>
    </xdr:from>
    <xdr:to>
      <xdr:col>36</xdr:col>
      <xdr:colOff>165100</xdr:colOff>
      <xdr:row>39</xdr:row>
      <xdr:rowOff>21222</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6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12349</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6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134417</xdr:rowOff>
    </xdr:from>
    <xdr:to>
      <xdr:col>55</xdr:col>
      <xdr:colOff>50800</xdr:colOff>
      <xdr:row>38</xdr:row>
      <xdr:rowOff>64567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47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49344</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9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114770</xdr:rowOff>
    </xdr:from>
    <xdr:to>
      <xdr:col>50</xdr:col>
      <xdr:colOff>165100</xdr:colOff>
      <xdr:row>38</xdr:row>
      <xdr:rowOff>44920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45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61447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23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147091</xdr:rowOff>
    </xdr:from>
    <xdr:to>
      <xdr:col>46</xdr:col>
      <xdr:colOff>38100</xdr:colOff>
      <xdr:row>38</xdr:row>
      <xdr:rowOff>77242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907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68368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58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91453</xdr:rowOff>
    </xdr:from>
    <xdr:to>
      <xdr:col>41</xdr:col>
      <xdr:colOff>101600</xdr:colOff>
      <xdr:row>31</xdr:row>
      <xdr:rowOff>21603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23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38130</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501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82842</xdr:rowOff>
    </xdr:from>
    <xdr:to>
      <xdr:col>36</xdr:col>
      <xdr:colOff>165100</xdr:colOff>
      <xdr:row>39</xdr:row>
      <xdr:rowOff>12992</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59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29519</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37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120764</xdr:rowOff>
    </xdr:from>
    <xdr:to>
      <xdr:col>54</xdr:col>
      <xdr:colOff>189865</xdr:colOff>
      <xdr:row>58</xdr:row>
      <xdr:rowOff>28601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693264"/>
          <a:ext cx="1270" cy="1279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32428</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997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28601</xdr:rowOff>
    </xdr:from>
    <xdr:to>
      <xdr:col>55</xdr:col>
      <xdr:colOff>88900</xdr:colOff>
      <xdr:row>58</xdr:row>
      <xdr:rowOff>28601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997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67441</xdr:rowOff>
    </xdr:from>
    <xdr:ext cx="534377"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46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120764</xdr:rowOff>
    </xdr:from>
    <xdr:to>
      <xdr:col>55</xdr:col>
      <xdr:colOff>88900</xdr:colOff>
      <xdr:row>50</xdr:row>
      <xdr:rowOff>120764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69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152464</xdr:rowOff>
    </xdr:from>
    <xdr:to>
      <xdr:col>55</xdr:col>
      <xdr:colOff>0</xdr:colOff>
      <xdr:row>53</xdr:row>
      <xdr:rowOff>53022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067864"/>
          <a:ext cx="838200" cy="7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843</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259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22416</xdr:rowOff>
    </xdr:from>
    <xdr:to>
      <xdr:col>55</xdr:col>
      <xdr:colOff>50800</xdr:colOff>
      <xdr:row>54</xdr:row>
      <xdr:rowOff>124016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28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152464</xdr:rowOff>
    </xdr:from>
    <xdr:to>
      <xdr:col>50</xdr:col>
      <xdr:colOff>114300</xdr:colOff>
      <xdr:row>53</xdr:row>
      <xdr:rowOff>23514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067864"/>
          <a:ext cx="889000" cy="4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102464</xdr:rowOff>
    </xdr:from>
    <xdr:to>
      <xdr:col>50</xdr:col>
      <xdr:colOff>165100</xdr:colOff>
      <xdr:row>55</xdr:row>
      <xdr:rowOff>32614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36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23741</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45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132728</xdr:rowOff>
    </xdr:from>
    <xdr:to>
      <xdr:col>45</xdr:col>
      <xdr:colOff>177800</xdr:colOff>
      <xdr:row>53</xdr:row>
      <xdr:rowOff>23514</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048128"/>
          <a:ext cx="889000" cy="6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41618</xdr:rowOff>
    </xdr:from>
    <xdr:to>
      <xdr:col>46</xdr:col>
      <xdr:colOff>38100</xdr:colOff>
      <xdr:row>54</xdr:row>
      <xdr:rowOff>143218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29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134345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39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132728</xdr:rowOff>
    </xdr:from>
    <xdr:to>
      <xdr:col>41</xdr:col>
      <xdr:colOff>50800</xdr:colOff>
      <xdr:row>53</xdr:row>
      <xdr:rowOff>110134</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048128"/>
          <a:ext cx="889000" cy="14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112408</xdr:rowOff>
    </xdr:from>
    <xdr:to>
      <xdr:col>41</xdr:col>
      <xdr:colOff>101600</xdr:colOff>
      <xdr:row>55</xdr:row>
      <xdr:rowOff>42558</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37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33685</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46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143535</xdr:rowOff>
    </xdr:from>
    <xdr:to>
      <xdr:col>36</xdr:col>
      <xdr:colOff>165100</xdr:colOff>
      <xdr:row>55</xdr:row>
      <xdr:rowOff>73685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4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64812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4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2222</xdr:rowOff>
    </xdr:from>
    <xdr:to>
      <xdr:col>55</xdr:col>
      <xdr:colOff>50800</xdr:colOff>
      <xdr:row>53</xdr:row>
      <xdr:rowOff>103822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08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25099</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894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101664</xdr:rowOff>
    </xdr:from>
    <xdr:to>
      <xdr:col>50</xdr:col>
      <xdr:colOff>165100</xdr:colOff>
      <xdr:row>53</xdr:row>
      <xdr:rowOff>31814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01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48341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879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144164</xdr:rowOff>
    </xdr:from>
    <xdr:to>
      <xdr:col>46</xdr:col>
      <xdr:colOff>38100</xdr:colOff>
      <xdr:row>53</xdr:row>
      <xdr:rowOff>74314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05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90841</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883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81928</xdr:rowOff>
    </xdr:from>
    <xdr:to>
      <xdr:col>41</xdr:col>
      <xdr:colOff>101600</xdr:colOff>
      <xdr:row>53</xdr:row>
      <xdr:rowOff>12078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899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28605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877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59334</xdr:rowOff>
    </xdr:from>
    <xdr:to>
      <xdr:col>36</xdr:col>
      <xdr:colOff>165100</xdr:colOff>
      <xdr:row>53</xdr:row>
      <xdr:rowOff>160934</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14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6011</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892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31000</xdr:rowOff>
    </xdr:from>
    <xdr:to>
      <xdr:col>54</xdr:col>
      <xdr:colOff>189865</xdr:colOff>
      <xdr:row>78</xdr:row>
      <xdr:rowOff>126709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032500"/>
          <a:ext cx="1270" cy="1467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130536</xdr:rowOff>
    </xdr:from>
    <xdr:ext cx="469744"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03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126709</xdr:rowOff>
    </xdr:from>
    <xdr:to>
      <xdr:col>55</xdr:col>
      <xdr:colOff>88900</xdr:colOff>
      <xdr:row>78</xdr:row>
      <xdr:rowOff>126709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49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149127</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80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31000</xdr:rowOff>
    </xdr:from>
    <xdr:to>
      <xdr:col>55</xdr:col>
      <xdr:colOff>88900</xdr:colOff>
      <xdr:row>70</xdr:row>
      <xdr:rowOff>31000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03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80263</xdr:rowOff>
    </xdr:from>
    <xdr:to>
      <xdr:col>55</xdr:col>
      <xdr:colOff>0</xdr:colOff>
      <xdr:row>77</xdr:row>
      <xdr:rowOff>99428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281913"/>
          <a:ext cx="838200" cy="1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132313</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2819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109436</xdr:rowOff>
    </xdr:from>
    <xdr:to>
      <xdr:col>55</xdr:col>
      <xdr:colOff>50800</xdr:colOff>
      <xdr:row>76</xdr:row>
      <xdr:rowOff>39585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296818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99428</xdr:rowOff>
    </xdr:from>
    <xdr:to>
      <xdr:col>50</xdr:col>
      <xdr:colOff>114300</xdr:colOff>
      <xdr:row>77</xdr:row>
      <xdr:rowOff>147968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3301078"/>
          <a:ext cx="889000" cy="4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159880</xdr:rowOff>
    </xdr:from>
    <xdr:to>
      <xdr:col>50</xdr:col>
      <xdr:colOff>165100</xdr:colOff>
      <xdr:row>76</xdr:row>
      <xdr:rowOff>90030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0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106557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279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75921</xdr:rowOff>
    </xdr:from>
    <xdr:to>
      <xdr:col>45</xdr:col>
      <xdr:colOff>177800</xdr:colOff>
      <xdr:row>77</xdr:row>
      <xdr:rowOff>147968</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2934671"/>
          <a:ext cx="889000" cy="41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78460</xdr:rowOff>
    </xdr:from>
    <xdr:to>
      <xdr:col>46</xdr:col>
      <xdr:colOff>38100</xdr:colOff>
      <xdr:row>76</xdr:row>
      <xdr:rowOff>8610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293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25137</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71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75921</xdr:rowOff>
    </xdr:from>
    <xdr:to>
      <xdr:col>41</xdr:col>
      <xdr:colOff>50800</xdr:colOff>
      <xdr:row>76</xdr:row>
      <xdr:rowOff>170751</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2934671"/>
          <a:ext cx="889000" cy="26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68897</xdr:rowOff>
    </xdr:from>
    <xdr:to>
      <xdr:col>41</xdr:col>
      <xdr:colOff>101600</xdr:colOff>
      <xdr:row>75</xdr:row>
      <xdr:rowOff>170498</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292764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161625</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02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21006</xdr:rowOff>
    </xdr:from>
    <xdr:to>
      <xdr:col>36</xdr:col>
      <xdr:colOff>165100</xdr:colOff>
      <xdr:row>75</xdr:row>
      <xdr:rowOff>122606</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28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139133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65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29463</xdr:rowOff>
    </xdr:from>
    <xdr:to>
      <xdr:col>55</xdr:col>
      <xdr:colOff>50800</xdr:colOff>
      <xdr:row>77</xdr:row>
      <xdr:rowOff>131063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23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7890</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20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48628</xdr:rowOff>
    </xdr:from>
    <xdr:to>
      <xdr:col>50</xdr:col>
      <xdr:colOff>165100</xdr:colOff>
      <xdr:row>77</xdr:row>
      <xdr:rowOff>150228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25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141355</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04428" y="1334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97168</xdr:rowOff>
    </xdr:from>
    <xdr:to>
      <xdr:col>46</xdr:col>
      <xdr:colOff>38100</xdr:colOff>
      <xdr:row>78</xdr:row>
      <xdr:rowOff>27318</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29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18445</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15428" y="1339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25121</xdr:rowOff>
    </xdr:from>
    <xdr:to>
      <xdr:col>41</xdr:col>
      <xdr:colOff>101600</xdr:colOff>
      <xdr:row>75</xdr:row>
      <xdr:rowOff>126721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288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143248</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265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119951</xdr:rowOff>
    </xdr:from>
    <xdr:to>
      <xdr:col>36</xdr:col>
      <xdr:colOff>165100</xdr:colOff>
      <xdr:row>77</xdr:row>
      <xdr:rowOff>50101</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15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41228</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324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22461</xdr:rowOff>
    </xdr:from>
    <xdr:to>
      <xdr:col>54</xdr:col>
      <xdr:colOff>189865</xdr:colOff>
      <xdr:row>98</xdr:row>
      <xdr:rowOff>63511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624411"/>
          <a:ext cx="1270" cy="1241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67338</xdr:rowOff>
    </xdr:from>
    <xdr:ext cx="534377"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686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63511</xdr:rowOff>
    </xdr:from>
    <xdr:to>
      <xdr:col>55</xdr:col>
      <xdr:colOff>88900</xdr:colOff>
      <xdr:row>98</xdr:row>
      <xdr:rowOff>63511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865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140588</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9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22461</xdr:rowOff>
    </xdr:from>
    <xdr:to>
      <xdr:col>55</xdr:col>
      <xdr:colOff>88900</xdr:colOff>
      <xdr:row>91</xdr:row>
      <xdr:rowOff>22461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62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137903</xdr:rowOff>
    </xdr:from>
    <xdr:to>
      <xdr:col>55</xdr:col>
      <xdr:colOff>0</xdr:colOff>
      <xdr:row>91</xdr:row>
      <xdr:rowOff>72230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9639300" y="15568403"/>
          <a:ext cx="838200" cy="10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153967</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09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4090</xdr:rowOff>
    </xdr:from>
    <xdr:to>
      <xdr:col>55</xdr:col>
      <xdr:colOff>50800</xdr:colOff>
      <xdr:row>94</xdr:row>
      <xdr:rowOff>105690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12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122000</xdr:rowOff>
    </xdr:from>
    <xdr:to>
      <xdr:col>50</xdr:col>
      <xdr:colOff>114300</xdr:colOff>
      <xdr:row>90</xdr:row>
      <xdr:rowOff>137903</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8750300" y="15552500"/>
          <a:ext cx="889000" cy="1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98076</xdr:rowOff>
    </xdr:from>
    <xdr:to>
      <xdr:col>50</xdr:col>
      <xdr:colOff>165100</xdr:colOff>
      <xdr:row>95</xdr:row>
      <xdr:rowOff>28226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21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19353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30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122000</xdr:rowOff>
    </xdr:from>
    <xdr:to>
      <xdr:col>45</xdr:col>
      <xdr:colOff>177800</xdr:colOff>
      <xdr:row>91</xdr:row>
      <xdr:rowOff>164063</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5552500"/>
          <a:ext cx="889000" cy="2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40469</xdr:rowOff>
    </xdr:from>
    <xdr:to>
      <xdr:col>46</xdr:col>
      <xdr:colOff>38100</xdr:colOff>
      <xdr:row>95</xdr:row>
      <xdr:rowOff>142069</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32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133196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42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164063</xdr:rowOff>
    </xdr:from>
    <xdr:to>
      <xdr:col>41</xdr:col>
      <xdr:colOff>50800</xdr:colOff>
      <xdr:row>92</xdr:row>
      <xdr:rowOff>84999</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6972300" y="15766013"/>
          <a:ext cx="889000" cy="9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63852</xdr:rowOff>
    </xdr:from>
    <xdr:to>
      <xdr:col>41</xdr:col>
      <xdr:colOff>101600</xdr:colOff>
      <xdr:row>95</xdr:row>
      <xdr:rowOff>165452</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35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156579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44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138604</xdr:rowOff>
    </xdr:from>
    <xdr:to>
      <xdr:col>36</xdr:col>
      <xdr:colOff>165100</xdr:colOff>
      <xdr:row>96</xdr:row>
      <xdr:rowOff>68754</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42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59881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51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21430</xdr:rowOff>
    </xdr:from>
    <xdr:to>
      <xdr:col>55</xdr:col>
      <xdr:colOff>50800</xdr:colOff>
      <xdr:row>91</xdr:row>
      <xdr:rowOff>123030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56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107807</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553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87103</xdr:rowOff>
    </xdr:from>
    <xdr:to>
      <xdr:col>50</xdr:col>
      <xdr:colOff>165100</xdr:colOff>
      <xdr:row>91</xdr:row>
      <xdr:rowOff>17253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551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89</xdr:row>
      <xdr:rowOff>33780</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529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71200</xdr:rowOff>
    </xdr:from>
    <xdr:to>
      <xdr:col>46</xdr:col>
      <xdr:colOff>38100</xdr:colOff>
      <xdr:row>91</xdr:row>
      <xdr:rowOff>1350</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55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17877</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527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113263</xdr:rowOff>
    </xdr:from>
    <xdr:to>
      <xdr:col>41</xdr:col>
      <xdr:colOff>101600</xdr:colOff>
      <xdr:row>92</xdr:row>
      <xdr:rowOff>43413</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571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59940</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549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34199</xdr:rowOff>
    </xdr:from>
    <xdr:to>
      <xdr:col>36</xdr:col>
      <xdr:colOff>165100</xdr:colOff>
      <xdr:row>92</xdr:row>
      <xdr:rowOff>135799</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580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152326</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558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130229</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273729"/>
          <a:ext cx="1269" cy="1511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76906</xdr:rowOff>
    </xdr:from>
    <xdr:ext cx="534377"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504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130229</xdr:rowOff>
    </xdr:from>
    <xdr:to>
      <xdr:col>86</xdr:col>
      <xdr:colOff>25400</xdr:colOff>
      <xdr:row>30</xdr:row>
      <xdr:rowOff>130229</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27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96048</xdr:rowOff>
    </xdr:from>
    <xdr:to>
      <xdr:col>85</xdr:col>
      <xdr:colOff>127000</xdr:colOff>
      <xdr:row>39</xdr:row>
      <xdr:rowOff>96484</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5481300" y="6782598"/>
          <a:ext cx="838200" cy="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141604</xdr:rowOff>
    </xdr:from>
    <xdr:ext cx="378565"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485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118727</xdr:rowOff>
    </xdr:from>
    <xdr:to>
      <xdr:col>85</xdr:col>
      <xdr:colOff>177800</xdr:colOff>
      <xdr:row>39</xdr:row>
      <xdr:rowOff>48877</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64044</xdr:rowOff>
    </xdr:from>
    <xdr:to>
      <xdr:col>81</xdr:col>
      <xdr:colOff>50800</xdr:colOff>
      <xdr:row>39</xdr:row>
      <xdr:rowOff>96048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4592300" y="6579144"/>
          <a:ext cx="889000" cy="20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124170</xdr:rowOff>
    </xdr:from>
    <xdr:to>
      <xdr:col>81</xdr:col>
      <xdr:colOff>101600</xdr:colOff>
      <xdr:row>39</xdr:row>
      <xdr:rowOff>54320</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63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70847</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2017" y="6414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25618</xdr:rowOff>
    </xdr:from>
    <xdr:to>
      <xdr:col>76</xdr:col>
      <xdr:colOff>114300</xdr:colOff>
      <xdr:row>38</xdr:row>
      <xdr:rowOff>64044</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3703300" y="6369268"/>
          <a:ext cx="889000" cy="20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120360</xdr:rowOff>
    </xdr:from>
    <xdr:to>
      <xdr:col>76</xdr:col>
      <xdr:colOff>165100</xdr:colOff>
      <xdr:row>39</xdr:row>
      <xdr:rowOff>50510</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63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41637</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3017" y="6728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142748</xdr:rowOff>
    </xdr:from>
    <xdr:to>
      <xdr:col>71</xdr:col>
      <xdr:colOff>177800</xdr:colOff>
      <xdr:row>37</xdr:row>
      <xdr:rowOff>25618</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2814300" y="6314948"/>
          <a:ext cx="889000" cy="5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73551</xdr:rowOff>
    </xdr:from>
    <xdr:to>
      <xdr:col>72</xdr:col>
      <xdr:colOff>38100</xdr:colOff>
      <xdr:row>39</xdr:row>
      <xdr:rowOff>3701</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58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166278</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68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37846</xdr:rowOff>
    </xdr:from>
    <xdr:to>
      <xdr:col>67</xdr:col>
      <xdr:colOff>101600</xdr:colOff>
      <xdr:row>38</xdr:row>
      <xdr:rowOff>139446</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130573</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6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45684</xdr:rowOff>
    </xdr:from>
    <xdr:to>
      <xdr:col>85</xdr:col>
      <xdr:colOff>177800</xdr:colOff>
      <xdr:row>39</xdr:row>
      <xdr:rowOff>147284</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73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132061</xdr:rowOff>
    </xdr:from>
    <xdr:ext cx="313932"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6471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45248</xdr:rowOff>
    </xdr:from>
    <xdr:to>
      <xdr:col>81</xdr:col>
      <xdr:colOff>101600</xdr:colOff>
      <xdr:row>39</xdr:row>
      <xdr:rowOff>146848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73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137975</xdr:rowOff>
    </xdr:from>
    <xdr:ext cx="313932"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324333" y="68245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13244</xdr:rowOff>
    </xdr:from>
    <xdr:to>
      <xdr:col>76</xdr:col>
      <xdr:colOff>165100</xdr:colOff>
      <xdr:row>38</xdr:row>
      <xdr:rowOff>114844</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52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131371</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357428" y="6303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146268</xdr:rowOff>
    </xdr:from>
    <xdr:to>
      <xdr:col>72</xdr:col>
      <xdr:colOff>38100</xdr:colOff>
      <xdr:row>37</xdr:row>
      <xdr:rowOff>76418</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31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92945</xdr:rowOff>
    </xdr:from>
    <xdr:ext cx="469744"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468428" y="6093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91948</xdr:rowOff>
    </xdr:from>
    <xdr:to>
      <xdr:col>67</xdr:col>
      <xdr:colOff>101600</xdr:colOff>
      <xdr:row>37</xdr:row>
      <xdr:rowOff>22098</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26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38625</xdr:rowOff>
    </xdr:from>
    <xdr:ext cx="469744"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579428" y="6039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a:extLst>
            <a:ext uri="{FF2B5EF4-FFF2-40B4-BE49-F238E27FC236}">
              <a16:creationId xmlns:a16="http://schemas.microsoft.com/office/drawing/2014/main" id="{00000000-0008-0000-06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a:extLst>
            <a:ext uri="{FF2B5EF4-FFF2-40B4-BE49-F238E27FC236}">
              <a16:creationId xmlns:a16="http://schemas.microsoft.com/office/drawing/2014/main" id="{00000000-0008-0000-0600-00003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a:extLst>
            <a:ext uri="{FF2B5EF4-FFF2-40B4-BE49-F238E27FC236}">
              <a16:creationId xmlns:a16="http://schemas.microsoft.com/office/drawing/2014/main" id="{00000000-0008-0000-0600-00004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a:extLst>
            <a:ext uri="{FF2B5EF4-FFF2-40B4-BE49-F238E27FC236}">
              <a16:creationId xmlns:a16="http://schemas.microsoft.com/office/drawing/2014/main" id="{00000000-0008-0000-0600-00004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a:extLst>
            <a:ext uri="{FF2B5EF4-FFF2-40B4-BE49-F238E27FC236}">
              <a16:creationId xmlns:a16="http://schemas.microsoft.com/office/drawing/2014/main" id="{00000000-0008-0000-0600-00005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143625</xdr:rowOff>
    </xdr:from>
    <xdr:to>
      <xdr:col>85</xdr:col>
      <xdr:colOff>126364</xdr:colOff>
      <xdr:row>79</xdr:row>
      <xdr:rowOff>93294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1973675"/>
          <a:ext cx="1269" cy="166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97121</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64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93294</xdr:rowOff>
    </xdr:from>
    <xdr:to>
      <xdr:col>86</xdr:col>
      <xdr:colOff>25400</xdr:colOff>
      <xdr:row>79</xdr:row>
      <xdr:rowOff>93294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6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90302</xdr:rowOff>
    </xdr:from>
    <xdr:ext cx="534377"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74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143625</xdr:rowOff>
    </xdr:from>
    <xdr:to>
      <xdr:col>86</xdr:col>
      <xdr:colOff>25400</xdr:colOff>
      <xdr:row>69</xdr:row>
      <xdr:rowOff>143625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19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170332</xdr:rowOff>
    </xdr:from>
    <xdr:to>
      <xdr:col>85</xdr:col>
      <xdr:colOff>127000</xdr:colOff>
      <xdr:row>72</xdr:row>
      <xdr:rowOff>80416</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5481300" y="12171832"/>
          <a:ext cx="838200" cy="25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144556</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831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166129</xdr:rowOff>
    </xdr:from>
    <xdr:to>
      <xdr:col>85</xdr:col>
      <xdr:colOff>177800</xdr:colOff>
      <xdr:row>75</xdr:row>
      <xdr:rowOff>96279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285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140081</xdr:rowOff>
    </xdr:from>
    <xdr:to>
      <xdr:col>81</xdr:col>
      <xdr:colOff>50800</xdr:colOff>
      <xdr:row>72</xdr:row>
      <xdr:rowOff>80416</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4592300" y="12313031"/>
          <a:ext cx="889000" cy="11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22949</xdr:rowOff>
    </xdr:from>
    <xdr:to>
      <xdr:col>81</xdr:col>
      <xdr:colOff>101600</xdr:colOff>
      <xdr:row>75</xdr:row>
      <xdr:rowOff>124549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28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115676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97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140081</xdr:rowOff>
    </xdr:from>
    <xdr:to>
      <xdr:col>76</xdr:col>
      <xdr:colOff>114300</xdr:colOff>
      <xdr:row>72</xdr:row>
      <xdr:rowOff>24867</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3703300" y="12313031"/>
          <a:ext cx="889000" cy="5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168453</xdr:rowOff>
    </xdr:from>
    <xdr:to>
      <xdr:col>76</xdr:col>
      <xdr:colOff>165100</xdr:colOff>
      <xdr:row>75</xdr:row>
      <xdr:rowOff>98603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28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89730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94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24867</xdr:rowOff>
    </xdr:from>
    <xdr:to>
      <xdr:col>71</xdr:col>
      <xdr:colOff>177800</xdr:colOff>
      <xdr:row>72</xdr:row>
      <xdr:rowOff>122593</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2814300" y="12369267"/>
          <a:ext cx="889000" cy="9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88595</xdr:rowOff>
    </xdr:from>
    <xdr:to>
      <xdr:col>72</xdr:col>
      <xdr:colOff>38100</xdr:colOff>
      <xdr:row>76</xdr:row>
      <xdr:rowOff>18746</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29473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9872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04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28131</xdr:rowOff>
    </xdr:from>
    <xdr:to>
      <xdr:col>67</xdr:col>
      <xdr:colOff>101600</xdr:colOff>
      <xdr:row>75</xdr:row>
      <xdr:rowOff>129731</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120857</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97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119532</xdr:rowOff>
    </xdr:from>
    <xdr:to>
      <xdr:col>85</xdr:col>
      <xdr:colOff>177800</xdr:colOff>
      <xdr:row>71</xdr:row>
      <xdr:rowOff>49682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212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142409</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197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29616</xdr:rowOff>
    </xdr:from>
    <xdr:to>
      <xdr:col>81</xdr:col>
      <xdr:colOff>101600</xdr:colOff>
      <xdr:row>72</xdr:row>
      <xdr:rowOff>131216</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237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147743</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214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89281</xdr:rowOff>
    </xdr:from>
    <xdr:to>
      <xdr:col>76</xdr:col>
      <xdr:colOff>165100</xdr:colOff>
      <xdr:row>72</xdr:row>
      <xdr:rowOff>19431</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226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35958</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203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145517</xdr:rowOff>
    </xdr:from>
    <xdr:to>
      <xdr:col>72</xdr:col>
      <xdr:colOff>38100</xdr:colOff>
      <xdr:row>72</xdr:row>
      <xdr:rowOff>75667</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231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92194</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209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71793</xdr:rowOff>
    </xdr:from>
    <xdr:to>
      <xdr:col>67</xdr:col>
      <xdr:colOff>101600</xdr:colOff>
      <xdr:row>73</xdr:row>
      <xdr:rowOff>1943</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241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18470</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219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積立金グラフ枠">
          <a:extLst>
            <a:ext uri="{FF2B5EF4-FFF2-40B4-BE49-F238E27FC236}">
              <a16:creationId xmlns:a16="http://schemas.microsoft.com/office/drawing/2014/main" id="{00000000-0008-0000-06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26924</xdr:rowOff>
    </xdr:from>
    <xdr:to>
      <xdr:col>85</xdr:col>
      <xdr:colOff>126364</xdr:colOff>
      <xdr:row>98</xdr:row>
      <xdr:rowOff>110897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6317595" y="15628874"/>
          <a:ext cx="1269" cy="1284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114724</xdr:rowOff>
    </xdr:from>
    <xdr:ext cx="469744" cy="259045"/>
    <xdr:sp macro="" textlink="">
      <xdr:nvSpPr>
        <xdr:cNvPr id="689" name="積立金最小値テキスト">
          <a:extLst>
            <a:ext uri="{FF2B5EF4-FFF2-40B4-BE49-F238E27FC236}">
              <a16:creationId xmlns:a16="http://schemas.microsoft.com/office/drawing/2014/main" id="{00000000-0008-0000-0600-0000B1020000}"/>
            </a:ext>
          </a:extLst>
        </xdr:cNvPr>
        <xdr:cNvSpPr txBox="1"/>
      </xdr:nvSpPr>
      <xdr:spPr>
        <a:xfrm>
          <a:off x="16370300" y="16916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110897</xdr:rowOff>
    </xdr:from>
    <xdr:to>
      <xdr:col>86</xdr:col>
      <xdr:colOff>25400</xdr:colOff>
      <xdr:row>98</xdr:row>
      <xdr:rowOff>110897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6912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145051</xdr:rowOff>
    </xdr:from>
    <xdr:ext cx="534377" cy="259045"/>
    <xdr:sp macro="" textlink="">
      <xdr:nvSpPr>
        <xdr:cNvPr id="691" name="積立金最大値テキスト">
          <a:extLst>
            <a:ext uri="{FF2B5EF4-FFF2-40B4-BE49-F238E27FC236}">
              <a16:creationId xmlns:a16="http://schemas.microsoft.com/office/drawing/2014/main" id="{00000000-0008-0000-0600-0000B3020000}"/>
            </a:ext>
          </a:extLst>
        </xdr:cNvPr>
        <xdr:cNvSpPr txBox="1"/>
      </xdr:nvSpPr>
      <xdr:spPr>
        <a:xfrm>
          <a:off x="16370300" y="1540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26924</xdr:rowOff>
    </xdr:from>
    <xdr:to>
      <xdr:col>86</xdr:col>
      <xdr:colOff>25400</xdr:colOff>
      <xdr:row>91</xdr:row>
      <xdr:rowOff>26924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6230600" y="1562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127433</xdr:rowOff>
    </xdr:from>
    <xdr:to>
      <xdr:col>85</xdr:col>
      <xdr:colOff>127000</xdr:colOff>
      <xdr:row>94</xdr:row>
      <xdr:rowOff>136804</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5481300" y="15729383"/>
          <a:ext cx="838200" cy="52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117694</xdr:rowOff>
    </xdr:from>
    <xdr:ext cx="469744" cy="259045"/>
    <xdr:sp macro="" textlink="">
      <xdr:nvSpPr>
        <xdr:cNvPr id="694" name="積立金平均値テキスト">
          <a:extLst>
            <a:ext uri="{FF2B5EF4-FFF2-40B4-BE49-F238E27FC236}">
              <a16:creationId xmlns:a16="http://schemas.microsoft.com/office/drawing/2014/main" id="{00000000-0008-0000-0600-0000B6020000}"/>
            </a:ext>
          </a:extLst>
        </xdr:cNvPr>
        <xdr:cNvSpPr txBox="1"/>
      </xdr:nvSpPr>
      <xdr:spPr>
        <a:xfrm>
          <a:off x="16370300" y="16233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139267</xdr:rowOff>
    </xdr:from>
    <xdr:to>
      <xdr:col>85</xdr:col>
      <xdr:colOff>177800</xdr:colOff>
      <xdr:row>95</xdr:row>
      <xdr:rowOff>69417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6268700" y="16255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127433</xdr:rowOff>
    </xdr:from>
    <xdr:to>
      <xdr:col>81</xdr:col>
      <xdr:colOff>50800</xdr:colOff>
      <xdr:row>92</xdr:row>
      <xdr:rowOff>131471</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4592300" y="15729383"/>
          <a:ext cx="889000" cy="17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108559</xdr:rowOff>
    </xdr:from>
    <xdr:to>
      <xdr:col>81</xdr:col>
      <xdr:colOff>101600</xdr:colOff>
      <xdr:row>95</xdr:row>
      <xdr:rowOff>38709</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5430500" y="16224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29836</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46428" y="1631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131471</xdr:rowOff>
    </xdr:from>
    <xdr:to>
      <xdr:col>76</xdr:col>
      <xdr:colOff>114300</xdr:colOff>
      <xdr:row>97</xdr:row>
      <xdr:rowOff>24181</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3703300" y="15904871"/>
          <a:ext cx="889000" cy="74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130124</xdr:rowOff>
    </xdr:from>
    <xdr:to>
      <xdr:col>76</xdr:col>
      <xdr:colOff>165100</xdr:colOff>
      <xdr:row>94</xdr:row>
      <xdr:rowOff>60274</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4541500" y="1607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51401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16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92838</xdr:rowOff>
    </xdr:from>
    <xdr:to>
      <xdr:col>71</xdr:col>
      <xdr:colOff>177800</xdr:colOff>
      <xdr:row>97</xdr:row>
      <xdr:rowOff>24181</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2814300" y="16552038"/>
          <a:ext cx="889000" cy="10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34874</xdr:rowOff>
    </xdr:from>
    <xdr:to>
      <xdr:col>72</xdr:col>
      <xdr:colOff>38100</xdr:colOff>
      <xdr:row>97</xdr:row>
      <xdr:rowOff>136474</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3652500" y="1666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127601</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675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116484</xdr:rowOff>
    </xdr:from>
    <xdr:to>
      <xdr:col>67</xdr:col>
      <xdr:colOff>101600</xdr:colOff>
      <xdr:row>97</xdr:row>
      <xdr:rowOff>46634</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2763500" y="1657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37761</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6668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86004</xdr:rowOff>
    </xdr:from>
    <xdr:to>
      <xdr:col>85</xdr:col>
      <xdr:colOff>177800</xdr:colOff>
      <xdr:row>95</xdr:row>
      <xdr:rowOff>16154</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6268700" y="1620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108881</xdr:rowOff>
    </xdr:from>
    <xdr:ext cx="534377" cy="259045"/>
    <xdr:sp macro="" textlink="">
      <xdr:nvSpPr>
        <xdr:cNvPr id="713" name="積立金該当値テキスト">
          <a:extLst>
            <a:ext uri="{FF2B5EF4-FFF2-40B4-BE49-F238E27FC236}">
              <a16:creationId xmlns:a16="http://schemas.microsoft.com/office/drawing/2014/main" id="{00000000-0008-0000-0600-0000C9020000}"/>
            </a:ext>
          </a:extLst>
        </xdr:cNvPr>
        <xdr:cNvSpPr txBox="1"/>
      </xdr:nvSpPr>
      <xdr:spPr>
        <a:xfrm>
          <a:off x="16370300" y="1605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76633</xdr:rowOff>
    </xdr:from>
    <xdr:to>
      <xdr:col>81</xdr:col>
      <xdr:colOff>101600</xdr:colOff>
      <xdr:row>92</xdr:row>
      <xdr:rowOff>6783</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5430500" y="1567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23310</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5214111" y="1545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80671</xdr:rowOff>
    </xdr:from>
    <xdr:to>
      <xdr:col>76</xdr:col>
      <xdr:colOff>165100</xdr:colOff>
      <xdr:row>93</xdr:row>
      <xdr:rowOff>10821</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4541500" y="1585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27348</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4325111" y="1562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144831</xdr:rowOff>
    </xdr:from>
    <xdr:to>
      <xdr:col>72</xdr:col>
      <xdr:colOff>38100</xdr:colOff>
      <xdr:row>97</xdr:row>
      <xdr:rowOff>74981</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3652500" y="1660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91508</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3468428" y="1637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42038</xdr:rowOff>
    </xdr:from>
    <xdr:to>
      <xdr:col>67</xdr:col>
      <xdr:colOff>101600</xdr:colOff>
      <xdr:row>96</xdr:row>
      <xdr:rowOff>143638</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2763500" y="1650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160165</xdr:rowOff>
    </xdr:from>
    <xdr:ext cx="469744"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2579428" y="16276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投資及び出資金グラフ枠">
          <a:extLst>
            <a:ext uri="{FF2B5EF4-FFF2-40B4-BE49-F238E27FC236}">
              <a16:creationId xmlns:a16="http://schemas.microsoft.com/office/drawing/2014/main" id="{00000000-0008-0000-06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124678</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2159595" y="5268178"/>
          <a:ext cx="1269" cy="1517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8" name="投資及び出資金最小値テキスト">
          <a:extLst>
            <a:ext uri="{FF2B5EF4-FFF2-40B4-BE49-F238E27FC236}">
              <a16:creationId xmlns:a16="http://schemas.microsoft.com/office/drawing/2014/main" id="{00000000-0008-0000-0600-0000E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71355</xdr:rowOff>
    </xdr:from>
    <xdr:ext cx="469744" cy="259045"/>
    <xdr:sp macro="" textlink="">
      <xdr:nvSpPr>
        <xdr:cNvPr id="750" name="投資及び出資金最大値テキスト">
          <a:extLst>
            <a:ext uri="{FF2B5EF4-FFF2-40B4-BE49-F238E27FC236}">
              <a16:creationId xmlns:a16="http://schemas.microsoft.com/office/drawing/2014/main" id="{00000000-0008-0000-0600-0000EE020000}"/>
            </a:ext>
          </a:extLst>
        </xdr:cNvPr>
        <xdr:cNvSpPr txBox="1"/>
      </xdr:nvSpPr>
      <xdr:spPr>
        <a:xfrm>
          <a:off x="22212300" y="504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124678</xdr:rowOff>
    </xdr:from>
    <xdr:to>
      <xdr:col>116</xdr:col>
      <xdr:colOff>152400</xdr:colOff>
      <xdr:row>30</xdr:row>
      <xdr:rowOff>124678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2072600" y="5268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156028</xdr:rowOff>
    </xdr:from>
    <xdr:to>
      <xdr:col>116</xdr:col>
      <xdr:colOff>63500</xdr:colOff>
      <xdr:row>36</xdr:row>
      <xdr:rowOff>1560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1323300" y="5985328"/>
          <a:ext cx="838200" cy="18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5605</xdr:rowOff>
    </xdr:from>
    <xdr:ext cx="469744" cy="259045"/>
    <xdr:sp macro="" textlink="">
      <xdr:nvSpPr>
        <xdr:cNvPr id="753" name="投資及び出資金平均値テキスト">
          <a:extLst>
            <a:ext uri="{FF2B5EF4-FFF2-40B4-BE49-F238E27FC236}">
              <a16:creationId xmlns:a16="http://schemas.microsoft.com/office/drawing/2014/main" id="{00000000-0008-0000-0600-0000F1020000}"/>
            </a:ext>
          </a:extLst>
        </xdr:cNvPr>
        <xdr:cNvSpPr txBox="1"/>
      </xdr:nvSpPr>
      <xdr:spPr>
        <a:xfrm>
          <a:off x="22212300" y="6177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27178</xdr:rowOff>
    </xdr:from>
    <xdr:to>
      <xdr:col>116</xdr:col>
      <xdr:colOff>114300</xdr:colOff>
      <xdr:row>36</xdr:row>
      <xdr:rowOff>128778</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2110700" y="619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156028</xdr:rowOff>
    </xdr:from>
    <xdr:to>
      <xdr:col>111</xdr:col>
      <xdr:colOff>177800</xdr:colOff>
      <xdr:row>35</xdr:row>
      <xdr:rowOff>166479</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20434300" y="5985328"/>
          <a:ext cx="889000" cy="18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127435</xdr:rowOff>
    </xdr:from>
    <xdr:to>
      <xdr:col>112</xdr:col>
      <xdr:colOff>38100</xdr:colOff>
      <xdr:row>36</xdr:row>
      <xdr:rowOff>57585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12725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48712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088428" y="622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85816</xdr:rowOff>
    </xdr:from>
    <xdr:to>
      <xdr:col>107</xdr:col>
      <xdr:colOff>50800</xdr:colOff>
      <xdr:row>35</xdr:row>
      <xdr:rowOff>166479</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9545300" y="5400766"/>
          <a:ext cx="889000" cy="76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49711</xdr:rowOff>
    </xdr:from>
    <xdr:to>
      <xdr:col>107</xdr:col>
      <xdr:colOff>101600</xdr:colOff>
      <xdr:row>36</xdr:row>
      <xdr:rowOff>151311</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20383500" y="62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142438</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31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85816</xdr:rowOff>
    </xdr:from>
    <xdr:to>
      <xdr:col>102</xdr:col>
      <xdr:colOff>114300</xdr:colOff>
      <xdr:row>36</xdr:row>
      <xdr:rowOff>58384</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flipV="1">
          <a:off x="18656300" y="5400766"/>
          <a:ext cx="889000" cy="82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131028</xdr:rowOff>
    </xdr:from>
    <xdr:to>
      <xdr:col>102</xdr:col>
      <xdr:colOff>165100</xdr:colOff>
      <xdr:row>36</xdr:row>
      <xdr:rowOff>61178</xdr:rowOff>
    </xdr:to>
    <xdr:sp macro="" textlink="">
      <xdr:nvSpPr>
        <xdr:cNvPr id="762" name="フローチャート: 判断 761">
          <a:extLst>
            <a:ext uri="{FF2B5EF4-FFF2-40B4-BE49-F238E27FC236}">
              <a16:creationId xmlns:a16="http://schemas.microsoft.com/office/drawing/2014/main" id="{00000000-0008-0000-0600-0000FA020000}"/>
            </a:ext>
          </a:extLst>
        </xdr:cNvPr>
        <xdr:cNvSpPr/>
      </xdr:nvSpPr>
      <xdr:spPr>
        <a:xfrm>
          <a:off x="19494500" y="613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52305</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10428" y="622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73878</xdr:rowOff>
    </xdr:from>
    <xdr:to>
      <xdr:col>98</xdr:col>
      <xdr:colOff>38100</xdr:colOff>
      <xdr:row>36</xdr:row>
      <xdr:rowOff>4028</xdr:rowOff>
    </xdr:to>
    <xdr:sp macro="" textlink="">
      <xdr:nvSpPr>
        <xdr:cNvPr id="764" name="フローチャート: 判断 763">
          <a:extLst>
            <a:ext uri="{FF2B5EF4-FFF2-40B4-BE49-F238E27FC236}">
              <a16:creationId xmlns:a16="http://schemas.microsoft.com/office/drawing/2014/main" id="{00000000-0008-0000-0600-0000FC020000}"/>
            </a:ext>
          </a:extLst>
        </xdr:cNvPr>
        <xdr:cNvSpPr/>
      </xdr:nvSpPr>
      <xdr:spPr>
        <a:xfrm>
          <a:off x="18605500" y="607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20555</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21428" y="5849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122210</xdr:rowOff>
    </xdr:from>
    <xdr:to>
      <xdr:col>116</xdr:col>
      <xdr:colOff>114300</xdr:colOff>
      <xdr:row>36</xdr:row>
      <xdr:rowOff>52360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2110700" y="612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145087</xdr:rowOff>
    </xdr:from>
    <xdr:ext cx="469744" cy="259045"/>
    <xdr:sp macro="" textlink="">
      <xdr:nvSpPr>
        <xdr:cNvPr id="772" name="投資及び出資金該当値テキスト">
          <a:extLst>
            <a:ext uri="{FF2B5EF4-FFF2-40B4-BE49-F238E27FC236}">
              <a16:creationId xmlns:a16="http://schemas.microsoft.com/office/drawing/2014/main" id="{00000000-0008-0000-0600-000004030000}"/>
            </a:ext>
          </a:extLst>
        </xdr:cNvPr>
        <xdr:cNvSpPr txBox="1"/>
      </xdr:nvSpPr>
      <xdr:spPr>
        <a:xfrm>
          <a:off x="22212300" y="597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105228</xdr:rowOff>
    </xdr:from>
    <xdr:to>
      <xdr:col>112</xdr:col>
      <xdr:colOff>38100</xdr:colOff>
      <xdr:row>35</xdr:row>
      <xdr:rowOff>35378</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21272500" y="593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51905</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21088428" y="570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115679</xdr:rowOff>
    </xdr:from>
    <xdr:to>
      <xdr:col>107</xdr:col>
      <xdr:colOff>101600</xdr:colOff>
      <xdr:row>36</xdr:row>
      <xdr:rowOff>45829</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0383500" y="611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62356</xdr:rowOff>
    </xdr:from>
    <xdr:ext cx="469744"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20199428" y="589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35016</xdr:rowOff>
    </xdr:from>
    <xdr:to>
      <xdr:col>102</xdr:col>
      <xdr:colOff>165100</xdr:colOff>
      <xdr:row>31</xdr:row>
      <xdr:rowOff>136616</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19494500" y="534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29</xdr:row>
      <xdr:rowOff>153143</xdr:rowOff>
    </xdr:from>
    <xdr:ext cx="469744"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9310428" y="512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7584</xdr:rowOff>
    </xdr:from>
    <xdr:to>
      <xdr:col>98</xdr:col>
      <xdr:colOff>38100</xdr:colOff>
      <xdr:row>36</xdr:row>
      <xdr:rowOff>109184</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18605500" y="617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100311</xdr:rowOff>
    </xdr:from>
    <xdr:ext cx="469744"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421428" y="627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貸付金グラフ枠">
          <a:extLst>
            <a:ext uri="{FF2B5EF4-FFF2-40B4-BE49-F238E27FC236}">
              <a16:creationId xmlns:a16="http://schemas.microsoft.com/office/drawing/2014/main" id="{00000000-0008-0000-06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53340</xdr:rowOff>
    </xdr:from>
    <xdr:to>
      <xdr:col>116</xdr:col>
      <xdr:colOff>62864</xdr:colOff>
      <xdr:row>59</xdr:row>
      <xdr:rowOff>40386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2159595" y="8625840"/>
          <a:ext cx="1269"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44213</xdr:rowOff>
    </xdr:from>
    <xdr:ext cx="378565" cy="259045"/>
    <xdr:sp macro="" textlink="">
      <xdr:nvSpPr>
        <xdr:cNvPr id="805" name="貸付金最小値テキスト">
          <a:extLst>
            <a:ext uri="{FF2B5EF4-FFF2-40B4-BE49-F238E27FC236}">
              <a16:creationId xmlns:a16="http://schemas.microsoft.com/office/drawing/2014/main" id="{00000000-0008-0000-0600-000025030000}"/>
            </a:ext>
          </a:extLst>
        </xdr:cNvPr>
        <xdr:cNvSpPr txBox="1"/>
      </xdr:nvSpPr>
      <xdr:spPr>
        <a:xfrm>
          <a:off x="22212300" y="1015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40386</xdr:rowOff>
    </xdr:from>
    <xdr:to>
      <xdr:col>116</xdr:col>
      <xdr:colOff>152400</xdr:colOff>
      <xdr:row>59</xdr:row>
      <xdr:rowOff>40386</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2072600" y="1015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17</xdr:rowOff>
    </xdr:from>
    <xdr:ext cx="599010" cy="259045"/>
    <xdr:sp macro="" textlink="">
      <xdr:nvSpPr>
        <xdr:cNvPr id="807" name="貸付金最大値テキスト">
          <a:extLst>
            <a:ext uri="{FF2B5EF4-FFF2-40B4-BE49-F238E27FC236}">
              <a16:creationId xmlns:a16="http://schemas.microsoft.com/office/drawing/2014/main" id="{00000000-0008-0000-0600-000027030000}"/>
            </a:ext>
          </a:extLst>
        </xdr:cNvPr>
        <xdr:cNvSpPr txBox="1"/>
      </xdr:nvSpPr>
      <xdr:spPr>
        <a:xfrm>
          <a:off x="22212300" y="8401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53340</xdr:rowOff>
    </xdr:from>
    <xdr:to>
      <xdr:col>116</xdr:col>
      <xdr:colOff>152400</xdr:colOff>
      <xdr:row>50</xdr:row>
      <xdr:rowOff>53340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8625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110109</xdr:rowOff>
    </xdr:from>
    <xdr:to>
      <xdr:col>116</xdr:col>
      <xdr:colOff>63500</xdr:colOff>
      <xdr:row>58</xdr:row>
      <xdr:rowOff>124511</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1323300" y="10054209"/>
          <a:ext cx="8382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2011</xdr:rowOff>
    </xdr:from>
    <xdr:ext cx="534377" cy="259045"/>
    <xdr:sp macro="" textlink="">
      <xdr:nvSpPr>
        <xdr:cNvPr id="810" name="貸付金平均値テキスト">
          <a:extLst>
            <a:ext uri="{FF2B5EF4-FFF2-40B4-BE49-F238E27FC236}">
              <a16:creationId xmlns:a16="http://schemas.microsoft.com/office/drawing/2014/main" id="{00000000-0008-0000-0600-00002A030000}"/>
            </a:ext>
          </a:extLst>
        </xdr:cNvPr>
        <xdr:cNvSpPr txBox="1"/>
      </xdr:nvSpPr>
      <xdr:spPr>
        <a:xfrm>
          <a:off x="22212300" y="9603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150584</xdr:rowOff>
    </xdr:from>
    <xdr:to>
      <xdr:col>116</xdr:col>
      <xdr:colOff>114300</xdr:colOff>
      <xdr:row>57</xdr:row>
      <xdr:rowOff>80734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2110700" y="975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110109</xdr:rowOff>
    </xdr:from>
    <xdr:to>
      <xdr:col>111</xdr:col>
      <xdr:colOff>177800</xdr:colOff>
      <xdr:row>58</xdr:row>
      <xdr:rowOff>146177</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20434300" y="10054209"/>
          <a:ext cx="889000" cy="3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91313</xdr:rowOff>
    </xdr:from>
    <xdr:to>
      <xdr:col>112</xdr:col>
      <xdr:colOff>38100</xdr:colOff>
      <xdr:row>57</xdr:row>
      <xdr:rowOff>21463</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1272500" y="96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37990</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56111" y="94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127419</xdr:rowOff>
    </xdr:from>
    <xdr:to>
      <xdr:col>107</xdr:col>
      <xdr:colOff>50800</xdr:colOff>
      <xdr:row>58</xdr:row>
      <xdr:rowOff>146177</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9545300" y="10071519"/>
          <a:ext cx="889000" cy="1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9271</xdr:rowOff>
    </xdr:from>
    <xdr:to>
      <xdr:col>107</xdr:col>
      <xdr:colOff>101600</xdr:colOff>
      <xdr:row>56</xdr:row>
      <xdr:rowOff>110871</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20383500" y="961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127398</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67111" y="938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127419</xdr:rowOff>
    </xdr:from>
    <xdr:to>
      <xdr:col>102</xdr:col>
      <xdr:colOff>114300</xdr:colOff>
      <xdr:row>58</xdr:row>
      <xdr:rowOff>133312</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flipV="1">
          <a:off x="18656300" y="10071519"/>
          <a:ext cx="889000" cy="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13691</xdr:rowOff>
    </xdr:from>
    <xdr:to>
      <xdr:col>102</xdr:col>
      <xdr:colOff>165100</xdr:colOff>
      <xdr:row>56</xdr:row>
      <xdr:rowOff>115291</xdr:rowOff>
    </xdr:to>
    <xdr:sp macro="" textlink="">
      <xdr:nvSpPr>
        <xdr:cNvPr id="819" name="フローチャート: 判断 818">
          <a:extLst>
            <a:ext uri="{FF2B5EF4-FFF2-40B4-BE49-F238E27FC236}">
              <a16:creationId xmlns:a16="http://schemas.microsoft.com/office/drawing/2014/main" id="{00000000-0008-0000-0600-000033030000}"/>
            </a:ext>
          </a:extLst>
        </xdr:cNvPr>
        <xdr:cNvSpPr/>
      </xdr:nvSpPr>
      <xdr:spPr>
        <a:xfrm>
          <a:off x="19494500" y="9614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131818</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278111" y="939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77839</xdr:rowOff>
    </xdr:from>
    <xdr:to>
      <xdr:col>98</xdr:col>
      <xdr:colOff>38100</xdr:colOff>
      <xdr:row>58</xdr:row>
      <xdr:rowOff>7989</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8605500" y="985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24516</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389111" y="962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73711</xdr:rowOff>
    </xdr:from>
    <xdr:to>
      <xdr:col>116</xdr:col>
      <xdr:colOff>114300</xdr:colOff>
      <xdr:row>59</xdr:row>
      <xdr:rowOff>3861</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2110700" y="1001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160088</xdr:rowOff>
    </xdr:from>
    <xdr:ext cx="469744" cy="259045"/>
    <xdr:sp macro="" textlink="">
      <xdr:nvSpPr>
        <xdr:cNvPr id="829" name="貸付金該当値テキスト">
          <a:extLst>
            <a:ext uri="{FF2B5EF4-FFF2-40B4-BE49-F238E27FC236}">
              <a16:creationId xmlns:a16="http://schemas.microsoft.com/office/drawing/2014/main" id="{00000000-0008-0000-0600-00003D030000}"/>
            </a:ext>
          </a:extLst>
        </xdr:cNvPr>
        <xdr:cNvSpPr txBox="1"/>
      </xdr:nvSpPr>
      <xdr:spPr>
        <a:xfrm>
          <a:off x="22212300" y="993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59309</xdr:rowOff>
    </xdr:from>
    <xdr:to>
      <xdr:col>112</xdr:col>
      <xdr:colOff>38100</xdr:colOff>
      <xdr:row>58</xdr:row>
      <xdr:rowOff>160909</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1272500" y="1000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152036</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21088428" y="1009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95377</xdr:rowOff>
    </xdr:from>
    <xdr:to>
      <xdr:col>107</xdr:col>
      <xdr:colOff>101600</xdr:colOff>
      <xdr:row>59</xdr:row>
      <xdr:rowOff>25527</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0383500" y="1003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16654</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0199428" y="1013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76619</xdr:rowOff>
    </xdr:from>
    <xdr:to>
      <xdr:col>102</xdr:col>
      <xdr:colOff>165100</xdr:colOff>
      <xdr:row>59</xdr:row>
      <xdr:rowOff>6769</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19494500" y="1002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169346</xdr:rowOff>
    </xdr:from>
    <xdr:ext cx="469744"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9310428" y="1011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82512</xdr:rowOff>
    </xdr:from>
    <xdr:to>
      <xdr:col>98</xdr:col>
      <xdr:colOff>38100</xdr:colOff>
      <xdr:row>59</xdr:row>
      <xdr:rowOff>12662</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8605500" y="1002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3789</xdr:rowOff>
    </xdr:from>
    <xdr:ext cx="469744"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421428" y="1011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9" name="繰出金グラフ枠">
          <a:extLst>
            <a:ext uri="{FF2B5EF4-FFF2-40B4-BE49-F238E27FC236}">
              <a16:creationId xmlns:a16="http://schemas.microsoft.com/office/drawing/2014/main" id="{00000000-0008-0000-0600-00005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45334</xdr:rowOff>
    </xdr:from>
    <xdr:to>
      <xdr:col>116</xdr:col>
      <xdr:colOff>62864</xdr:colOff>
      <xdr:row>79</xdr:row>
      <xdr:rowOff>46340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2159595" y="12389734"/>
          <a:ext cx="1269" cy="1201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50167</xdr:rowOff>
    </xdr:from>
    <xdr:ext cx="534377" cy="259045"/>
    <xdr:sp macro="" textlink="">
      <xdr:nvSpPr>
        <xdr:cNvPr id="861" name="繰出金最小値テキスト">
          <a:extLst>
            <a:ext uri="{FF2B5EF4-FFF2-40B4-BE49-F238E27FC236}">
              <a16:creationId xmlns:a16="http://schemas.microsoft.com/office/drawing/2014/main" id="{00000000-0008-0000-0600-00005D030000}"/>
            </a:ext>
          </a:extLst>
        </xdr:cNvPr>
        <xdr:cNvSpPr txBox="1"/>
      </xdr:nvSpPr>
      <xdr:spPr>
        <a:xfrm>
          <a:off x="22212300" y="1359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46340</xdr:rowOff>
    </xdr:from>
    <xdr:to>
      <xdr:col>116</xdr:col>
      <xdr:colOff>152400</xdr:colOff>
      <xdr:row>79</xdr:row>
      <xdr:rowOff>46340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359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163461</xdr:rowOff>
    </xdr:from>
    <xdr:ext cx="534377" cy="259045"/>
    <xdr:sp macro="" textlink="">
      <xdr:nvSpPr>
        <xdr:cNvPr id="863" name="繰出金最大値テキスト">
          <a:extLst>
            <a:ext uri="{FF2B5EF4-FFF2-40B4-BE49-F238E27FC236}">
              <a16:creationId xmlns:a16="http://schemas.microsoft.com/office/drawing/2014/main" id="{00000000-0008-0000-0600-00005F030000}"/>
            </a:ext>
          </a:extLst>
        </xdr:cNvPr>
        <xdr:cNvSpPr txBox="1"/>
      </xdr:nvSpPr>
      <xdr:spPr>
        <a:xfrm>
          <a:off x="22212300" y="1216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45334</xdr:rowOff>
    </xdr:from>
    <xdr:to>
      <xdr:col>116</xdr:col>
      <xdr:colOff>152400</xdr:colOff>
      <xdr:row>72</xdr:row>
      <xdr:rowOff>45334</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2072600" y="1238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44648</xdr:rowOff>
    </xdr:from>
    <xdr:to>
      <xdr:col>116</xdr:col>
      <xdr:colOff>63500</xdr:colOff>
      <xdr:row>75</xdr:row>
      <xdr:rowOff>116337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1323300" y="12903398"/>
          <a:ext cx="838200" cy="7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12966</xdr:rowOff>
    </xdr:from>
    <xdr:ext cx="534377" cy="259045"/>
    <xdr:sp macro="" textlink="">
      <xdr:nvSpPr>
        <xdr:cNvPr id="866" name="繰出金平均値テキスト">
          <a:extLst>
            <a:ext uri="{FF2B5EF4-FFF2-40B4-BE49-F238E27FC236}">
              <a16:creationId xmlns:a16="http://schemas.microsoft.com/office/drawing/2014/main" id="{00000000-0008-0000-0600-000062030000}"/>
            </a:ext>
          </a:extLst>
        </xdr:cNvPr>
        <xdr:cNvSpPr txBox="1"/>
      </xdr:nvSpPr>
      <xdr:spPr>
        <a:xfrm>
          <a:off x="22212300" y="13043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34539</xdr:rowOff>
    </xdr:from>
    <xdr:to>
      <xdr:col>116</xdr:col>
      <xdr:colOff>114300</xdr:colOff>
      <xdr:row>76</xdr:row>
      <xdr:rowOff>136139</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2110700" y="1306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116337</xdr:rowOff>
    </xdr:from>
    <xdr:to>
      <xdr:col>111</xdr:col>
      <xdr:colOff>177800</xdr:colOff>
      <xdr:row>75</xdr:row>
      <xdr:rowOff>121549</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20434300" y="12975087"/>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77653</xdr:rowOff>
    </xdr:from>
    <xdr:to>
      <xdr:col>112</xdr:col>
      <xdr:colOff>38100</xdr:colOff>
      <xdr:row>77</xdr:row>
      <xdr:rowOff>7803</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1272500" y="131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170380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20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94803</xdr:rowOff>
    </xdr:from>
    <xdr:to>
      <xdr:col>107</xdr:col>
      <xdr:colOff>50800</xdr:colOff>
      <xdr:row>75</xdr:row>
      <xdr:rowOff>121549</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9545300" y="12953553"/>
          <a:ext cx="8890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107051</xdr:rowOff>
    </xdr:from>
    <xdr:to>
      <xdr:col>107</xdr:col>
      <xdr:colOff>101600</xdr:colOff>
      <xdr:row>77</xdr:row>
      <xdr:rowOff>37201</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0383500" y="1313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28328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22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94803</xdr:rowOff>
    </xdr:from>
    <xdr:to>
      <xdr:col>102</xdr:col>
      <xdr:colOff>114300</xdr:colOff>
      <xdr:row>75</xdr:row>
      <xdr:rowOff>117708</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18656300" y="12953553"/>
          <a:ext cx="889000" cy="2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156383</xdr:rowOff>
    </xdr:from>
    <xdr:to>
      <xdr:col>102</xdr:col>
      <xdr:colOff>165100</xdr:colOff>
      <xdr:row>77</xdr:row>
      <xdr:rowOff>86533</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9494500" y="13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77660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27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147741</xdr:rowOff>
    </xdr:from>
    <xdr:to>
      <xdr:col>98</xdr:col>
      <xdr:colOff>38100</xdr:colOff>
      <xdr:row>77</xdr:row>
      <xdr:rowOff>77891</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18605500" y="1317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69018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27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165298</xdr:rowOff>
    </xdr:from>
    <xdr:to>
      <xdr:col>116</xdr:col>
      <xdr:colOff>114300</xdr:colOff>
      <xdr:row>75</xdr:row>
      <xdr:rowOff>95448</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2110700" y="1285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16725</xdr:rowOff>
    </xdr:from>
    <xdr:ext cx="534377" cy="259045"/>
    <xdr:sp macro="" textlink="">
      <xdr:nvSpPr>
        <xdr:cNvPr id="885" name="繰出金該当値テキスト">
          <a:extLst>
            <a:ext uri="{FF2B5EF4-FFF2-40B4-BE49-F238E27FC236}">
              <a16:creationId xmlns:a16="http://schemas.microsoft.com/office/drawing/2014/main" id="{00000000-0008-0000-0600-000075030000}"/>
            </a:ext>
          </a:extLst>
        </xdr:cNvPr>
        <xdr:cNvSpPr txBox="1"/>
      </xdr:nvSpPr>
      <xdr:spPr>
        <a:xfrm>
          <a:off x="22212300" y="1270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65537</xdr:rowOff>
    </xdr:from>
    <xdr:to>
      <xdr:col>112</xdr:col>
      <xdr:colOff>38100</xdr:colOff>
      <xdr:row>75</xdr:row>
      <xdr:rowOff>167137</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1272500" y="1292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12214</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1056111" y="1269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70749</xdr:rowOff>
    </xdr:from>
    <xdr:to>
      <xdr:col>107</xdr:col>
      <xdr:colOff>101600</xdr:colOff>
      <xdr:row>76</xdr:row>
      <xdr:rowOff>899</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20383500" y="1292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17426</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0167111" y="1270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44003</xdr:rowOff>
    </xdr:from>
    <xdr:to>
      <xdr:col>102</xdr:col>
      <xdr:colOff>165100</xdr:colOff>
      <xdr:row>75</xdr:row>
      <xdr:rowOff>145603</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9494500" y="1290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162130</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9278111" y="1267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66908</xdr:rowOff>
    </xdr:from>
    <xdr:to>
      <xdr:col>98</xdr:col>
      <xdr:colOff>38100</xdr:colOff>
      <xdr:row>75</xdr:row>
      <xdr:rowOff>168508</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18605500" y="1292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13585</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389111" y="1270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8" name="前年度繰上充用金グラフ枠">
          <a:extLst>
            <a:ext uri="{FF2B5EF4-FFF2-40B4-BE49-F238E27FC236}">
              <a16:creationId xmlns:a16="http://schemas.microsoft.com/office/drawing/2014/main" id="{00000000-0008-0000-0600-00008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0" name="前年度繰上充用金最小値テキスト">
          <a:extLst>
            <a:ext uri="{FF2B5EF4-FFF2-40B4-BE49-F238E27FC236}">
              <a16:creationId xmlns:a16="http://schemas.microsoft.com/office/drawing/2014/main" id="{00000000-0008-0000-0600-00008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2" name="前年度繰上充用金最大値テキスト">
          <a:extLst>
            <a:ext uri="{FF2B5EF4-FFF2-40B4-BE49-F238E27FC236}">
              <a16:creationId xmlns:a16="http://schemas.microsoft.com/office/drawing/2014/main" id="{00000000-0008-0000-0600-00009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5" name="前年度繰上充用金平均値テキスト">
          <a:extLst>
            <a:ext uri="{FF2B5EF4-FFF2-40B4-BE49-F238E27FC236}">
              <a16:creationId xmlns:a16="http://schemas.microsoft.com/office/drawing/2014/main" id="{00000000-0008-0000-0600-00009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4" name="前年度繰上充用金該当値テキスト">
          <a:extLst>
            <a:ext uri="{FF2B5EF4-FFF2-40B4-BE49-F238E27FC236}">
              <a16:creationId xmlns:a16="http://schemas.microsoft.com/office/drawing/2014/main" id="{00000000-0008-0000-0600-0000A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620,858</a:t>
          </a:r>
          <a:r>
            <a:rPr kumimoji="1" lang="ja-JP" altLang="en-US" sz="1300">
              <a:latin typeface="ＭＳ Ｐゴシック" panose="020B0600070205080204" pitchFamily="50" charset="-128"/>
              <a:ea typeface="ＭＳ Ｐゴシック" panose="020B0600070205080204" pitchFamily="50" charset="-128"/>
            </a:rPr>
            <a:t>円であり、類似団体中高い方から５番目（類似団体加重平均は</a:t>
          </a:r>
          <a:r>
            <a:rPr kumimoji="1" lang="en-US" altLang="ja-JP" sz="1300">
              <a:latin typeface="ＭＳ Ｐゴシック" panose="020B0600070205080204" pitchFamily="50" charset="-128"/>
              <a:ea typeface="ＭＳ Ｐゴシック" panose="020B0600070205080204" pitchFamily="50" charset="-128"/>
            </a:rPr>
            <a:t>587,438</a:t>
          </a:r>
          <a:r>
            <a:rPr kumimoji="1" lang="ja-JP" altLang="en-US" sz="1300">
              <a:latin typeface="ＭＳ Ｐゴシック" panose="020B0600070205080204" pitchFamily="50" charset="-128"/>
              <a:ea typeface="ＭＳ Ｐゴシック" panose="020B0600070205080204" pitchFamily="50" charset="-128"/>
            </a:rPr>
            <a:t>円）となる。類似団体平均と比べて、人件費や公債費、普通建設事業費などが高い水準にあることが要因である。</a:t>
          </a:r>
        </a:p>
        <a:p>
          <a:r>
            <a:rPr kumimoji="1" lang="ja-JP" altLang="en-US" sz="1300">
              <a:latin typeface="ＭＳ Ｐゴシック" panose="020B0600070205080204" pitchFamily="50" charset="-128"/>
              <a:ea typeface="ＭＳ Ｐゴシック" panose="020B0600070205080204" pitchFamily="50" charset="-128"/>
            </a:rPr>
            <a:t>　人件費は、住民一人当たり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117,501</a:t>
          </a:r>
          <a:r>
            <a:rPr kumimoji="1" lang="ja-JP" altLang="en-US" sz="1300">
              <a:latin typeface="ＭＳ Ｐゴシック" panose="020B0600070205080204" pitchFamily="50" charset="-128"/>
              <a:ea typeface="ＭＳ Ｐゴシック" panose="020B0600070205080204" pitchFamily="50" charset="-128"/>
            </a:rPr>
            <a:t>円であり、人口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人当たり職員数が類似団体平均と比べ</a:t>
          </a:r>
          <a:r>
            <a:rPr kumimoji="1" lang="en-US" altLang="ja-JP" sz="1300">
              <a:latin typeface="ＭＳ Ｐゴシック" panose="020B0600070205080204" pitchFamily="50" charset="-128"/>
              <a:ea typeface="ＭＳ Ｐゴシック" panose="020B0600070205080204" pitchFamily="50" charset="-128"/>
            </a:rPr>
            <a:t>1.11</a:t>
          </a:r>
          <a:r>
            <a:rPr kumimoji="1" lang="ja-JP" altLang="en-US" sz="1300">
              <a:latin typeface="ＭＳ Ｐゴシック" panose="020B0600070205080204" pitchFamily="50" charset="-128"/>
              <a:ea typeface="ＭＳ Ｐゴシック" panose="020B0600070205080204" pitchFamily="50" charset="-128"/>
            </a:rPr>
            <a:t>人多いこと、職員の平均年齢（令和５年４月時点類似団体中４位）や労務職員の給与月額（令和５年４月時点類似団体中４位）が類似団体に比べ高い水準であることなどが要因である。</a:t>
          </a: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77,196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a:t>
          </a:r>
          <a:r>
            <a:rPr kumimoji="1" lang="ja-JP" altLang="en-US" sz="1300">
              <a:latin typeface="ＭＳ Ｐゴシック" panose="020B0600070205080204" pitchFamily="50" charset="-128"/>
              <a:ea typeface="ＭＳ Ｐゴシック" panose="020B0600070205080204" pitchFamily="50" charset="-128"/>
            </a:rPr>
            <a:t>であり、類似団体平均と比較すると、高い水準にある。令和５年度の一般会計における阪神・淡路大震災関連の市債償還額が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億円となっているなど、依然として震災関連の市債償還による影響が大きい。</a:t>
          </a: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73,550</a:t>
          </a:r>
          <a:r>
            <a:rPr kumimoji="1" lang="ja-JP" altLang="en-US" sz="1300">
              <a:latin typeface="ＭＳ Ｐゴシック" panose="020B0600070205080204" pitchFamily="50" charset="-128"/>
              <a:ea typeface="ＭＳ Ｐゴシック" panose="020B0600070205080204" pitchFamily="50" charset="-128"/>
            </a:rPr>
            <a:t>円であり、類似団体平均と比較すると高い水準にあり、令和５年度においてはこべっこランドの整備や須磨海浜公園再整備等の事業進捗に伴い前年度と比較して経費が減少したが、依然として類似団体に比べ高い水準である。</a:t>
          </a:r>
        </a:p>
        <a:p>
          <a:r>
            <a:rPr kumimoji="1" lang="ja-JP" altLang="en-US" sz="1300">
              <a:latin typeface="ＭＳ Ｐゴシック" panose="020B0600070205080204" pitchFamily="50" charset="-128"/>
              <a:ea typeface="ＭＳ Ｐゴシック" panose="020B0600070205080204" pitchFamily="50" charset="-128"/>
            </a:rPr>
            <a:t>　今後も、財政の健全性を保ちつつ、堅実な成長戦略により、さらなる都市の成長を促す好循環を創出できるよう、持続可能な大都市経営を行っていく。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兵庫県神戸市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1,500,425
1,445,997
556.93
952,593,692
931,550,600
1,514,422
454,912,157
1,136,707,207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40096</xdr:rowOff>
    </xdr:from>
    <xdr:to>
      <xdr:col>24</xdr:col>
      <xdr:colOff>62865</xdr:colOff>
      <xdr:row>39</xdr:row>
      <xdr:rowOff>118473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83596"/>
          <a:ext cx="127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08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158223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5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40096</xdr:rowOff>
    </xdr:from>
    <xdr:to>
      <xdr:col>24</xdr:col>
      <xdr:colOff>152400</xdr:colOff>
      <xdr:row>30</xdr:row>
      <xdr:rowOff>40096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83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907</xdr:rowOff>
    </xdr:from>
    <xdr:to>
      <xdr:col>24</xdr:col>
      <xdr:colOff>63500</xdr:colOff>
      <xdr:row>34</xdr:row>
      <xdr:rowOff>67854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830207"/>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139173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39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160746</xdr:rowOff>
    </xdr:from>
    <xdr:to>
      <xdr:col>24</xdr:col>
      <xdr:colOff>114300</xdr:colOff>
      <xdr:row>36</xdr:row>
      <xdr:rowOff>90896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6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82550</xdr:rowOff>
    </xdr:from>
    <xdr:to>
      <xdr:col>19</xdr:col>
      <xdr:colOff>177800</xdr:colOff>
      <xdr:row>34</xdr:row>
      <xdr:rowOff>907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740400"/>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12156</xdr:rowOff>
    </xdr:from>
    <xdr:to>
      <xdr:col>20</xdr:col>
      <xdr:colOff>38100</xdr:colOff>
      <xdr:row>36</xdr:row>
      <xdr:rowOff>113756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104883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7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82550</xdr:rowOff>
    </xdr:from>
    <xdr:to>
      <xdr:col>15</xdr:col>
      <xdr:colOff>50800</xdr:colOff>
      <xdr:row>34</xdr:row>
      <xdr:rowOff>35197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740400"/>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23586</xdr:rowOff>
    </xdr:from>
    <xdr:to>
      <xdr:col>15</xdr:col>
      <xdr:colOff>101600</xdr:colOff>
      <xdr:row>36</xdr:row>
      <xdr:rowOff>125186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9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116313</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8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35197</xdr:rowOff>
    </xdr:from>
    <xdr:to>
      <xdr:col>10</xdr:col>
      <xdr:colOff>114300</xdr:colOff>
      <xdr:row>34</xdr:row>
      <xdr:rowOff>38463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86449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31750</xdr:rowOff>
    </xdr:from>
    <xdr:to>
      <xdr:col>10</xdr:col>
      <xdr:colOff>165100</xdr:colOff>
      <xdr:row>36</xdr:row>
      <xdr:rowOff>133350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124477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162378</xdr:rowOff>
    </xdr:from>
    <xdr:to>
      <xdr:col>6</xdr:col>
      <xdr:colOff>38100</xdr:colOff>
      <xdr:row>36</xdr:row>
      <xdr:rowOff>92528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83655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17054</xdr:rowOff>
    </xdr:from>
    <xdr:to>
      <xdr:col>24</xdr:col>
      <xdr:colOff>114300</xdr:colOff>
      <xdr:row>34</xdr:row>
      <xdr:rowOff>118654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84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39931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69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121557</xdr:rowOff>
    </xdr:from>
    <xdr:to>
      <xdr:col>20</xdr:col>
      <xdr:colOff>38100</xdr:colOff>
      <xdr:row>34</xdr:row>
      <xdr:rowOff>51707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77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68234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554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31750</xdr:rowOff>
    </xdr:from>
    <xdr:to>
      <xdr:col>15</xdr:col>
      <xdr:colOff>101600</xdr:colOff>
      <xdr:row>33</xdr:row>
      <xdr:rowOff>133350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149877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4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155847</xdr:rowOff>
    </xdr:from>
    <xdr:to>
      <xdr:col>10</xdr:col>
      <xdr:colOff>165100</xdr:colOff>
      <xdr:row>34</xdr:row>
      <xdr:rowOff>85997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81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102524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58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159113</xdr:rowOff>
    </xdr:from>
    <xdr:to>
      <xdr:col>6</xdr:col>
      <xdr:colOff>38100</xdr:colOff>
      <xdr:row>34</xdr:row>
      <xdr:rowOff>89263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81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105790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59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122695</xdr:rowOff>
    </xdr:from>
    <xdr:to>
      <xdr:col>24</xdr:col>
      <xdr:colOff>62865</xdr:colOff>
      <xdr:row>59</xdr:row>
      <xdr:rowOff>54801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895345"/>
          <a:ext cx="1270" cy="27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58628</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7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54801</xdr:rowOff>
    </xdr:from>
    <xdr:to>
      <xdr:col>24</xdr:col>
      <xdr:colOff>152400</xdr:colOff>
      <xdr:row>59</xdr:row>
      <xdr:rowOff>54801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70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69372</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67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122695</xdr:rowOff>
    </xdr:from>
    <xdr:to>
      <xdr:col>24</xdr:col>
      <xdr:colOff>152400</xdr:colOff>
      <xdr:row>57</xdr:row>
      <xdr:rowOff>122695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89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19291</xdr:rowOff>
    </xdr:from>
    <xdr:to>
      <xdr:col>24</xdr:col>
      <xdr:colOff>63500</xdr:colOff>
      <xdr:row>58</xdr:row>
      <xdr:rowOff>51956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963391"/>
          <a:ext cx="838200" cy="3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43083</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987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51956</xdr:rowOff>
    </xdr:from>
    <xdr:to>
      <xdr:col>24</xdr:col>
      <xdr:colOff>114300</xdr:colOff>
      <xdr:row>58</xdr:row>
      <xdr:rowOff>153556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9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139916</xdr:rowOff>
    </xdr:from>
    <xdr:to>
      <xdr:col>19</xdr:col>
      <xdr:colOff>177800</xdr:colOff>
      <xdr:row>58</xdr:row>
      <xdr:rowOff>19291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9912566"/>
          <a:ext cx="889000" cy="5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50050</xdr:rowOff>
    </xdr:from>
    <xdr:to>
      <xdr:col>20</xdr:col>
      <xdr:colOff>38100</xdr:colOff>
      <xdr:row>58</xdr:row>
      <xdr:rowOff>151650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142777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1008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41669</xdr:rowOff>
    </xdr:from>
    <xdr:to>
      <xdr:col>15</xdr:col>
      <xdr:colOff>50800</xdr:colOff>
      <xdr:row>57</xdr:row>
      <xdr:rowOff>139916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8785619"/>
          <a:ext cx="889000" cy="112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27254</xdr:rowOff>
    </xdr:from>
    <xdr:to>
      <xdr:col>15</xdr:col>
      <xdr:colOff>101600</xdr:colOff>
      <xdr:row>58</xdr:row>
      <xdr:rowOff>128854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119981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1006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41669</xdr:rowOff>
    </xdr:from>
    <xdr:to>
      <xdr:col>10</xdr:col>
      <xdr:colOff>114300</xdr:colOff>
      <xdr:row>58</xdr:row>
      <xdr:rowOff>56655</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8785619"/>
          <a:ext cx="889000" cy="121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63462</xdr:rowOff>
    </xdr:from>
    <xdr:to>
      <xdr:col>10</xdr:col>
      <xdr:colOff>165100</xdr:colOff>
      <xdr:row>51</xdr:row>
      <xdr:rowOff>165062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156189</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8900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109639</xdr:rowOff>
    </xdr:from>
    <xdr:to>
      <xdr:col>6</xdr:col>
      <xdr:colOff>38100</xdr:colOff>
      <xdr:row>59</xdr:row>
      <xdr:rowOff>39789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30916</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14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1156</xdr:rowOff>
    </xdr:from>
    <xdr:to>
      <xdr:col>24</xdr:col>
      <xdr:colOff>114300</xdr:colOff>
      <xdr:row>58</xdr:row>
      <xdr:rowOff>102756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94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87533</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86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139941</xdr:rowOff>
    </xdr:from>
    <xdr:to>
      <xdr:col>20</xdr:col>
      <xdr:colOff>38100</xdr:colOff>
      <xdr:row>58</xdr:row>
      <xdr:rowOff>70091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91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86618</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68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89116</xdr:rowOff>
    </xdr:from>
    <xdr:to>
      <xdr:col>15</xdr:col>
      <xdr:colOff>101600</xdr:colOff>
      <xdr:row>58</xdr:row>
      <xdr:rowOff>19266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86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35793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63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162319</xdr:rowOff>
    </xdr:from>
    <xdr:to>
      <xdr:col>10</xdr:col>
      <xdr:colOff>165100</xdr:colOff>
      <xdr:row>51</xdr:row>
      <xdr:rowOff>92469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873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108996</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8510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5855</xdr:rowOff>
    </xdr:from>
    <xdr:to>
      <xdr:col>6</xdr:col>
      <xdr:colOff>38100</xdr:colOff>
      <xdr:row>58</xdr:row>
      <xdr:rowOff>107455</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94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123982</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72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86230</xdr:rowOff>
    </xdr:from>
    <xdr:to>
      <xdr:col>24</xdr:col>
      <xdr:colOff>62865</xdr:colOff>
      <xdr:row>78</xdr:row>
      <xdr:rowOff>124955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59180"/>
          <a:ext cx="1270" cy="1238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128782</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01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124955</xdr:rowOff>
    </xdr:from>
    <xdr:to>
      <xdr:col>24</xdr:col>
      <xdr:colOff>152400</xdr:colOff>
      <xdr:row>78</xdr:row>
      <xdr:rowOff>124955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9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32907</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203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86230</xdr:rowOff>
    </xdr:from>
    <xdr:to>
      <xdr:col>24</xdr:col>
      <xdr:colOff>152400</xdr:colOff>
      <xdr:row>71</xdr:row>
      <xdr:rowOff>86230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161318</xdr:rowOff>
    </xdr:from>
    <xdr:to>
      <xdr:col>24</xdr:col>
      <xdr:colOff>63500</xdr:colOff>
      <xdr:row>75</xdr:row>
      <xdr:rowOff>12286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848618"/>
          <a:ext cx="838200" cy="2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23596</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8823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45169</xdr:rowOff>
    </xdr:from>
    <xdr:to>
      <xdr:col>24</xdr:col>
      <xdr:colOff>114300</xdr:colOff>
      <xdr:row>75</xdr:row>
      <xdr:rowOff>146769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0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12286</xdr:rowOff>
    </xdr:from>
    <xdr:to>
      <xdr:col>19</xdr:col>
      <xdr:colOff>177800</xdr:colOff>
      <xdr:row>75</xdr:row>
      <xdr:rowOff>17735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871036"/>
          <a:ext cx="889000" cy="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122961</xdr:rowOff>
    </xdr:from>
    <xdr:to>
      <xdr:col>20</xdr:col>
      <xdr:colOff>38100</xdr:colOff>
      <xdr:row>76</xdr:row>
      <xdr:rowOff>53111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98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44238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3074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17735</xdr:rowOff>
    </xdr:from>
    <xdr:to>
      <xdr:col>15</xdr:col>
      <xdr:colOff>50800</xdr:colOff>
      <xdr:row>76</xdr:row>
      <xdr:rowOff>54211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876485"/>
          <a:ext cx="889000" cy="20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101290</xdr:rowOff>
    </xdr:from>
    <xdr:to>
      <xdr:col>15</xdr:col>
      <xdr:colOff>101600</xdr:colOff>
      <xdr:row>76</xdr:row>
      <xdr:rowOff>31440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96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22567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052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54211</xdr:rowOff>
    </xdr:from>
    <xdr:to>
      <xdr:col>10</xdr:col>
      <xdr:colOff>114300</xdr:colOff>
      <xdr:row>76</xdr:row>
      <xdr:rowOff>123096</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084411"/>
          <a:ext cx="889000" cy="6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130727</xdr:rowOff>
    </xdr:from>
    <xdr:to>
      <xdr:col>10</xdr:col>
      <xdr:colOff>165100</xdr:colOff>
      <xdr:row>77</xdr:row>
      <xdr:rowOff>60877</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16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52004</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25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10575</xdr:rowOff>
    </xdr:from>
    <xdr:to>
      <xdr:col>6</xdr:col>
      <xdr:colOff>38100</xdr:colOff>
      <xdr:row>77</xdr:row>
      <xdr:rowOff>112175</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21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103302</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30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110518</xdr:rowOff>
    </xdr:from>
    <xdr:to>
      <xdr:col>24</xdr:col>
      <xdr:colOff>114300</xdr:colOff>
      <xdr:row>75</xdr:row>
      <xdr:rowOff>40668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79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133395</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64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132936</xdr:rowOff>
    </xdr:from>
    <xdr:to>
      <xdr:col>20</xdr:col>
      <xdr:colOff>38100</xdr:colOff>
      <xdr:row>75</xdr:row>
      <xdr:rowOff>63086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82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79613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59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138385</xdr:rowOff>
    </xdr:from>
    <xdr:to>
      <xdr:col>15</xdr:col>
      <xdr:colOff>101600</xdr:colOff>
      <xdr:row>75</xdr:row>
      <xdr:rowOff>68535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8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85062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60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3411</xdr:rowOff>
    </xdr:from>
    <xdr:to>
      <xdr:col>10</xdr:col>
      <xdr:colOff>165100</xdr:colOff>
      <xdr:row>76</xdr:row>
      <xdr:rowOff>105011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03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121538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80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72296</xdr:rowOff>
    </xdr:from>
    <xdr:to>
      <xdr:col>6</xdr:col>
      <xdr:colOff>38100</xdr:colOff>
      <xdr:row>77</xdr:row>
      <xdr:rowOff>2446</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10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18973</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877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22885</xdr:rowOff>
    </xdr:from>
    <xdr:to>
      <xdr:col>24</xdr:col>
      <xdr:colOff>62865</xdr:colOff>
      <xdr:row>98</xdr:row>
      <xdr:rowOff>150411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624835"/>
          <a:ext cx="1270" cy="132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154238</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95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150411</xdr:rowOff>
    </xdr:from>
    <xdr:to>
      <xdr:col>24</xdr:col>
      <xdr:colOff>152400</xdr:colOff>
      <xdr:row>98</xdr:row>
      <xdr:rowOff>150411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952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141012</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40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74,327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22885</xdr:rowOff>
    </xdr:from>
    <xdr:to>
      <xdr:col>24</xdr:col>
      <xdr:colOff>152400</xdr:colOff>
      <xdr:row>91</xdr:row>
      <xdr:rowOff>22885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624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104594</xdr:rowOff>
    </xdr:from>
    <xdr:to>
      <xdr:col>24</xdr:col>
      <xdr:colOff>63500</xdr:colOff>
      <xdr:row>96</xdr:row>
      <xdr:rowOff>126115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6049444"/>
          <a:ext cx="838200" cy="53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94828</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382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71951</xdr:rowOff>
    </xdr:from>
    <xdr:to>
      <xdr:col>24</xdr:col>
      <xdr:colOff>114300</xdr:colOff>
      <xdr:row>97</xdr:row>
      <xdr:rowOff>2101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53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104594</xdr:rowOff>
    </xdr:from>
    <xdr:to>
      <xdr:col>19</xdr:col>
      <xdr:colOff>177800</xdr:colOff>
      <xdr:row>93</xdr:row>
      <xdr:rowOff>130882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049444"/>
          <a:ext cx="889000" cy="2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87985</xdr:rowOff>
    </xdr:from>
    <xdr:to>
      <xdr:col>20</xdr:col>
      <xdr:colOff>38100</xdr:colOff>
      <xdr:row>95</xdr:row>
      <xdr:rowOff>18135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20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9262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29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130882</xdr:rowOff>
    </xdr:from>
    <xdr:to>
      <xdr:col>15</xdr:col>
      <xdr:colOff>50800</xdr:colOff>
      <xdr:row>97</xdr:row>
      <xdr:rowOff>97637</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075732"/>
          <a:ext cx="889000" cy="65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136089</xdr:rowOff>
    </xdr:from>
    <xdr:to>
      <xdr:col>15</xdr:col>
      <xdr:colOff>101600</xdr:colOff>
      <xdr:row>95</xdr:row>
      <xdr:rowOff>66239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2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57366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3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97637</xdr:rowOff>
    </xdr:from>
    <xdr:to>
      <xdr:col>10</xdr:col>
      <xdr:colOff>114300</xdr:colOff>
      <xdr:row>98</xdr:row>
      <xdr:rowOff>53583</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728287"/>
          <a:ext cx="889000" cy="12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133640</xdr:rowOff>
    </xdr:from>
    <xdr:to>
      <xdr:col>10</xdr:col>
      <xdr:colOff>165100</xdr:colOff>
      <xdr:row>98</xdr:row>
      <xdr:rowOff>63790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76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54917</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85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38119</xdr:rowOff>
    </xdr:from>
    <xdr:to>
      <xdr:col>6</xdr:col>
      <xdr:colOff>38100</xdr:colOff>
      <xdr:row>98</xdr:row>
      <xdr:rowOff>139719</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84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130846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93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75315</xdr:rowOff>
    </xdr:from>
    <xdr:to>
      <xdr:col>24</xdr:col>
      <xdr:colOff>114300</xdr:colOff>
      <xdr:row>97</xdr:row>
      <xdr:rowOff>5465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53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53742</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51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53794</xdr:rowOff>
    </xdr:from>
    <xdr:to>
      <xdr:col>20</xdr:col>
      <xdr:colOff>38100</xdr:colOff>
      <xdr:row>93</xdr:row>
      <xdr:rowOff>155394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599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471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577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80082</xdr:rowOff>
    </xdr:from>
    <xdr:to>
      <xdr:col>15</xdr:col>
      <xdr:colOff>101600</xdr:colOff>
      <xdr:row>94</xdr:row>
      <xdr:rowOff>10232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02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26759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580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46837</xdr:rowOff>
    </xdr:from>
    <xdr:to>
      <xdr:col>10</xdr:col>
      <xdr:colOff>165100</xdr:colOff>
      <xdr:row>97</xdr:row>
      <xdr:rowOff>148437</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67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164964</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45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2783</xdr:rowOff>
    </xdr:from>
    <xdr:to>
      <xdr:col>6</xdr:col>
      <xdr:colOff>38100</xdr:colOff>
      <xdr:row>98</xdr:row>
      <xdr:rowOff>104383</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80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120910</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58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52070</xdr:rowOff>
    </xdr:from>
    <xdr:to>
      <xdr:col>54</xdr:col>
      <xdr:colOff>189865</xdr:colOff>
      <xdr:row>39</xdr:row>
      <xdr:rowOff>19050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195570"/>
          <a:ext cx="1270" cy="151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22877</xdr:rowOff>
    </xdr:from>
    <xdr:ext cx="313932"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09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19050</xdr:rowOff>
    </xdr:from>
    <xdr:to>
      <xdr:col>55</xdr:col>
      <xdr:colOff>88900</xdr:colOff>
      <xdr:row>39</xdr:row>
      <xdr:rowOff>19050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0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170197</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52070</xdr:rowOff>
    </xdr:from>
    <xdr:to>
      <xdr:col>55</xdr:col>
      <xdr:colOff>88900</xdr:colOff>
      <xdr:row>30</xdr:row>
      <xdr:rowOff>52070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132080</xdr:rowOff>
    </xdr:from>
    <xdr:to>
      <xdr:col>55</xdr:col>
      <xdr:colOff>0</xdr:colOff>
      <xdr:row>37</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9639300" y="64757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111777</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1125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88900</xdr:rowOff>
    </xdr:from>
    <xdr:to>
      <xdr:col>55</xdr:col>
      <xdr:colOff>50800</xdr:colOff>
      <xdr:row>37</xdr:row>
      <xdr:rowOff>19050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125730</xdr:rowOff>
    </xdr:from>
    <xdr:to>
      <xdr:col>50</xdr:col>
      <xdr:colOff>114300</xdr:colOff>
      <xdr:row>37</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646938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53340</xdr:rowOff>
    </xdr:from>
    <xdr:to>
      <xdr:col>50</xdr:col>
      <xdr:colOff>165100</xdr:colOff>
      <xdr:row>36</xdr:row>
      <xdr:rowOff>154940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000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123190</xdr:rowOff>
    </xdr:from>
    <xdr:to>
      <xdr:col>45</xdr:col>
      <xdr:colOff>177800</xdr:colOff>
      <xdr:row>37</xdr:row>
      <xdr:rowOff>125730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861300" y="646684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2540</xdr:rowOff>
    </xdr:from>
    <xdr:to>
      <xdr:col>46</xdr:col>
      <xdr:colOff>38100</xdr:colOff>
      <xdr:row>36</xdr:row>
      <xdr:rowOff>104140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120667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5949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39370</xdr:rowOff>
    </xdr:from>
    <xdr:to>
      <xdr:col>41</xdr:col>
      <xdr:colOff>50800</xdr:colOff>
      <xdr:row>37</xdr:row>
      <xdr:rowOff>123190</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63830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152400</xdr:rowOff>
    </xdr:from>
    <xdr:to>
      <xdr:col>41</xdr:col>
      <xdr:colOff>101600</xdr:colOff>
      <xdr:row>36</xdr:row>
      <xdr:rowOff>82550</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99077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592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60960</xdr:rowOff>
    </xdr:from>
    <xdr:to>
      <xdr:col>36</xdr:col>
      <xdr:colOff>165100</xdr:colOff>
      <xdr:row>36</xdr:row>
      <xdr:rowOff>162560</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7637</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6008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81280</xdr:rowOff>
    </xdr:from>
    <xdr:to>
      <xdr:col>55</xdr:col>
      <xdr:colOff>50800</xdr:colOff>
      <xdr:row>38</xdr:row>
      <xdr:rowOff>11430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42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59707</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40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88900</xdr:rowOff>
    </xdr:from>
    <xdr:to>
      <xdr:col>50</xdr:col>
      <xdr:colOff>165100</xdr:colOff>
      <xdr:row>38</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4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10177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6525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74930</xdr:rowOff>
    </xdr:from>
    <xdr:to>
      <xdr:col>46</xdr:col>
      <xdr:colOff>38100</xdr:colOff>
      <xdr:row>38</xdr:row>
      <xdr:rowOff>5080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167657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6511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72390</xdr:rowOff>
    </xdr:from>
    <xdr:to>
      <xdr:col>41</xdr:col>
      <xdr:colOff>101600</xdr:colOff>
      <xdr:row>38</xdr:row>
      <xdr:rowOff>2540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165117</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6508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160020</xdr:rowOff>
    </xdr:from>
    <xdr:to>
      <xdr:col>36</xdr:col>
      <xdr:colOff>165100</xdr:colOff>
      <xdr:row>37</xdr:row>
      <xdr:rowOff>90170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81297</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6424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135636</xdr:rowOff>
    </xdr:from>
    <xdr:to>
      <xdr:col>54</xdr:col>
      <xdr:colOff>189865</xdr:colOff>
      <xdr:row>59</xdr:row>
      <xdr:rowOff>39751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879586"/>
          <a:ext cx="1270" cy="1275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43578</xdr:rowOff>
    </xdr:from>
    <xdr:ext cx="313932"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39751</xdr:rowOff>
    </xdr:from>
    <xdr:to>
      <xdr:col>55</xdr:col>
      <xdr:colOff>88900</xdr:colOff>
      <xdr:row>59</xdr:row>
      <xdr:rowOff>39751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82313</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65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135636</xdr:rowOff>
    </xdr:from>
    <xdr:to>
      <xdr:col>55</xdr:col>
      <xdr:colOff>88900</xdr:colOff>
      <xdr:row>51</xdr:row>
      <xdr:rowOff>135636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87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123825</xdr:rowOff>
    </xdr:from>
    <xdr:to>
      <xdr:col>55</xdr:col>
      <xdr:colOff>0</xdr:colOff>
      <xdr:row>56</xdr:row>
      <xdr:rowOff>85979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639300" y="9553575"/>
          <a:ext cx="838200" cy="1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18813</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791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40386</xdr:rowOff>
    </xdr:from>
    <xdr:to>
      <xdr:col>55</xdr:col>
      <xdr:colOff>50800</xdr:colOff>
      <xdr:row>57</xdr:row>
      <xdr:rowOff>141986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81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85979</xdr:rowOff>
    </xdr:from>
    <xdr:to>
      <xdr:col>50</xdr:col>
      <xdr:colOff>114300</xdr:colOff>
      <xdr:row>56</xdr:row>
      <xdr:rowOff>165481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750300" y="9687179"/>
          <a:ext cx="889000" cy="7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51181</xdr:rowOff>
    </xdr:from>
    <xdr:to>
      <xdr:col>50</xdr:col>
      <xdr:colOff>165100</xdr:colOff>
      <xdr:row>57</xdr:row>
      <xdr:rowOff>152781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82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143908</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991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149098</xdr:rowOff>
    </xdr:from>
    <xdr:to>
      <xdr:col>45</xdr:col>
      <xdr:colOff>177800</xdr:colOff>
      <xdr:row>56</xdr:row>
      <xdr:rowOff>165481</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861300" y="9750298"/>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52451</xdr:rowOff>
    </xdr:from>
    <xdr:to>
      <xdr:col>46</xdr:col>
      <xdr:colOff>38100</xdr:colOff>
      <xdr:row>57</xdr:row>
      <xdr:rowOff>154051</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8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145178</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428" y="9917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149098</xdr:rowOff>
    </xdr:from>
    <xdr:to>
      <xdr:col>41</xdr:col>
      <xdr:colOff>50800</xdr:colOff>
      <xdr:row>56</xdr:row>
      <xdr:rowOff>157607</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6972300" y="9750298"/>
          <a:ext cx="889000" cy="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58547</xdr:rowOff>
    </xdr:from>
    <xdr:to>
      <xdr:col>41</xdr:col>
      <xdr:colOff>101600</xdr:colOff>
      <xdr:row>57</xdr:row>
      <xdr:rowOff>160147</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151274</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8" y="992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58547</xdr:rowOff>
    </xdr:from>
    <xdr:to>
      <xdr:col>36</xdr:col>
      <xdr:colOff>165100</xdr:colOff>
      <xdr:row>57</xdr:row>
      <xdr:rowOff>160147</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151274</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37428" y="992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73025</xdr:rowOff>
    </xdr:from>
    <xdr:to>
      <xdr:col>55</xdr:col>
      <xdr:colOff>50800</xdr:colOff>
      <xdr:row>56</xdr:row>
      <xdr:rowOff>3175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50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95902</xdr:rowOff>
    </xdr:from>
    <xdr:ext cx="469744"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35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35179</xdr:rowOff>
    </xdr:from>
    <xdr:to>
      <xdr:col>50</xdr:col>
      <xdr:colOff>165100</xdr:colOff>
      <xdr:row>56</xdr:row>
      <xdr:rowOff>136779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63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153306</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404428" y="941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114681</xdr:rowOff>
    </xdr:from>
    <xdr:to>
      <xdr:col>46</xdr:col>
      <xdr:colOff>38100</xdr:colOff>
      <xdr:row>57</xdr:row>
      <xdr:rowOff>44831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7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61358</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515428" y="949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98298</xdr:rowOff>
    </xdr:from>
    <xdr:to>
      <xdr:col>41</xdr:col>
      <xdr:colOff>101600</xdr:colOff>
      <xdr:row>57</xdr:row>
      <xdr:rowOff>28448</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69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44975</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626428" y="947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106807</xdr:rowOff>
    </xdr:from>
    <xdr:to>
      <xdr:col>36</xdr:col>
      <xdr:colOff>165100</xdr:colOff>
      <xdr:row>57</xdr:row>
      <xdr:rowOff>36957</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70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53484</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37428" y="9483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65209</xdr:rowOff>
    </xdr:from>
    <xdr:to>
      <xdr:col>54</xdr:col>
      <xdr:colOff>189865</xdr:colOff>
      <xdr:row>79</xdr:row>
      <xdr:rowOff>61616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238159"/>
          <a:ext cx="1270" cy="1368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65443</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60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61616</xdr:rowOff>
    </xdr:from>
    <xdr:to>
      <xdr:col>55</xdr:col>
      <xdr:colOff>88900</xdr:colOff>
      <xdr:row>79</xdr:row>
      <xdr:rowOff>61616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606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11886</xdr:rowOff>
    </xdr:from>
    <xdr:ext cx="599010"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201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129,093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65209</xdr:rowOff>
    </xdr:from>
    <xdr:to>
      <xdr:col>55</xdr:col>
      <xdr:colOff>88900</xdr:colOff>
      <xdr:row>71</xdr:row>
      <xdr:rowOff>65209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238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29439</xdr:rowOff>
    </xdr:from>
    <xdr:to>
      <xdr:col>55</xdr:col>
      <xdr:colOff>0</xdr:colOff>
      <xdr:row>79</xdr:row>
      <xdr:rowOff>39356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9639300" y="13573989"/>
          <a:ext cx="838200" cy="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53157</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3083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30280</xdr:rowOff>
    </xdr:from>
    <xdr:to>
      <xdr:col>55</xdr:col>
      <xdr:colOff>50800</xdr:colOff>
      <xdr:row>77</xdr:row>
      <xdr:rowOff>131880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23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7917</xdr:rowOff>
    </xdr:from>
    <xdr:to>
      <xdr:col>50</xdr:col>
      <xdr:colOff>114300</xdr:colOff>
      <xdr:row>79</xdr:row>
      <xdr:rowOff>29439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8750300" y="13552467"/>
          <a:ext cx="889000" cy="2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134457</xdr:rowOff>
    </xdr:from>
    <xdr:to>
      <xdr:col>50</xdr:col>
      <xdr:colOff>165100</xdr:colOff>
      <xdr:row>77</xdr:row>
      <xdr:rowOff>64607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16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81134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29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143890</xdr:rowOff>
    </xdr:from>
    <xdr:to>
      <xdr:col>45</xdr:col>
      <xdr:colOff>177800</xdr:colOff>
      <xdr:row>79</xdr:row>
      <xdr:rowOff>7917</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7861300" y="13516990"/>
          <a:ext cx="889000" cy="3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16923</xdr:rowOff>
    </xdr:from>
    <xdr:to>
      <xdr:col>46</xdr:col>
      <xdr:colOff>38100</xdr:colOff>
      <xdr:row>76</xdr:row>
      <xdr:rowOff>118523</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04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135051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282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143890</xdr:rowOff>
    </xdr:from>
    <xdr:to>
      <xdr:col>41</xdr:col>
      <xdr:colOff>50800</xdr:colOff>
      <xdr:row>79</xdr:row>
      <xdr:rowOff>23941</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flipV="1">
          <a:off x="6972300" y="13516990"/>
          <a:ext cx="889000" cy="5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45771</xdr:rowOff>
    </xdr:from>
    <xdr:to>
      <xdr:col>41</xdr:col>
      <xdr:colOff>101600</xdr:colOff>
      <xdr:row>76</xdr:row>
      <xdr:rowOff>147371</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30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163898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28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132922</xdr:rowOff>
    </xdr:from>
    <xdr:to>
      <xdr:col>36</xdr:col>
      <xdr:colOff>165100</xdr:colOff>
      <xdr:row>78</xdr:row>
      <xdr:rowOff>63072</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3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79599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10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160006</xdr:rowOff>
    </xdr:from>
    <xdr:to>
      <xdr:col>55</xdr:col>
      <xdr:colOff>50800</xdr:colOff>
      <xdr:row>79</xdr:row>
      <xdr:rowOff>90156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53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74933</xdr:rowOff>
    </xdr:from>
    <xdr:ext cx="469744"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44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150089</xdr:rowOff>
    </xdr:from>
    <xdr:to>
      <xdr:col>50</xdr:col>
      <xdr:colOff>165100</xdr:colOff>
      <xdr:row>79</xdr:row>
      <xdr:rowOff>80239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52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71366</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404428" y="13615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128567</xdr:rowOff>
    </xdr:from>
    <xdr:to>
      <xdr:col>46</xdr:col>
      <xdr:colOff>38100</xdr:colOff>
      <xdr:row>79</xdr:row>
      <xdr:rowOff>58717</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50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49844</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515428" y="13594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93090</xdr:rowOff>
    </xdr:from>
    <xdr:to>
      <xdr:col>41</xdr:col>
      <xdr:colOff>101600</xdr:colOff>
      <xdr:row>79</xdr:row>
      <xdr:rowOff>23240</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46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14367</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594111" y="1355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144591</xdr:rowOff>
    </xdr:from>
    <xdr:to>
      <xdr:col>36</xdr:col>
      <xdr:colOff>165100</xdr:colOff>
      <xdr:row>79</xdr:row>
      <xdr:rowOff>74741</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51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65868</xdr:rowOff>
    </xdr:from>
    <xdr:ext cx="469744"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37428" y="136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16188</xdr:rowOff>
    </xdr:from>
    <xdr:to>
      <xdr:col>54</xdr:col>
      <xdr:colOff>189865</xdr:colOff>
      <xdr:row>98</xdr:row>
      <xdr:rowOff>160138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618138"/>
          <a:ext cx="1270" cy="1344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163965</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96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160138</xdr:rowOff>
    </xdr:from>
    <xdr:to>
      <xdr:col>55</xdr:col>
      <xdr:colOff>88900</xdr:colOff>
      <xdr:row>98</xdr:row>
      <xdr:rowOff>160138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96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134315</xdr:rowOff>
    </xdr:from>
    <xdr:ext cx="534377"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39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16188</xdr:rowOff>
    </xdr:from>
    <xdr:to>
      <xdr:col>55</xdr:col>
      <xdr:colOff>88900</xdr:colOff>
      <xdr:row>91</xdr:row>
      <xdr:rowOff>16188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61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19228</xdr:rowOff>
    </xdr:from>
    <xdr:to>
      <xdr:col>55</xdr:col>
      <xdr:colOff>0</xdr:colOff>
      <xdr:row>93</xdr:row>
      <xdr:rowOff>133939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9639300" y="15964078"/>
          <a:ext cx="838200" cy="11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14612</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302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36185</xdr:rowOff>
    </xdr:from>
    <xdr:to>
      <xdr:col>55</xdr:col>
      <xdr:colOff>50800</xdr:colOff>
      <xdr:row>95</xdr:row>
      <xdr:rowOff>137785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32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19228</xdr:rowOff>
    </xdr:from>
    <xdr:to>
      <xdr:col>50</xdr:col>
      <xdr:colOff>114300</xdr:colOff>
      <xdr:row>94</xdr:row>
      <xdr:rowOff>21673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8750300" y="15964078"/>
          <a:ext cx="889000" cy="17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6970</xdr:rowOff>
    </xdr:from>
    <xdr:to>
      <xdr:col>50</xdr:col>
      <xdr:colOff>165100</xdr:colOff>
      <xdr:row>95</xdr:row>
      <xdr:rowOff>108570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29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99697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38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21673</xdr:rowOff>
    </xdr:from>
    <xdr:to>
      <xdr:col>45</xdr:col>
      <xdr:colOff>177800</xdr:colOff>
      <xdr:row>94</xdr:row>
      <xdr:rowOff>95695</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7861300" y="16137973"/>
          <a:ext cx="889000" cy="7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119830</xdr:rowOff>
    </xdr:from>
    <xdr:to>
      <xdr:col>46</xdr:col>
      <xdr:colOff>38100</xdr:colOff>
      <xdr:row>95</xdr:row>
      <xdr:rowOff>49980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23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41107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3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95695</xdr:rowOff>
    </xdr:from>
    <xdr:to>
      <xdr:col>41</xdr:col>
      <xdr:colOff>50800</xdr:colOff>
      <xdr:row>94</xdr:row>
      <xdr:rowOff>168139</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flipV="1">
          <a:off x="6972300" y="16211995"/>
          <a:ext cx="889000" cy="7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62748</xdr:rowOff>
    </xdr:from>
    <xdr:to>
      <xdr:col>41</xdr:col>
      <xdr:colOff>101600</xdr:colOff>
      <xdr:row>95</xdr:row>
      <xdr:rowOff>164348</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35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155475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44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85700</xdr:rowOff>
    </xdr:from>
    <xdr:to>
      <xdr:col>36</xdr:col>
      <xdr:colOff>165100</xdr:colOff>
      <xdr:row>96</xdr:row>
      <xdr:rowOff>15850</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37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6977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46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83139</xdr:rowOff>
    </xdr:from>
    <xdr:to>
      <xdr:col>55</xdr:col>
      <xdr:colOff>50800</xdr:colOff>
      <xdr:row>94</xdr:row>
      <xdr:rowOff>13289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02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106016</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587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139878</xdr:rowOff>
    </xdr:from>
    <xdr:to>
      <xdr:col>50</xdr:col>
      <xdr:colOff>165100</xdr:colOff>
      <xdr:row>93</xdr:row>
      <xdr:rowOff>70028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591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86555</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568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142323</xdr:rowOff>
    </xdr:from>
    <xdr:to>
      <xdr:col>46</xdr:col>
      <xdr:colOff>38100</xdr:colOff>
      <xdr:row>94</xdr:row>
      <xdr:rowOff>72473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08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89000</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586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44895</xdr:rowOff>
    </xdr:from>
    <xdr:to>
      <xdr:col>41</xdr:col>
      <xdr:colOff>101600</xdr:colOff>
      <xdr:row>94</xdr:row>
      <xdr:rowOff>146495</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16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163022</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593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117339</xdr:rowOff>
    </xdr:from>
    <xdr:to>
      <xdr:col>36</xdr:col>
      <xdr:colOff>165100</xdr:colOff>
      <xdr:row>95</xdr:row>
      <xdr:rowOff>47489</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23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64016</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00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10922</xdr:rowOff>
    </xdr:from>
    <xdr:to>
      <xdr:col>85</xdr:col>
      <xdr:colOff>126364</xdr:colOff>
      <xdr:row>39</xdr:row>
      <xdr:rowOff>77026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154422"/>
          <a:ext cx="1269" cy="1609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80853</xdr:rowOff>
    </xdr:from>
    <xdr:ext cx="469744"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767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77026</xdr:rowOff>
    </xdr:from>
    <xdr:to>
      <xdr:col>86</xdr:col>
      <xdr:colOff>25400</xdr:colOff>
      <xdr:row>39</xdr:row>
      <xdr:rowOff>77026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76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129049</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92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10922</xdr:rowOff>
    </xdr:from>
    <xdr:to>
      <xdr:col>86</xdr:col>
      <xdr:colOff>25400</xdr:colOff>
      <xdr:row>30</xdr:row>
      <xdr:rowOff>10922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15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121603</xdr:rowOff>
    </xdr:from>
    <xdr:to>
      <xdr:col>85</xdr:col>
      <xdr:colOff>127000</xdr:colOff>
      <xdr:row>37</xdr:row>
      <xdr:rowOff>12446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293803"/>
          <a:ext cx="838200" cy="6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87774</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591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64897</xdr:rowOff>
    </xdr:from>
    <xdr:to>
      <xdr:col>85</xdr:col>
      <xdr:colOff>177800</xdr:colOff>
      <xdr:row>35</xdr:row>
      <xdr:rowOff>166497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06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48641</xdr:rowOff>
    </xdr:from>
    <xdr:to>
      <xdr:col>81</xdr:col>
      <xdr:colOff>50800</xdr:colOff>
      <xdr:row>37</xdr:row>
      <xdr:rowOff>12446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6220841"/>
          <a:ext cx="8890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76708</xdr:rowOff>
    </xdr:from>
    <xdr:to>
      <xdr:col>81</xdr:col>
      <xdr:colOff>101600</xdr:colOff>
      <xdr:row>37</xdr:row>
      <xdr:rowOff>6858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248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23385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02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48641</xdr:rowOff>
    </xdr:from>
    <xdr:to>
      <xdr:col>76</xdr:col>
      <xdr:colOff>114300</xdr:colOff>
      <xdr:row>37</xdr:row>
      <xdr:rowOff>17590</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6220841"/>
          <a:ext cx="889000" cy="140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32131</xdr:rowOff>
    </xdr:from>
    <xdr:to>
      <xdr:col>76</xdr:col>
      <xdr:colOff>165100</xdr:colOff>
      <xdr:row>36</xdr:row>
      <xdr:rowOff>133731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20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124858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29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35116</xdr:rowOff>
    </xdr:from>
    <xdr:to>
      <xdr:col>71</xdr:col>
      <xdr:colOff>177800</xdr:colOff>
      <xdr:row>37</xdr:row>
      <xdr:rowOff>17590</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2814300" y="6207316"/>
          <a:ext cx="889000" cy="15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66802</xdr:rowOff>
    </xdr:from>
    <xdr:to>
      <xdr:col>72</xdr:col>
      <xdr:colOff>38100</xdr:colOff>
      <xdr:row>36</xdr:row>
      <xdr:rowOff>168402</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23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13479</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01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127381</xdr:rowOff>
    </xdr:from>
    <xdr:to>
      <xdr:col>67</xdr:col>
      <xdr:colOff>101600</xdr:colOff>
      <xdr:row>36</xdr:row>
      <xdr:rowOff>57531</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12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74058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590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70803</xdr:rowOff>
    </xdr:from>
    <xdr:to>
      <xdr:col>85</xdr:col>
      <xdr:colOff>177800</xdr:colOff>
      <xdr:row>37</xdr:row>
      <xdr:rowOff>953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24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49230</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22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133096</xdr:rowOff>
    </xdr:from>
    <xdr:to>
      <xdr:col>81</xdr:col>
      <xdr:colOff>101600</xdr:colOff>
      <xdr:row>37</xdr:row>
      <xdr:rowOff>63246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3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54373</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39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169291</xdr:rowOff>
    </xdr:from>
    <xdr:to>
      <xdr:col>76</xdr:col>
      <xdr:colOff>165100</xdr:colOff>
      <xdr:row>36</xdr:row>
      <xdr:rowOff>99441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17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115968</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594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138240</xdr:rowOff>
    </xdr:from>
    <xdr:to>
      <xdr:col>72</xdr:col>
      <xdr:colOff>38100</xdr:colOff>
      <xdr:row>37</xdr:row>
      <xdr:rowOff>68390</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31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59517</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40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155766</xdr:rowOff>
    </xdr:from>
    <xdr:to>
      <xdr:col>67</xdr:col>
      <xdr:colOff>101600</xdr:colOff>
      <xdr:row>36</xdr:row>
      <xdr:rowOff>85916</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15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77043</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24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125755</xdr:rowOff>
    </xdr:from>
    <xdr:to>
      <xdr:col>85</xdr:col>
      <xdr:colOff>126364</xdr:colOff>
      <xdr:row>57</xdr:row>
      <xdr:rowOff>160007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698255"/>
          <a:ext cx="1269" cy="1234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163834</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993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160007</xdr:rowOff>
    </xdr:from>
    <xdr:to>
      <xdr:col>86</xdr:col>
      <xdr:colOff>25400</xdr:colOff>
      <xdr:row>57</xdr:row>
      <xdr:rowOff>160007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9932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72432</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7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125755</xdr:rowOff>
    </xdr:from>
    <xdr:to>
      <xdr:col>86</xdr:col>
      <xdr:colOff>25400</xdr:colOff>
      <xdr:row>50</xdr:row>
      <xdr:rowOff>125755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69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83198</xdr:rowOff>
    </xdr:from>
    <xdr:to>
      <xdr:col>85</xdr:col>
      <xdr:colOff>127000</xdr:colOff>
      <xdr:row>53</xdr:row>
      <xdr:rowOff>21247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5481300" y="8998598"/>
          <a:ext cx="838200" cy="10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118686</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205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140259</xdr:rowOff>
    </xdr:from>
    <xdr:to>
      <xdr:col>85</xdr:col>
      <xdr:colOff>177800</xdr:colOff>
      <xdr:row>54</xdr:row>
      <xdr:rowOff>70409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22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83198</xdr:rowOff>
    </xdr:from>
    <xdr:to>
      <xdr:col>81</xdr:col>
      <xdr:colOff>50800</xdr:colOff>
      <xdr:row>53</xdr:row>
      <xdr:rowOff>36640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4592300" y="8998598"/>
          <a:ext cx="889000" cy="12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35255</xdr:rowOff>
    </xdr:from>
    <xdr:to>
      <xdr:col>81</xdr:col>
      <xdr:colOff>101600</xdr:colOff>
      <xdr:row>54</xdr:row>
      <xdr:rowOff>136855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2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127982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38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11608</xdr:rowOff>
    </xdr:from>
    <xdr:to>
      <xdr:col>76</xdr:col>
      <xdr:colOff>114300</xdr:colOff>
      <xdr:row>53</xdr:row>
      <xdr:rowOff>36640</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3703300" y="8927008"/>
          <a:ext cx="889000" cy="19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109931</xdr:rowOff>
    </xdr:from>
    <xdr:to>
      <xdr:col>76</xdr:col>
      <xdr:colOff>165100</xdr:colOff>
      <xdr:row>55</xdr:row>
      <xdr:rowOff>40081</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3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31208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4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11608</xdr:rowOff>
    </xdr:from>
    <xdr:to>
      <xdr:col>71</xdr:col>
      <xdr:colOff>177800</xdr:colOff>
      <xdr:row>54</xdr:row>
      <xdr:rowOff>35611</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8927008"/>
          <a:ext cx="889000" cy="36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30835</xdr:rowOff>
    </xdr:from>
    <xdr:to>
      <xdr:col>72</xdr:col>
      <xdr:colOff>38100</xdr:colOff>
      <xdr:row>54</xdr:row>
      <xdr:rowOff>132435</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2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123562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38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73889</xdr:rowOff>
    </xdr:from>
    <xdr:to>
      <xdr:col>67</xdr:col>
      <xdr:colOff>101600</xdr:colOff>
      <xdr:row>56</xdr:row>
      <xdr:rowOff>4039</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50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166616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59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141897</xdr:rowOff>
    </xdr:from>
    <xdr:to>
      <xdr:col>85</xdr:col>
      <xdr:colOff>177800</xdr:colOff>
      <xdr:row>53</xdr:row>
      <xdr:rowOff>72047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05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164774</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890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32398</xdr:rowOff>
    </xdr:from>
    <xdr:to>
      <xdr:col>81</xdr:col>
      <xdr:colOff>101600</xdr:colOff>
      <xdr:row>52</xdr:row>
      <xdr:rowOff>133998</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894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50</xdr:row>
      <xdr:rowOff>150525</xdr:rowOff>
    </xdr:from>
    <xdr:ext cx="59901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181795" y="8723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157290</xdr:rowOff>
    </xdr:from>
    <xdr:to>
      <xdr:col>76</xdr:col>
      <xdr:colOff>165100</xdr:colOff>
      <xdr:row>53</xdr:row>
      <xdr:rowOff>87440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07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103967</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884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132258</xdr:rowOff>
    </xdr:from>
    <xdr:to>
      <xdr:col>72</xdr:col>
      <xdr:colOff>38100</xdr:colOff>
      <xdr:row>52</xdr:row>
      <xdr:rowOff>62408</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887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50</xdr:row>
      <xdr:rowOff>78935</xdr:rowOff>
    </xdr:from>
    <xdr:ext cx="599010"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03795" y="865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156261</xdr:rowOff>
    </xdr:from>
    <xdr:to>
      <xdr:col>67</xdr:col>
      <xdr:colOff>101600</xdr:colOff>
      <xdr:row>54</xdr:row>
      <xdr:rowOff>86411</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24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102938</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01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130229</xdr:rowOff>
    </xdr:from>
    <xdr:to>
      <xdr:col>85</xdr:col>
      <xdr:colOff>126364</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131729"/>
          <a:ext cx="1269" cy="1511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76906</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90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130229</xdr:rowOff>
    </xdr:from>
    <xdr:to>
      <xdr:col>86</xdr:col>
      <xdr:colOff>25400</xdr:colOff>
      <xdr:row>70</xdr:row>
      <xdr:rowOff>130229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13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96048</xdr:rowOff>
    </xdr:from>
    <xdr:to>
      <xdr:col>85</xdr:col>
      <xdr:colOff>127000</xdr:colOff>
      <xdr:row>79</xdr:row>
      <xdr:rowOff>96484</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3640598"/>
          <a:ext cx="838200" cy="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141603</xdr:rowOff>
    </xdr:from>
    <xdr:ext cx="378565"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3432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118726</xdr:rowOff>
    </xdr:from>
    <xdr:to>
      <xdr:col>85</xdr:col>
      <xdr:colOff>177800</xdr:colOff>
      <xdr:row>79</xdr:row>
      <xdr:rowOff>48876</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49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64044</xdr:rowOff>
    </xdr:from>
    <xdr:to>
      <xdr:col>81</xdr:col>
      <xdr:colOff>50800</xdr:colOff>
      <xdr:row>79</xdr:row>
      <xdr:rowOff>96048</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3437144"/>
          <a:ext cx="889000" cy="20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124169</xdr:rowOff>
    </xdr:from>
    <xdr:to>
      <xdr:col>81</xdr:col>
      <xdr:colOff>101600</xdr:colOff>
      <xdr:row>79</xdr:row>
      <xdr:rowOff>54319</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97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70846</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2017" y="13272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25617</xdr:rowOff>
    </xdr:from>
    <xdr:to>
      <xdr:col>76</xdr:col>
      <xdr:colOff>114300</xdr:colOff>
      <xdr:row>78</xdr:row>
      <xdr:rowOff>64044</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227267"/>
          <a:ext cx="889000" cy="20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117638</xdr:rowOff>
    </xdr:from>
    <xdr:to>
      <xdr:col>76</xdr:col>
      <xdr:colOff>165100</xdr:colOff>
      <xdr:row>79</xdr:row>
      <xdr:rowOff>47788</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9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38915</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3017" y="13583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142748</xdr:rowOff>
    </xdr:from>
    <xdr:to>
      <xdr:col>71</xdr:col>
      <xdr:colOff>177800</xdr:colOff>
      <xdr:row>77</xdr:row>
      <xdr:rowOff>25617</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3172948"/>
          <a:ext cx="889000" cy="5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73551</xdr:rowOff>
    </xdr:from>
    <xdr:to>
      <xdr:col>72</xdr:col>
      <xdr:colOff>38100</xdr:colOff>
      <xdr:row>79</xdr:row>
      <xdr:rowOff>3701</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44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166278</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53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37846</xdr:rowOff>
    </xdr:from>
    <xdr:to>
      <xdr:col>67</xdr:col>
      <xdr:colOff>101600</xdr:colOff>
      <xdr:row>78</xdr:row>
      <xdr:rowOff>139446</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1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130573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50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45684</xdr:rowOff>
    </xdr:from>
    <xdr:to>
      <xdr:col>85</xdr:col>
      <xdr:colOff>177800</xdr:colOff>
      <xdr:row>79</xdr:row>
      <xdr:rowOff>147284</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9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132061</xdr:rowOff>
    </xdr:from>
    <xdr:ext cx="313932"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5051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45248</xdr:rowOff>
    </xdr:from>
    <xdr:to>
      <xdr:col>81</xdr:col>
      <xdr:colOff>101600</xdr:colOff>
      <xdr:row>79</xdr:row>
      <xdr:rowOff>146848</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8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137975</xdr:rowOff>
    </xdr:from>
    <xdr:ext cx="313932"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324333" y="136825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13244</xdr:rowOff>
    </xdr:from>
    <xdr:to>
      <xdr:col>76</xdr:col>
      <xdr:colOff>165100</xdr:colOff>
      <xdr:row>78</xdr:row>
      <xdr:rowOff>114844</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38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131371</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357428" y="1316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146267</xdr:rowOff>
    </xdr:from>
    <xdr:to>
      <xdr:col>72</xdr:col>
      <xdr:colOff>38100</xdr:colOff>
      <xdr:row>77</xdr:row>
      <xdr:rowOff>76417</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17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92945</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68428" y="1295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91948</xdr:rowOff>
    </xdr:from>
    <xdr:to>
      <xdr:col>67</xdr:col>
      <xdr:colOff>101600</xdr:colOff>
      <xdr:row>77</xdr:row>
      <xdr:rowOff>22098</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12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38625</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79428" y="1289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139052</xdr:rowOff>
    </xdr:from>
    <xdr:to>
      <xdr:col>85</xdr:col>
      <xdr:colOff>126364</xdr:colOff>
      <xdr:row>99</xdr:row>
      <xdr:rowOff>89942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398102"/>
          <a:ext cx="1269" cy="166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93769</xdr:rowOff>
    </xdr:from>
    <xdr:ext cx="534377"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706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89942</xdr:rowOff>
    </xdr:from>
    <xdr:to>
      <xdr:col>86</xdr:col>
      <xdr:colOff>25400</xdr:colOff>
      <xdr:row>99</xdr:row>
      <xdr:rowOff>89942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706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85729</xdr:rowOff>
    </xdr:from>
    <xdr:ext cx="534377"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17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82,517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139052</xdr:rowOff>
    </xdr:from>
    <xdr:to>
      <xdr:col>86</xdr:col>
      <xdr:colOff>25400</xdr:colOff>
      <xdr:row>89</xdr:row>
      <xdr:rowOff>139052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398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161798</xdr:rowOff>
    </xdr:from>
    <xdr:to>
      <xdr:col>85</xdr:col>
      <xdr:colOff>127000</xdr:colOff>
      <xdr:row>92</xdr:row>
      <xdr:rowOff>69292</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5481300" y="15592298"/>
          <a:ext cx="838200" cy="25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138231</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6254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159804</xdr:rowOff>
    </xdr:from>
    <xdr:to>
      <xdr:col>85</xdr:col>
      <xdr:colOff>177800</xdr:colOff>
      <xdr:row>95</xdr:row>
      <xdr:rowOff>89954</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2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125718</xdr:rowOff>
    </xdr:from>
    <xdr:to>
      <xdr:col>81</xdr:col>
      <xdr:colOff>50800</xdr:colOff>
      <xdr:row>92</xdr:row>
      <xdr:rowOff>69292</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4592300" y="15727668"/>
          <a:ext cx="889000" cy="11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16396</xdr:rowOff>
    </xdr:from>
    <xdr:to>
      <xdr:col>81</xdr:col>
      <xdr:colOff>101600</xdr:colOff>
      <xdr:row>95</xdr:row>
      <xdr:rowOff>117996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3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109123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39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125718</xdr:rowOff>
    </xdr:from>
    <xdr:to>
      <xdr:col>76</xdr:col>
      <xdr:colOff>114300</xdr:colOff>
      <xdr:row>92</xdr:row>
      <xdr:rowOff>9589</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3703300" y="15727668"/>
          <a:ext cx="8890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159956</xdr:rowOff>
    </xdr:from>
    <xdr:to>
      <xdr:col>76</xdr:col>
      <xdr:colOff>165100</xdr:colOff>
      <xdr:row>95</xdr:row>
      <xdr:rowOff>90106</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27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81233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36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9589</xdr:rowOff>
    </xdr:from>
    <xdr:to>
      <xdr:col>71</xdr:col>
      <xdr:colOff>177800</xdr:colOff>
      <xdr:row>92</xdr:row>
      <xdr:rowOff>106629</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flipV="1">
          <a:off x="12814300" y="15782989"/>
          <a:ext cx="889000" cy="9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80556</xdr:rowOff>
    </xdr:from>
    <xdr:to>
      <xdr:col>72</xdr:col>
      <xdr:colOff>38100</xdr:colOff>
      <xdr:row>96</xdr:row>
      <xdr:rowOff>10706</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3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1833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46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19862</xdr:rowOff>
    </xdr:from>
    <xdr:to>
      <xdr:col>67</xdr:col>
      <xdr:colOff>101600</xdr:colOff>
      <xdr:row>95</xdr:row>
      <xdr:rowOff>121462</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112589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40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110998</xdr:rowOff>
    </xdr:from>
    <xdr:to>
      <xdr:col>85</xdr:col>
      <xdr:colOff>177800</xdr:colOff>
      <xdr:row>91</xdr:row>
      <xdr:rowOff>41148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554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133875</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539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18492</xdr:rowOff>
    </xdr:from>
    <xdr:to>
      <xdr:col>81</xdr:col>
      <xdr:colOff>101600</xdr:colOff>
      <xdr:row>92</xdr:row>
      <xdr:rowOff>120092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579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136619</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556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74918</xdr:rowOff>
    </xdr:from>
    <xdr:to>
      <xdr:col>76</xdr:col>
      <xdr:colOff>165100</xdr:colOff>
      <xdr:row>92</xdr:row>
      <xdr:rowOff>5068</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567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21595</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545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130239</xdr:rowOff>
    </xdr:from>
    <xdr:to>
      <xdr:col>72</xdr:col>
      <xdr:colOff>38100</xdr:colOff>
      <xdr:row>92</xdr:row>
      <xdr:rowOff>60389</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573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76916</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550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55829</xdr:rowOff>
    </xdr:from>
    <xdr:to>
      <xdr:col>67</xdr:col>
      <xdr:colOff>101600</xdr:colOff>
      <xdr:row>92</xdr:row>
      <xdr:rowOff>157429</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582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2506</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560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534377"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500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11,850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85979</xdr:rowOff>
    </xdr:from>
    <xdr:to>
      <xdr:col>116</xdr:col>
      <xdr:colOff>63500</xdr:colOff>
      <xdr:row>32</xdr:row>
      <xdr:rowOff>103759</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5572379"/>
          <a:ext cx="8382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96156</xdr:rowOff>
    </xdr:from>
    <xdr:ext cx="469744"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268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117729</xdr:rowOff>
    </xdr:from>
    <xdr:to>
      <xdr:col>116</xdr:col>
      <xdr:colOff>114300</xdr:colOff>
      <xdr:row>37</xdr:row>
      <xdr:rowOff>47879</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28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85979</xdr:rowOff>
    </xdr:from>
    <xdr:to>
      <xdr:col>111</xdr:col>
      <xdr:colOff>177800</xdr:colOff>
      <xdr:row>33</xdr:row>
      <xdr:rowOff>112776</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flipV="1">
          <a:off x="20434300" y="5572379"/>
          <a:ext cx="889000" cy="19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93472</xdr:rowOff>
    </xdr:from>
    <xdr:to>
      <xdr:col>112</xdr:col>
      <xdr:colOff>38100</xdr:colOff>
      <xdr:row>37</xdr:row>
      <xdr:rowOff>23622</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26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14749</xdr:rowOff>
    </xdr:from>
    <xdr:ext cx="469744"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088428" y="635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33909</xdr:rowOff>
    </xdr:from>
    <xdr:to>
      <xdr:col>107</xdr:col>
      <xdr:colOff>50800</xdr:colOff>
      <xdr:row>33</xdr:row>
      <xdr:rowOff>112776</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5520309"/>
          <a:ext cx="889000" cy="25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118364</xdr:rowOff>
    </xdr:from>
    <xdr:to>
      <xdr:col>107</xdr:col>
      <xdr:colOff>101600</xdr:colOff>
      <xdr:row>37</xdr:row>
      <xdr:rowOff>48514</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29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39641</xdr:rowOff>
    </xdr:from>
    <xdr:ext cx="469744"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199428" y="638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33909</xdr:rowOff>
    </xdr:from>
    <xdr:to>
      <xdr:col>102</xdr:col>
      <xdr:colOff>114300</xdr:colOff>
      <xdr:row>34</xdr:row>
      <xdr:rowOff>37719</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flipV="1">
          <a:off x="18656300" y="5520309"/>
          <a:ext cx="889000" cy="34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102616</xdr:rowOff>
    </xdr:from>
    <xdr:to>
      <xdr:col>102</xdr:col>
      <xdr:colOff>165100</xdr:colOff>
      <xdr:row>37</xdr:row>
      <xdr:rowOff>32766</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23893</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10428" y="636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96774</xdr:rowOff>
    </xdr:from>
    <xdr:to>
      <xdr:col>98</xdr:col>
      <xdr:colOff>38100</xdr:colOff>
      <xdr:row>37</xdr:row>
      <xdr:rowOff>26924</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18051</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21428" y="636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52959</xdr:rowOff>
    </xdr:from>
    <xdr:to>
      <xdr:col>116</xdr:col>
      <xdr:colOff>114300</xdr:colOff>
      <xdr:row>32</xdr:row>
      <xdr:rowOff>154559</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553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75836</xdr:rowOff>
    </xdr:from>
    <xdr:ext cx="469744"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5390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35179</xdr:rowOff>
    </xdr:from>
    <xdr:to>
      <xdr:col>112</xdr:col>
      <xdr:colOff>38100</xdr:colOff>
      <xdr:row>32</xdr:row>
      <xdr:rowOff>136779</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552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153306</xdr:rowOff>
    </xdr:from>
    <xdr:ext cx="469744"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088428" y="5296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61976</xdr:rowOff>
    </xdr:from>
    <xdr:to>
      <xdr:col>107</xdr:col>
      <xdr:colOff>101600</xdr:colOff>
      <xdr:row>33</xdr:row>
      <xdr:rowOff>163576</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571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8653</xdr:rowOff>
    </xdr:from>
    <xdr:ext cx="469744"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199428" y="549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154559</xdr:rowOff>
    </xdr:from>
    <xdr:to>
      <xdr:col>102</xdr:col>
      <xdr:colOff>165100</xdr:colOff>
      <xdr:row>32</xdr:row>
      <xdr:rowOff>84709</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546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101236</xdr:rowOff>
    </xdr:from>
    <xdr:ext cx="469744"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310428" y="5244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158369</xdr:rowOff>
    </xdr:from>
    <xdr:to>
      <xdr:col>98</xdr:col>
      <xdr:colOff>38100</xdr:colOff>
      <xdr:row>34</xdr:row>
      <xdr:rowOff>88519</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581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105046</xdr:rowOff>
    </xdr:from>
    <xdr:ext cx="469744"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421428" y="5591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620,858</a:t>
          </a:r>
          <a:r>
            <a:rPr kumimoji="1" lang="ja-JP" altLang="en-US" sz="1300">
              <a:latin typeface="ＭＳ Ｐゴシック" panose="020B0600070205080204" pitchFamily="50" charset="-128"/>
              <a:ea typeface="ＭＳ Ｐゴシック" panose="020B0600070205080204" pitchFamily="50" charset="-128"/>
            </a:rPr>
            <a:t>円であり、類似団体中高い方から５番目（類似団体加重平均は</a:t>
          </a:r>
          <a:r>
            <a:rPr kumimoji="1" lang="en-US" altLang="ja-JP" sz="1300">
              <a:latin typeface="ＭＳ Ｐゴシック" panose="020B0600070205080204" pitchFamily="50" charset="-128"/>
              <a:ea typeface="ＭＳ Ｐゴシック" panose="020B0600070205080204" pitchFamily="50" charset="-128"/>
            </a:rPr>
            <a:t>587,438</a:t>
          </a:r>
          <a:r>
            <a:rPr kumimoji="1" lang="ja-JP" altLang="en-US" sz="1300">
              <a:latin typeface="ＭＳ Ｐゴシック" panose="020B0600070205080204" pitchFamily="50" charset="-128"/>
              <a:ea typeface="ＭＳ Ｐゴシック" panose="020B0600070205080204" pitchFamily="50" charset="-128"/>
            </a:rPr>
            <a:t>円）となる。類似団体平均と比べて民生費、公債費などが高い水準にあることが要因である。</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247,163</a:t>
          </a:r>
          <a:r>
            <a:rPr kumimoji="1" lang="ja-JP" altLang="en-US" sz="1300">
              <a:latin typeface="ＭＳ Ｐゴシック" panose="020B0600070205080204" pitchFamily="50" charset="-128"/>
              <a:ea typeface="ＭＳ Ｐゴシック" panose="020B0600070205080204" pitchFamily="50" charset="-128"/>
            </a:rPr>
            <a:t>円であり、類似団体平均より</a:t>
          </a:r>
          <a:r>
            <a:rPr kumimoji="1" lang="en-US" altLang="ja-JP" sz="1300">
              <a:latin typeface="ＭＳ Ｐゴシック" panose="020B0600070205080204" pitchFamily="50" charset="-128"/>
              <a:ea typeface="ＭＳ Ｐゴシック" panose="020B0600070205080204" pitchFamily="50" charset="-128"/>
            </a:rPr>
            <a:t>13,924</a:t>
          </a:r>
          <a:r>
            <a:rPr kumimoji="1" lang="ja-JP" altLang="en-US" sz="1300">
              <a:latin typeface="ＭＳ Ｐゴシック" panose="020B0600070205080204" pitchFamily="50" charset="-128"/>
              <a:ea typeface="ＭＳ Ｐゴシック" panose="020B0600070205080204" pitchFamily="50" charset="-128"/>
            </a:rPr>
            <a:t>円高い。生活保護費が類似団体平均より</a:t>
          </a:r>
          <a:r>
            <a:rPr kumimoji="1" lang="en-US" altLang="ja-JP" sz="1300">
              <a:latin typeface="ＭＳ Ｐゴシック" panose="020B0600070205080204" pitchFamily="50" charset="-128"/>
              <a:ea typeface="ＭＳ Ｐゴシック" panose="020B0600070205080204" pitchFamily="50" charset="-128"/>
            </a:rPr>
            <a:t>6,565</a:t>
          </a:r>
          <a:r>
            <a:rPr kumimoji="1" lang="ja-JP" altLang="en-US" sz="1300">
              <a:latin typeface="ＭＳ Ｐゴシック" panose="020B0600070205080204" pitchFamily="50" charset="-128"/>
              <a:ea typeface="ＭＳ Ｐゴシック" panose="020B0600070205080204" pitchFamily="50" charset="-128"/>
            </a:rPr>
            <a:t>円高いことや、類似団体と比べて高齢化率が高く（類似団体中高い方から４番目）、老人福祉費が類似団体平均より</a:t>
          </a:r>
          <a:r>
            <a:rPr kumimoji="1" lang="en-US" altLang="ja-JP" sz="1300">
              <a:latin typeface="ＭＳ Ｐゴシック" panose="020B0600070205080204" pitchFamily="50" charset="-128"/>
              <a:ea typeface="ＭＳ Ｐゴシック" panose="020B0600070205080204" pitchFamily="50" charset="-128"/>
            </a:rPr>
            <a:t>3,459</a:t>
          </a:r>
          <a:r>
            <a:rPr kumimoji="1" lang="ja-JP" altLang="en-US" sz="1300">
              <a:latin typeface="ＭＳ Ｐゴシック" panose="020B0600070205080204" pitchFamily="50" charset="-128"/>
              <a:ea typeface="ＭＳ Ｐゴシック" panose="020B0600070205080204" pitchFamily="50" charset="-128"/>
            </a:rPr>
            <a:t>円高いことが主な要因である。</a:t>
          </a:r>
        </a:p>
        <a:p>
          <a:r>
            <a:rPr kumimoji="1" lang="ja-JP" altLang="en-US" sz="1300">
              <a:latin typeface="ＭＳ Ｐゴシック" panose="020B0600070205080204" pitchFamily="50" charset="-128"/>
              <a:ea typeface="ＭＳ Ｐゴシック" panose="020B0600070205080204" pitchFamily="50" charset="-128"/>
            </a:rPr>
            <a:t>公債費は、性質別歳出決算分析表と同様に、震災関連の市債償還による影響が大きくなっている。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兵庫県神戸市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実質収支額については、職員総定数の削減や事務事業の見直しなど行財政改革の着実な取組みにより、継続的に黒字を確保している。</a:t>
          </a:r>
        </a:p>
        <a:p>
          <a:r>
            <a:rPr kumimoji="1" lang="ja-JP" altLang="en-US" sz="1200">
              <a:latin typeface="ＭＳ ゴシック" pitchFamily="49" charset="-128"/>
              <a:ea typeface="ＭＳ ゴシック" pitchFamily="49" charset="-128"/>
            </a:rPr>
            <a:t>　実質単年度収支については、地方交付税の精算制度による減額措置への対応のために、財政調整基金を取り崩したことなどにより、赤字となっている。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ゴシック" pitchFamily="49" charset="-128"/>
              <a:ea typeface="ＭＳ ゴシック" pitchFamily="49" charset="-128"/>
            </a:rPr>
            <a:t>　</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なお、財政調整基金残高については、前述のとおり取崩しを行ったため、前年度比で減少している。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兵庫県神戸市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少子高齢化の進行や新型コロナウイルス感染症の影響などに伴う乗車料収入の減少等により、自動車事業会計においては依然として資金不足が生じているが、宅地造成事業を行う新都市整備事業会計や上下水道事業の会計などにおいて資金の剰余が生じており、連結実質黒字を確保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自動車事業会計については、引き続き人件費の抑制などのコスト削減や、乗客増対策などの経営改善に取り組んでいく。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兵庫県神戸市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令和５年度については、満期一括償還債の発行増加に伴う年度割相当額が増加している一方で、特定財源の額も増加しているため、実質公債費比率の分子は前年度に比べて約５億円減少している。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今後も「神戸市行財政改革</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2025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」に基づき、財政健全化指標の適正な水準を維持しながら、将来世代に大きな負担を残さないことを基本とした健全で持続可能な財政運営をさらに加速させていく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一般会計における臨時財政対策債の基金積立額が増加していること等により、令和４年度末時点での減債基金残高は約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億円増加した。</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兵庫県神戸市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臨財債や土木債の増により地方債残高が増加（</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億円）したことや、公営企業等繰入見込額が増加（</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億円）したこと等により、</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将来負担比率の分子は、前年度と比較して</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108</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億円の増加となった。</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お、阪神・淡路大震災以降、危機的な財政状況を改善するために投資を抑制してきたものの、近年は都心三宮の再整備など、暮らしの質・都市の価値を高めるための投資に力を入れていることから、一般会計等に係る地方債の現在高は増加傾向に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兵庫県神戸市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地方交付税制度における精算措置のための取崩により財政調整基金残高が減少した一方で、運用益・臨財債償還基金費等を減債基金に積み立てたこと等を要因として、令和５年度末における基金全体としての残高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億円増の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902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短期的には、減債基金や市民スポーツ振興等基金の取崩を予定しているため、基金全体としての残高は減少を見込んでいるが、中長期的には、災害など将来の有事への備えや公共施設の老朽化への対応等、必要となる財源を確保しながら持続可能な財政運営を行っていく。</a:t>
          </a:r>
          <a:endParaRPr lang="ja-JP" altLang="ja-JP" sz="18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600">
            <a:effectLst/>
            <a:latin typeface="ＭＳ ゴシック" panose="020B0609070205080204" pitchFamily="49" charset="-128"/>
            <a:ea typeface="ＭＳ ゴシック" panose="020B0609070205080204" pitchFamily="49" charset="-128"/>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「市営住宅敷金等積立基金」 ・・・①市営住宅等の敷金の適正な管理・還付のため。</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②市営住宅の建替事業の財源に充てるため。</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「まちづくり等基金」　　   ・・・①都市計画事業の円滑な運用及び適正な執行を図るため。</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②市民による都市景観の形成活動の推進及び都市景観の形成のための事業の適正な執行を図るため。</a:t>
          </a:r>
          <a:endParaRPr lang="ja-JP" altLang="ja-JP" sz="1600">
            <a:effectLst/>
            <a:latin typeface="ＭＳ ゴシック" panose="020B0609070205080204" pitchFamily="49" charset="-128"/>
            <a:ea typeface="ＭＳ ゴシック" panose="020B0609070205080204" pitchFamily="49" charset="-128"/>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「神戸</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SDG</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ｓ貢献基金」　　  ・・・  神戸の豊かな環境を守り、その恵みを将来にわたって享受し続けられる持続可能な暮らしと</a:t>
          </a:r>
          <a:endParaRPr lang="ja-JP" altLang="ja-JP" sz="1600">
            <a:effectLst/>
            <a:latin typeface="ＭＳ ゴシック" panose="020B0609070205080204" pitchFamily="49" charset="-128"/>
            <a:ea typeface="ＭＳ ゴシック" panose="020B0609070205080204" pitchFamily="49" charset="-128"/>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社会の実現に資する事業及びまち・ひと・しごと創生寄附活用事業を推進するため。</a:t>
          </a:r>
          <a:endParaRPr lang="ja-JP" altLang="ja-JP" sz="1600">
            <a:effectLst/>
            <a:latin typeface="ＭＳ ゴシック" panose="020B0609070205080204" pitchFamily="49" charset="-128"/>
            <a:ea typeface="ＭＳ ゴシック" panose="020B0609070205080204" pitchFamily="49" charset="-128"/>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「市民福祉振興等基金」　　</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神戸市民の福祉の向上を目的とする事業を推進するのため。</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「市民スポーツ振興等基金」 ・・・  神戸市民のスポーツの振興を目的とする事業を推進するため。</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・各種基金において、市有地売却益等の財産収入を積立てたことにより、全体として結果的に約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億円の残高増加となった。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・特定目的基金全体については、将来的に活用が必要となる財源ということも見据え、適切に管理していく。</a:t>
          </a:r>
          <a:endParaRPr lang="ja-JP" altLang="ja-JP" sz="16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年度決算剰余金約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億円を積み立てた一方で、地方交付税制度における精算措置を見据え</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億円積み立てたうちの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億円を取り崩したことにより減少。</a:t>
          </a:r>
          <a:endParaRPr lang="en-US" altLang="ja-JP" sz="1800">
            <a:effectLst/>
            <a:latin typeface="ＭＳ ゴシック" panose="020B0609070205080204" pitchFamily="49" charset="-128"/>
            <a:ea typeface="ＭＳ ゴシック" panose="020B0609070205080204" pitchFamily="49" charset="-128"/>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・阪神淡路大震災にかかる復旧・復興事業の財源として取り崩したことにより平成７年度に枯渇したが、その後の行財政改革などにより約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147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億円まで残高を回復させた。</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・政令指定都市平均水準（令和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年度決算：</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330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億円程度）を目標として、適正な規模の確保に努めたい。</a:t>
          </a:r>
          <a:endParaRPr lang="ja-JP" altLang="ja-JP" sz="18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億円を利子償還財源として取り崩した一方で、運用益や臨財債償還基金費等を約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億円積み立てたことにより増加。</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満期一括償還に備えた積立金を活用し、積極的な資金運用を行ってきたことや、行財政改革の取組みなどにより公債費充当財源を捻出してきたことから、基金運用益の取崩額が相対的に少なく、残高が他の政令指定都市に比して多くなっている。</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・今後も資金の効率的な運用を行うとともに、公共施設の老朽化への対応や未来に向けた投資のための公債費充当財源として活用していく。</a:t>
          </a:r>
          <a:endParaRPr lang="ja-JP" altLang="ja-JP" sz="18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952593692</v>
      </c>
      <c r="BO4" s="436"/>
      <c r="BP4" s="436"/>
      <c r="BQ4" s="436"/>
      <c r="BR4" s="436"/>
      <c r="BS4" s="436"/>
      <c r="BT4" s="436"/>
      <c r="BU4" s="437"/>
      <c r="BV4" s="435">
        <v>976542111</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0.3</v>
      </c>
      <c r="CU4" s="576"/>
      <c r="CV4" s="576"/>
      <c r="CW4" s="576"/>
      <c r="CX4" s="576"/>
      <c r="CY4" s="576"/>
      <c r="CZ4" s="576"/>
      <c r="DA4" s="577"/>
      <c r="DB4" s="575">
        <v>0.3</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931550600</v>
      </c>
      <c r="BO5" s="407"/>
      <c r="BP5" s="407"/>
      <c r="BQ5" s="407"/>
      <c r="BR5" s="407"/>
      <c r="BS5" s="407"/>
      <c r="BT5" s="407"/>
      <c r="BU5" s="408"/>
      <c r="BV5" s="406">
        <v>963856264</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97.6</v>
      </c>
      <c r="CU5" s="404"/>
      <c r="CV5" s="404"/>
      <c r="CW5" s="404"/>
      <c r="CX5" s="404"/>
      <c r="CY5" s="404"/>
      <c r="CZ5" s="404"/>
      <c r="DA5" s="405"/>
      <c r="DB5" s="403">
        <v>97.1</v>
      </c>
      <c r="DC5" s="404"/>
      <c r="DD5" s="404"/>
      <c r="DE5" s="404"/>
      <c r="DF5" s="404"/>
      <c r="DG5" s="404"/>
      <c r="DH5" s="404"/>
      <c r="DI5" s="405"/>
    </row>
    <row r="6" spans="1:119" ht="18.75"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21043092</v>
      </c>
      <c r="BO6" s="407"/>
      <c r="BP6" s="407"/>
      <c r="BQ6" s="407"/>
      <c r="BR6" s="407"/>
      <c r="BS6" s="407"/>
      <c r="BT6" s="407"/>
      <c r="BU6" s="408"/>
      <c r="BV6" s="406">
        <v>12685847</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101.7</v>
      </c>
      <c r="CU6" s="550"/>
      <c r="CV6" s="550"/>
      <c r="CW6" s="550"/>
      <c r="CX6" s="550"/>
      <c r="CY6" s="550"/>
      <c r="CZ6" s="550"/>
      <c r="DA6" s="551"/>
      <c r="DB6" s="549">
        <v>103.7</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19528670</v>
      </c>
      <c r="BO7" s="407"/>
      <c r="BP7" s="407"/>
      <c r="BQ7" s="407"/>
      <c r="BR7" s="407"/>
      <c r="BS7" s="407"/>
      <c r="BT7" s="407"/>
      <c r="BU7" s="408"/>
      <c r="BV7" s="406">
        <v>11559344</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454912157</v>
      </c>
      <c r="CU7" s="407"/>
      <c r="CV7" s="407"/>
      <c r="CW7" s="407"/>
      <c r="CX7" s="407"/>
      <c r="CY7" s="407"/>
      <c r="CZ7" s="407"/>
      <c r="DA7" s="408"/>
      <c r="DB7" s="406">
        <v>449411950</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104</v>
      </c>
      <c r="AV8" s="465"/>
      <c r="AW8" s="465"/>
      <c r="AX8" s="465"/>
      <c r="AY8" s="420" t="s">
        <v>105</v>
      </c>
      <c r="AZ8" s="421"/>
      <c r="BA8" s="421"/>
      <c r="BB8" s="421"/>
      <c r="BC8" s="421"/>
      <c r="BD8" s="421"/>
      <c r="BE8" s="421"/>
      <c r="BF8" s="421"/>
      <c r="BG8" s="421"/>
      <c r="BH8" s="421"/>
      <c r="BI8" s="421"/>
      <c r="BJ8" s="421"/>
      <c r="BK8" s="421"/>
      <c r="BL8" s="421"/>
      <c r="BM8" s="422"/>
      <c r="BN8" s="406">
        <v>1514422</v>
      </c>
      <c r="BO8" s="407"/>
      <c r="BP8" s="407"/>
      <c r="BQ8" s="407"/>
      <c r="BR8" s="407"/>
      <c r="BS8" s="407"/>
      <c r="BT8" s="407"/>
      <c r="BU8" s="408"/>
      <c r="BV8" s="406">
        <v>1126503</v>
      </c>
      <c r="BW8" s="407"/>
      <c r="BX8" s="407"/>
      <c r="BY8" s="407"/>
      <c r="BZ8" s="407"/>
      <c r="CA8" s="407"/>
      <c r="CB8" s="407"/>
      <c r="CC8" s="408"/>
      <c r="CD8" s="446" t="s">
        <v>106</v>
      </c>
      <c r="CE8" s="366"/>
      <c r="CF8" s="366"/>
      <c r="CG8" s="366"/>
      <c r="CH8" s="366"/>
      <c r="CI8" s="366"/>
      <c r="CJ8" s="366"/>
      <c r="CK8" s="366"/>
      <c r="CL8" s="366"/>
      <c r="CM8" s="366"/>
      <c r="CN8" s="366"/>
      <c r="CO8" s="366"/>
      <c r="CP8" s="366"/>
      <c r="CQ8" s="366"/>
      <c r="CR8" s="366"/>
      <c r="CS8" s="447"/>
      <c r="CT8" s="509">
        <v>0.76</v>
      </c>
      <c r="CU8" s="510"/>
      <c r="CV8" s="510"/>
      <c r="CW8" s="510"/>
      <c r="CX8" s="510"/>
      <c r="CY8" s="510"/>
      <c r="CZ8" s="510"/>
      <c r="DA8" s="511"/>
      <c r="DB8" s="509">
        <v>0.77</v>
      </c>
      <c r="DC8" s="510"/>
      <c r="DD8" s="510"/>
      <c r="DE8" s="510"/>
      <c r="DF8" s="510"/>
      <c r="DG8" s="510"/>
      <c r="DH8" s="510"/>
      <c r="DI8" s="511"/>
    </row>
    <row r="9" spans="1:119" ht="18.75" customHeight="1" thickBot="1" x14ac:dyDescent="0.2">
      <c r="A9" s="175"/>
      <c r="B9" s="538" t="s">
        <v>107</v>
      </c>
      <c r="C9" s="539"/>
      <c r="D9" s="539"/>
      <c r="E9" s="539"/>
      <c r="F9" s="539"/>
      <c r="G9" s="539"/>
      <c r="H9" s="539"/>
      <c r="I9" s="539"/>
      <c r="J9" s="539"/>
      <c r="K9" s="457"/>
      <c r="L9" s="540" t="s">
        <v>108</v>
      </c>
      <c r="M9" s="541"/>
      <c r="N9" s="541"/>
      <c r="O9" s="541"/>
      <c r="P9" s="541"/>
      <c r="Q9" s="542"/>
      <c r="R9" s="543">
        <v>1525152</v>
      </c>
      <c r="S9" s="544"/>
      <c r="T9" s="544"/>
      <c r="U9" s="544"/>
      <c r="V9" s="545"/>
      <c r="W9" s="475" t="s">
        <v>109</v>
      </c>
      <c r="X9" s="476"/>
      <c r="Y9" s="476"/>
      <c r="Z9" s="476"/>
      <c r="AA9" s="476"/>
      <c r="AB9" s="476"/>
      <c r="AC9" s="476"/>
      <c r="AD9" s="476"/>
      <c r="AE9" s="476"/>
      <c r="AF9" s="476"/>
      <c r="AG9" s="476"/>
      <c r="AH9" s="476"/>
      <c r="AI9" s="476"/>
      <c r="AJ9" s="476"/>
      <c r="AK9" s="476"/>
      <c r="AL9" s="546"/>
      <c r="AM9" s="463" t="s">
        <v>110</v>
      </c>
      <c r="AN9" s="363"/>
      <c r="AO9" s="363"/>
      <c r="AP9" s="363"/>
      <c r="AQ9" s="363"/>
      <c r="AR9" s="363"/>
      <c r="AS9" s="363"/>
      <c r="AT9" s="364"/>
      <c r="AU9" s="464" t="s">
        <v>90</v>
      </c>
      <c r="AV9" s="465"/>
      <c r="AW9" s="465"/>
      <c r="AX9" s="465"/>
      <c r="AY9" s="420" t="s">
        <v>111</v>
      </c>
      <c r="AZ9" s="421"/>
      <c r="BA9" s="421"/>
      <c r="BB9" s="421"/>
      <c r="BC9" s="421"/>
      <c r="BD9" s="421"/>
      <c r="BE9" s="421"/>
      <c r="BF9" s="421"/>
      <c r="BG9" s="421"/>
      <c r="BH9" s="421"/>
      <c r="BI9" s="421"/>
      <c r="BJ9" s="421"/>
      <c r="BK9" s="421"/>
      <c r="BL9" s="421"/>
      <c r="BM9" s="422"/>
      <c r="BN9" s="406">
        <v>387919</v>
      </c>
      <c r="BO9" s="407"/>
      <c r="BP9" s="407"/>
      <c r="BQ9" s="407"/>
      <c r="BR9" s="407"/>
      <c r="BS9" s="407"/>
      <c r="BT9" s="407"/>
      <c r="BU9" s="408"/>
      <c r="BV9" s="406">
        <v>89971</v>
      </c>
      <c r="BW9" s="407"/>
      <c r="BX9" s="407"/>
      <c r="BY9" s="407"/>
      <c r="BZ9" s="407"/>
      <c r="CA9" s="407"/>
      <c r="CB9" s="407"/>
      <c r="CC9" s="408"/>
      <c r="CD9" s="446" t="s">
        <v>112</v>
      </c>
      <c r="CE9" s="366"/>
      <c r="CF9" s="366"/>
      <c r="CG9" s="366"/>
      <c r="CH9" s="366"/>
      <c r="CI9" s="366"/>
      <c r="CJ9" s="366"/>
      <c r="CK9" s="366"/>
      <c r="CL9" s="366"/>
      <c r="CM9" s="366"/>
      <c r="CN9" s="366"/>
      <c r="CO9" s="366"/>
      <c r="CP9" s="366"/>
      <c r="CQ9" s="366"/>
      <c r="CR9" s="366"/>
      <c r="CS9" s="447"/>
      <c r="CT9" s="403">
        <v>17.899999999999999</v>
      </c>
      <c r="CU9" s="404"/>
      <c r="CV9" s="404"/>
      <c r="CW9" s="404"/>
      <c r="CX9" s="404"/>
      <c r="CY9" s="404"/>
      <c r="CZ9" s="404"/>
      <c r="DA9" s="405"/>
      <c r="DB9" s="403">
        <v>16.8</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113</v>
      </c>
      <c r="M10" s="363"/>
      <c r="N10" s="363"/>
      <c r="O10" s="363"/>
      <c r="P10" s="363"/>
      <c r="Q10" s="364"/>
      <c r="R10" s="359">
        <v>1537272</v>
      </c>
      <c r="S10" s="360"/>
      <c r="T10" s="360"/>
      <c r="U10" s="360"/>
      <c r="V10" s="419"/>
      <c r="W10" s="547"/>
      <c r="X10" s="357"/>
      <c r="Y10" s="357"/>
      <c r="Z10" s="357"/>
      <c r="AA10" s="357"/>
      <c r="AB10" s="357"/>
      <c r="AC10" s="357"/>
      <c r="AD10" s="357"/>
      <c r="AE10" s="357"/>
      <c r="AF10" s="357"/>
      <c r="AG10" s="357"/>
      <c r="AH10" s="357"/>
      <c r="AI10" s="357"/>
      <c r="AJ10" s="357"/>
      <c r="AK10" s="357"/>
      <c r="AL10" s="548"/>
      <c r="AM10" s="463" t="s">
        <v>114</v>
      </c>
      <c r="AN10" s="363"/>
      <c r="AO10" s="363"/>
      <c r="AP10" s="363"/>
      <c r="AQ10" s="363"/>
      <c r="AR10" s="363"/>
      <c r="AS10" s="363"/>
      <c r="AT10" s="364"/>
      <c r="AU10" s="464" t="s">
        <v>90</v>
      </c>
      <c r="AV10" s="465"/>
      <c r="AW10" s="465"/>
      <c r="AX10" s="465"/>
      <c r="AY10" s="420" t="s">
        <v>115</v>
      </c>
      <c r="AZ10" s="421"/>
      <c r="BA10" s="421"/>
      <c r="BB10" s="421"/>
      <c r="BC10" s="421"/>
      <c r="BD10" s="421"/>
      <c r="BE10" s="421"/>
      <c r="BF10" s="421"/>
      <c r="BG10" s="421"/>
      <c r="BH10" s="421"/>
      <c r="BI10" s="421"/>
      <c r="BJ10" s="421"/>
      <c r="BK10" s="421"/>
      <c r="BL10" s="421"/>
      <c r="BM10" s="422"/>
      <c r="BN10" s="406">
        <v>1127003</v>
      </c>
      <c r="BO10" s="407"/>
      <c r="BP10" s="407"/>
      <c r="BQ10" s="407"/>
      <c r="BR10" s="407"/>
      <c r="BS10" s="407"/>
      <c r="BT10" s="407"/>
      <c r="BU10" s="408"/>
      <c r="BV10" s="406">
        <v>1036833</v>
      </c>
      <c r="BW10" s="407"/>
      <c r="BX10" s="407"/>
      <c r="BY10" s="407"/>
      <c r="BZ10" s="407"/>
      <c r="CA10" s="407"/>
      <c r="CB10" s="407"/>
      <c r="CC10" s="408"/>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90</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15">
      <c r="A12" s="175"/>
      <c r="B12" s="512" t="s">
        <v>123</v>
      </c>
      <c r="C12" s="513"/>
      <c r="D12" s="513"/>
      <c r="E12" s="513"/>
      <c r="F12" s="513"/>
      <c r="G12" s="513"/>
      <c r="H12" s="513"/>
      <c r="I12" s="513"/>
      <c r="J12" s="513"/>
      <c r="K12" s="514"/>
      <c r="L12" s="521" t="s">
        <v>124</v>
      </c>
      <c r="M12" s="522"/>
      <c r="N12" s="522"/>
      <c r="O12" s="522"/>
      <c r="P12" s="522"/>
      <c r="Q12" s="523"/>
      <c r="R12" s="524">
        <v>1500425</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2000000</v>
      </c>
      <c r="BO12" s="407"/>
      <c r="BP12" s="407"/>
      <c r="BQ12" s="407"/>
      <c r="BR12" s="407"/>
      <c r="BS12" s="407"/>
      <c r="BT12" s="407"/>
      <c r="BU12" s="408"/>
      <c r="BV12" s="406">
        <v>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84"/>
      <c r="M13" s="490" t="s">
        <v>130</v>
      </c>
      <c r="N13" s="491"/>
      <c r="O13" s="491"/>
      <c r="P13" s="491"/>
      <c r="Q13" s="492"/>
      <c r="R13" s="493">
        <v>1445997</v>
      </c>
      <c r="S13" s="494"/>
      <c r="T13" s="494"/>
      <c r="U13" s="494"/>
      <c r="V13" s="495"/>
      <c r="W13" s="496" t="s">
        <v>131</v>
      </c>
      <c r="X13" s="392"/>
      <c r="Y13" s="392"/>
      <c r="Z13" s="392"/>
      <c r="AA13" s="392"/>
      <c r="AB13" s="393"/>
      <c r="AC13" s="359">
        <v>4645</v>
      </c>
      <c r="AD13" s="360"/>
      <c r="AE13" s="360"/>
      <c r="AF13" s="360"/>
      <c r="AG13" s="361"/>
      <c r="AH13" s="359">
        <v>4974</v>
      </c>
      <c r="AI13" s="360"/>
      <c r="AJ13" s="360"/>
      <c r="AK13" s="360"/>
      <c r="AL13" s="419"/>
      <c r="AM13" s="463" t="s">
        <v>132</v>
      </c>
      <c r="AN13" s="363"/>
      <c r="AO13" s="363"/>
      <c r="AP13" s="363"/>
      <c r="AQ13" s="363"/>
      <c r="AR13" s="363"/>
      <c r="AS13" s="363"/>
      <c r="AT13" s="364"/>
      <c r="AU13" s="464" t="s">
        <v>104</v>
      </c>
      <c r="AV13" s="465"/>
      <c r="AW13" s="465"/>
      <c r="AX13" s="465"/>
      <c r="AY13" s="420" t="s">
        <v>133</v>
      </c>
      <c r="AZ13" s="421"/>
      <c r="BA13" s="421"/>
      <c r="BB13" s="421"/>
      <c r="BC13" s="421"/>
      <c r="BD13" s="421"/>
      <c r="BE13" s="421"/>
      <c r="BF13" s="421"/>
      <c r="BG13" s="421"/>
      <c r="BH13" s="421"/>
      <c r="BI13" s="421"/>
      <c r="BJ13" s="421"/>
      <c r="BK13" s="421"/>
      <c r="BL13" s="421"/>
      <c r="BM13" s="422"/>
      <c r="BN13" s="406">
        <v>-485078</v>
      </c>
      <c r="BO13" s="407"/>
      <c r="BP13" s="407"/>
      <c r="BQ13" s="407"/>
      <c r="BR13" s="407"/>
      <c r="BS13" s="407"/>
      <c r="BT13" s="407"/>
      <c r="BU13" s="408"/>
      <c r="BV13" s="406">
        <v>1126804</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4.9000000000000004</v>
      </c>
      <c r="CU13" s="404"/>
      <c r="CV13" s="404"/>
      <c r="CW13" s="404"/>
      <c r="CX13" s="404"/>
      <c r="CY13" s="404"/>
      <c r="CZ13" s="404"/>
      <c r="DA13" s="405"/>
      <c r="DB13" s="403">
        <v>4.8</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135</v>
      </c>
      <c r="M14" s="533"/>
      <c r="N14" s="533"/>
      <c r="O14" s="533"/>
      <c r="P14" s="533"/>
      <c r="Q14" s="534"/>
      <c r="R14" s="493">
        <v>1510917</v>
      </c>
      <c r="S14" s="494"/>
      <c r="T14" s="494"/>
      <c r="U14" s="494"/>
      <c r="V14" s="495"/>
      <c r="W14" s="497"/>
      <c r="X14" s="395"/>
      <c r="Y14" s="395"/>
      <c r="Z14" s="395"/>
      <c r="AA14" s="395"/>
      <c r="AB14" s="396"/>
      <c r="AC14" s="486">
        <v>0.8</v>
      </c>
      <c r="AD14" s="487"/>
      <c r="AE14" s="487"/>
      <c r="AF14" s="487"/>
      <c r="AG14" s="488"/>
      <c r="AH14" s="486">
        <v>0.8</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v>62.6</v>
      </c>
      <c r="CU14" s="504"/>
      <c r="CV14" s="504"/>
      <c r="CW14" s="504"/>
      <c r="CX14" s="504"/>
      <c r="CY14" s="504"/>
      <c r="CZ14" s="504"/>
      <c r="DA14" s="505"/>
      <c r="DB14" s="503">
        <v>60.9</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84"/>
      <c r="M15" s="490" t="s">
        <v>130</v>
      </c>
      <c r="N15" s="491"/>
      <c r="O15" s="491"/>
      <c r="P15" s="491"/>
      <c r="Q15" s="492"/>
      <c r="R15" s="493">
        <v>1459070</v>
      </c>
      <c r="S15" s="494"/>
      <c r="T15" s="494"/>
      <c r="U15" s="494"/>
      <c r="V15" s="495"/>
      <c r="W15" s="496" t="s">
        <v>137</v>
      </c>
      <c r="X15" s="392"/>
      <c r="Y15" s="392"/>
      <c r="Z15" s="392"/>
      <c r="AA15" s="392"/>
      <c r="AB15" s="393"/>
      <c r="AC15" s="359">
        <v>117546</v>
      </c>
      <c r="AD15" s="360"/>
      <c r="AE15" s="360"/>
      <c r="AF15" s="360"/>
      <c r="AG15" s="361"/>
      <c r="AH15" s="359">
        <v>124429</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277713539</v>
      </c>
      <c r="BO15" s="436"/>
      <c r="BP15" s="436"/>
      <c r="BQ15" s="436"/>
      <c r="BR15" s="436"/>
      <c r="BS15" s="436"/>
      <c r="BT15" s="436"/>
      <c r="BU15" s="437"/>
      <c r="BV15" s="435">
        <v>270085988</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19.399999999999999</v>
      </c>
      <c r="AD16" s="487"/>
      <c r="AE16" s="487"/>
      <c r="AF16" s="487"/>
      <c r="AG16" s="488"/>
      <c r="AH16" s="486">
        <v>20</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364319989</v>
      </c>
      <c r="BO16" s="407"/>
      <c r="BP16" s="407"/>
      <c r="BQ16" s="407"/>
      <c r="BR16" s="407"/>
      <c r="BS16" s="407"/>
      <c r="BT16" s="407"/>
      <c r="BU16" s="408"/>
      <c r="BV16" s="406">
        <v>350490951</v>
      </c>
      <c r="BW16" s="407"/>
      <c r="BX16" s="407"/>
      <c r="BY16" s="407"/>
      <c r="BZ16" s="407"/>
      <c r="CA16" s="407"/>
      <c r="CB16" s="407"/>
      <c r="CC16" s="408"/>
      <c r="CD16" s="188"/>
      <c r="CE16" s="438" t="s">
        <v>143</v>
      </c>
      <c r="CF16" s="438"/>
      <c r="CG16" s="438"/>
      <c r="CH16" s="438"/>
      <c r="CI16" s="438"/>
      <c r="CJ16" s="438"/>
      <c r="CK16" s="438"/>
      <c r="CL16" s="438"/>
      <c r="CM16" s="438"/>
      <c r="CN16" s="438"/>
      <c r="CO16" s="438"/>
      <c r="CP16" s="438"/>
      <c r="CQ16" s="438"/>
      <c r="CR16" s="438"/>
      <c r="CS16" s="439"/>
      <c r="CT16" s="403">
        <v>19.399999999999999</v>
      </c>
      <c r="CU16" s="404"/>
      <c r="CV16" s="404"/>
      <c r="CW16" s="404"/>
      <c r="CX16" s="404"/>
      <c r="CY16" s="404"/>
      <c r="CZ16" s="404"/>
      <c r="DA16" s="405"/>
      <c r="DB16" s="403">
        <v>19.100000000000001</v>
      </c>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89"/>
      <c r="M17" s="499" t="s">
        <v>144</v>
      </c>
      <c r="N17" s="500"/>
      <c r="O17" s="500"/>
      <c r="P17" s="500"/>
      <c r="Q17" s="501"/>
      <c r="R17" s="483" t="s">
        <v>145</v>
      </c>
      <c r="S17" s="484"/>
      <c r="T17" s="484"/>
      <c r="U17" s="484"/>
      <c r="V17" s="485"/>
      <c r="W17" s="496" t="s">
        <v>146</v>
      </c>
      <c r="X17" s="392"/>
      <c r="Y17" s="392"/>
      <c r="Z17" s="392"/>
      <c r="AA17" s="392"/>
      <c r="AB17" s="393"/>
      <c r="AC17" s="359">
        <v>484485</v>
      </c>
      <c r="AD17" s="360"/>
      <c r="AE17" s="360"/>
      <c r="AF17" s="360"/>
      <c r="AG17" s="361"/>
      <c r="AH17" s="359">
        <v>494038</v>
      </c>
      <c r="AI17" s="360"/>
      <c r="AJ17" s="360"/>
      <c r="AK17" s="360"/>
      <c r="AL17" s="419"/>
      <c r="AM17" s="463"/>
      <c r="AN17" s="363"/>
      <c r="AO17" s="363"/>
      <c r="AP17" s="363"/>
      <c r="AQ17" s="363"/>
      <c r="AR17" s="363"/>
      <c r="AS17" s="363"/>
      <c r="AT17" s="364"/>
      <c r="AU17" s="464"/>
      <c r="AV17" s="465"/>
      <c r="AW17" s="465"/>
      <c r="AX17" s="465"/>
      <c r="AY17" s="420" t="s">
        <v>147</v>
      </c>
      <c r="AZ17" s="421"/>
      <c r="BA17" s="421"/>
      <c r="BB17" s="421"/>
      <c r="BC17" s="421"/>
      <c r="BD17" s="421"/>
      <c r="BE17" s="421"/>
      <c r="BF17" s="421"/>
      <c r="BG17" s="421"/>
      <c r="BH17" s="421"/>
      <c r="BI17" s="421"/>
      <c r="BJ17" s="421"/>
      <c r="BK17" s="421"/>
      <c r="BL17" s="421"/>
      <c r="BM17" s="422"/>
      <c r="BN17" s="406">
        <v>349097594</v>
      </c>
      <c r="BO17" s="407"/>
      <c r="BP17" s="407"/>
      <c r="BQ17" s="407"/>
      <c r="BR17" s="407"/>
      <c r="BS17" s="407"/>
      <c r="BT17" s="407"/>
      <c r="BU17" s="408"/>
      <c r="BV17" s="406">
        <v>339295063</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148</v>
      </c>
      <c r="C18" s="457"/>
      <c r="D18" s="457"/>
      <c r="E18" s="458"/>
      <c r="F18" s="458"/>
      <c r="G18" s="458"/>
      <c r="H18" s="458"/>
      <c r="I18" s="458"/>
      <c r="J18" s="458"/>
      <c r="K18" s="458"/>
      <c r="L18" s="459">
        <v>556.92999999999995</v>
      </c>
      <c r="M18" s="459"/>
      <c r="N18" s="459"/>
      <c r="O18" s="459"/>
      <c r="P18" s="459"/>
      <c r="Q18" s="459"/>
      <c r="R18" s="460"/>
      <c r="S18" s="460"/>
      <c r="T18" s="460"/>
      <c r="U18" s="460"/>
      <c r="V18" s="461"/>
      <c r="W18" s="477"/>
      <c r="X18" s="478"/>
      <c r="Y18" s="478"/>
      <c r="Z18" s="478"/>
      <c r="AA18" s="478"/>
      <c r="AB18" s="502"/>
      <c r="AC18" s="376">
        <v>79.900000000000006</v>
      </c>
      <c r="AD18" s="377"/>
      <c r="AE18" s="377"/>
      <c r="AF18" s="377"/>
      <c r="AG18" s="462"/>
      <c r="AH18" s="376">
        <v>79.2</v>
      </c>
      <c r="AI18" s="377"/>
      <c r="AJ18" s="377"/>
      <c r="AK18" s="377"/>
      <c r="AL18" s="378"/>
      <c r="AM18" s="463"/>
      <c r="AN18" s="363"/>
      <c r="AO18" s="363"/>
      <c r="AP18" s="363"/>
      <c r="AQ18" s="363"/>
      <c r="AR18" s="363"/>
      <c r="AS18" s="363"/>
      <c r="AT18" s="364"/>
      <c r="AU18" s="464"/>
      <c r="AV18" s="465"/>
      <c r="AW18" s="465"/>
      <c r="AX18" s="465"/>
      <c r="AY18" s="420" t="s">
        <v>149</v>
      </c>
      <c r="AZ18" s="421"/>
      <c r="BA18" s="421"/>
      <c r="BB18" s="421"/>
      <c r="BC18" s="421"/>
      <c r="BD18" s="421"/>
      <c r="BE18" s="421"/>
      <c r="BF18" s="421"/>
      <c r="BG18" s="421"/>
      <c r="BH18" s="421"/>
      <c r="BI18" s="421"/>
      <c r="BJ18" s="421"/>
      <c r="BK18" s="421"/>
      <c r="BL18" s="421"/>
      <c r="BM18" s="422"/>
      <c r="BN18" s="406">
        <v>464692735</v>
      </c>
      <c r="BO18" s="407"/>
      <c r="BP18" s="407"/>
      <c r="BQ18" s="407"/>
      <c r="BR18" s="407"/>
      <c r="BS18" s="407"/>
      <c r="BT18" s="407"/>
      <c r="BU18" s="408"/>
      <c r="BV18" s="406">
        <v>458302263</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150</v>
      </c>
      <c r="C19" s="457"/>
      <c r="D19" s="457"/>
      <c r="E19" s="458"/>
      <c r="F19" s="458"/>
      <c r="G19" s="458"/>
      <c r="H19" s="458"/>
      <c r="I19" s="458"/>
      <c r="J19" s="458"/>
      <c r="K19" s="458"/>
      <c r="L19" s="466">
        <v>2738</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151</v>
      </c>
      <c r="AZ19" s="421"/>
      <c r="BA19" s="421"/>
      <c r="BB19" s="421"/>
      <c r="BC19" s="421"/>
      <c r="BD19" s="421"/>
      <c r="BE19" s="421"/>
      <c r="BF19" s="421"/>
      <c r="BG19" s="421"/>
      <c r="BH19" s="421"/>
      <c r="BI19" s="421"/>
      <c r="BJ19" s="421"/>
      <c r="BK19" s="421"/>
      <c r="BL19" s="421"/>
      <c r="BM19" s="422"/>
      <c r="BN19" s="406">
        <v>564304152</v>
      </c>
      <c r="BO19" s="407"/>
      <c r="BP19" s="407"/>
      <c r="BQ19" s="407"/>
      <c r="BR19" s="407"/>
      <c r="BS19" s="407"/>
      <c r="BT19" s="407"/>
      <c r="BU19" s="408"/>
      <c r="BV19" s="406">
        <v>536950414</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152</v>
      </c>
      <c r="C20" s="457"/>
      <c r="D20" s="457"/>
      <c r="E20" s="458"/>
      <c r="F20" s="458"/>
      <c r="G20" s="458"/>
      <c r="H20" s="458"/>
      <c r="I20" s="458"/>
      <c r="J20" s="458"/>
      <c r="K20" s="458"/>
      <c r="L20" s="466">
        <v>734920</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153</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154</v>
      </c>
      <c r="C22" s="383"/>
      <c r="D22" s="384"/>
      <c r="E22" s="391" t="s">
        <v>1</v>
      </c>
      <c r="F22" s="392"/>
      <c r="G22" s="392"/>
      <c r="H22" s="392"/>
      <c r="I22" s="392"/>
      <c r="J22" s="392"/>
      <c r="K22" s="393"/>
      <c r="L22" s="391" t="s">
        <v>155</v>
      </c>
      <c r="M22" s="392"/>
      <c r="N22" s="392"/>
      <c r="O22" s="392"/>
      <c r="P22" s="393"/>
      <c r="Q22" s="397" t="s">
        <v>156</v>
      </c>
      <c r="R22" s="398"/>
      <c r="S22" s="398"/>
      <c r="T22" s="398"/>
      <c r="U22" s="398"/>
      <c r="V22" s="399"/>
      <c r="W22" s="448" t="s">
        <v>157</v>
      </c>
      <c r="X22" s="383"/>
      <c r="Y22" s="384"/>
      <c r="Z22" s="391" t="s">
        <v>1</v>
      </c>
      <c r="AA22" s="392"/>
      <c r="AB22" s="392"/>
      <c r="AC22" s="392"/>
      <c r="AD22" s="392"/>
      <c r="AE22" s="392"/>
      <c r="AF22" s="392"/>
      <c r="AG22" s="393"/>
      <c r="AH22" s="409" t="s">
        <v>158</v>
      </c>
      <c r="AI22" s="392"/>
      <c r="AJ22" s="392"/>
      <c r="AK22" s="392"/>
      <c r="AL22" s="393"/>
      <c r="AM22" s="409" t="s">
        <v>159</v>
      </c>
      <c r="AN22" s="410"/>
      <c r="AO22" s="410"/>
      <c r="AP22" s="410"/>
      <c r="AQ22" s="410"/>
      <c r="AR22" s="411"/>
      <c r="AS22" s="397" t="s">
        <v>156</v>
      </c>
      <c r="AT22" s="398"/>
      <c r="AU22" s="398"/>
      <c r="AV22" s="398"/>
      <c r="AW22" s="398"/>
      <c r="AX22" s="415"/>
      <c r="AY22" s="432" t="s">
        <v>160</v>
      </c>
      <c r="AZ22" s="433"/>
      <c r="BA22" s="433"/>
      <c r="BB22" s="433"/>
      <c r="BC22" s="433"/>
      <c r="BD22" s="433"/>
      <c r="BE22" s="433"/>
      <c r="BF22" s="433"/>
      <c r="BG22" s="433"/>
      <c r="BH22" s="433"/>
      <c r="BI22" s="433"/>
      <c r="BJ22" s="433"/>
      <c r="BK22" s="433"/>
      <c r="BL22" s="433"/>
      <c r="BM22" s="434"/>
      <c r="BN22" s="435">
        <v>1136707207</v>
      </c>
      <c r="BO22" s="436"/>
      <c r="BP22" s="436"/>
      <c r="BQ22" s="436"/>
      <c r="BR22" s="436"/>
      <c r="BS22" s="436"/>
      <c r="BT22" s="436"/>
      <c r="BU22" s="437"/>
      <c r="BV22" s="435">
        <v>1158862890</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161</v>
      </c>
      <c r="AZ23" s="421"/>
      <c r="BA23" s="421"/>
      <c r="BB23" s="421"/>
      <c r="BC23" s="421"/>
      <c r="BD23" s="421"/>
      <c r="BE23" s="421"/>
      <c r="BF23" s="421"/>
      <c r="BG23" s="421"/>
      <c r="BH23" s="421"/>
      <c r="BI23" s="421"/>
      <c r="BJ23" s="421"/>
      <c r="BK23" s="421"/>
      <c r="BL23" s="421"/>
      <c r="BM23" s="422"/>
      <c r="BN23" s="406">
        <v>147822912</v>
      </c>
      <c r="BO23" s="407"/>
      <c r="BP23" s="407"/>
      <c r="BQ23" s="407"/>
      <c r="BR23" s="407"/>
      <c r="BS23" s="407"/>
      <c r="BT23" s="407"/>
      <c r="BU23" s="408"/>
      <c r="BV23" s="406">
        <v>168554953</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162</v>
      </c>
      <c r="F24" s="363"/>
      <c r="G24" s="363"/>
      <c r="H24" s="363"/>
      <c r="I24" s="363"/>
      <c r="J24" s="363"/>
      <c r="K24" s="364"/>
      <c r="L24" s="359">
        <v>1</v>
      </c>
      <c r="M24" s="360"/>
      <c r="N24" s="360"/>
      <c r="O24" s="360"/>
      <c r="P24" s="361"/>
      <c r="Q24" s="359">
        <v>11280</v>
      </c>
      <c r="R24" s="360"/>
      <c r="S24" s="360"/>
      <c r="T24" s="360"/>
      <c r="U24" s="360"/>
      <c r="V24" s="361"/>
      <c r="W24" s="449"/>
      <c r="X24" s="386"/>
      <c r="Y24" s="387"/>
      <c r="Z24" s="362" t="s">
        <v>163</v>
      </c>
      <c r="AA24" s="363"/>
      <c r="AB24" s="363"/>
      <c r="AC24" s="363"/>
      <c r="AD24" s="363"/>
      <c r="AE24" s="363"/>
      <c r="AF24" s="363"/>
      <c r="AG24" s="364"/>
      <c r="AH24" s="359">
        <v>10398</v>
      </c>
      <c r="AI24" s="360"/>
      <c r="AJ24" s="360"/>
      <c r="AK24" s="360"/>
      <c r="AL24" s="361"/>
      <c r="AM24" s="359">
        <v>33419172</v>
      </c>
      <c r="AN24" s="360"/>
      <c r="AO24" s="360"/>
      <c r="AP24" s="360"/>
      <c r="AQ24" s="360"/>
      <c r="AR24" s="361"/>
      <c r="AS24" s="359">
        <v>3214</v>
      </c>
      <c r="AT24" s="360"/>
      <c r="AU24" s="360"/>
      <c r="AV24" s="360"/>
      <c r="AW24" s="360"/>
      <c r="AX24" s="419"/>
      <c r="AY24" s="379" t="s">
        <v>164</v>
      </c>
      <c r="AZ24" s="380"/>
      <c r="BA24" s="380"/>
      <c r="BB24" s="380"/>
      <c r="BC24" s="380"/>
      <c r="BD24" s="380"/>
      <c r="BE24" s="380"/>
      <c r="BF24" s="380"/>
      <c r="BG24" s="380"/>
      <c r="BH24" s="380"/>
      <c r="BI24" s="380"/>
      <c r="BJ24" s="380"/>
      <c r="BK24" s="380"/>
      <c r="BL24" s="380"/>
      <c r="BM24" s="381"/>
      <c r="BN24" s="406">
        <v>669446257</v>
      </c>
      <c r="BO24" s="407"/>
      <c r="BP24" s="407"/>
      <c r="BQ24" s="407"/>
      <c r="BR24" s="407"/>
      <c r="BS24" s="407"/>
      <c r="BT24" s="407"/>
      <c r="BU24" s="408"/>
      <c r="BV24" s="406">
        <v>676066573</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165</v>
      </c>
      <c r="F25" s="363"/>
      <c r="G25" s="363"/>
      <c r="H25" s="363"/>
      <c r="I25" s="363"/>
      <c r="J25" s="363"/>
      <c r="K25" s="364"/>
      <c r="L25" s="359">
        <v>3</v>
      </c>
      <c r="M25" s="360"/>
      <c r="N25" s="360"/>
      <c r="O25" s="360"/>
      <c r="P25" s="361"/>
      <c r="Q25" s="359">
        <v>9435</v>
      </c>
      <c r="R25" s="360"/>
      <c r="S25" s="360"/>
      <c r="T25" s="360"/>
      <c r="U25" s="360"/>
      <c r="V25" s="361"/>
      <c r="W25" s="449"/>
      <c r="X25" s="386"/>
      <c r="Y25" s="387"/>
      <c r="Z25" s="362" t="s">
        <v>166</v>
      </c>
      <c r="AA25" s="363"/>
      <c r="AB25" s="363"/>
      <c r="AC25" s="363"/>
      <c r="AD25" s="363"/>
      <c r="AE25" s="363"/>
      <c r="AF25" s="363"/>
      <c r="AG25" s="364"/>
      <c r="AH25" s="359">
        <v>1482</v>
      </c>
      <c r="AI25" s="360"/>
      <c r="AJ25" s="360"/>
      <c r="AK25" s="360"/>
      <c r="AL25" s="361"/>
      <c r="AM25" s="359">
        <v>4712760</v>
      </c>
      <c r="AN25" s="360"/>
      <c r="AO25" s="360"/>
      <c r="AP25" s="360"/>
      <c r="AQ25" s="360"/>
      <c r="AR25" s="361"/>
      <c r="AS25" s="359">
        <v>3180</v>
      </c>
      <c r="AT25" s="360"/>
      <c r="AU25" s="360"/>
      <c r="AV25" s="360"/>
      <c r="AW25" s="360"/>
      <c r="AX25" s="419"/>
      <c r="AY25" s="432" t="s">
        <v>167</v>
      </c>
      <c r="AZ25" s="433"/>
      <c r="BA25" s="433"/>
      <c r="BB25" s="433"/>
      <c r="BC25" s="433"/>
      <c r="BD25" s="433"/>
      <c r="BE25" s="433"/>
      <c r="BF25" s="433"/>
      <c r="BG25" s="433"/>
      <c r="BH25" s="433"/>
      <c r="BI25" s="433"/>
      <c r="BJ25" s="433"/>
      <c r="BK25" s="433"/>
      <c r="BL25" s="433"/>
      <c r="BM25" s="434"/>
      <c r="BN25" s="435">
        <v>295540316</v>
      </c>
      <c r="BO25" s="436"/>
      <c r="BP25" s="436"/>
      <c r="BQ25" s="436"/>
      <c r="BR25" s="436"/>
      <c r="BS25" s="436"/>
      <c r="BT25" s="436"/>
      <c r="BU25" s="437"/>
      <c r="BV25" s="435">
        <v>268375930</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168</v>
      </c>
      <c r="F26" s="363"/>
      <c r="G26" s="363"/>
      <c r="H26" s="363"/>
      <c r="I26" s="363"/>
      <c r="J26" s="363"/>
      <c r="K26" s="364"/>
      <c r="L26" s="359">
        <v>1</v>
      </c>
      <c r="M26" s="360"/>
      <c r="N26" s="360"/>
      <c r="O26" s="360"/>
      <c r="P26" s="361"/>
      <c r="Q26" s="359">
        <v>8300</v>
      </c>
      <c r="R26" s="360"/>
      <c r="S26" s="360"/>
      <c r="T26" s="360"/>
      <c r="U26" s="360"/>
      <c r="V26" s="361"/>
      <c r="W26" s="449"/>
      <c r="X26" s="386"/>
      <c r="Y26" s="387"/>
      <c r="Z26" s="362" t="s">
        <v>169</v>
      </c>
      <c r="AA26" s="417"/>
      <c r="AB26" s="417"/>
      <c r="AC26" s="417"/>
      <c r="AD26" s="417"/>
      <c r="AE26" s="417"/>
      <c r="AF26" s="417"/>
      <c r="AG26" s="418"/>
      <c r="AH26" s="359">
        <v>1621</v>
      </c>
      <c r="AI26" s="360"/>
      <c r="AJ26" s="360"/>
      <c r="AK26" s="360"/>
      <c r="AL26" s="361"/>
      <c r="AM26" s="359">
        <v>5321743</v>
      </c>
      <c r="AN26" s="360"/>
      <c r="AO26" s="360"/>
      <c r="AP26" s="360"/>
      <c r="AQ26" s="360"/>
      <c r="AR26" s="361"/>
      <c r="AS26" s="359">
        <v>3283</v>
      </c>
      <c r="AT26" s="360"/>
      <c r="AU26" s="360"/>
      <c r="AV26" s="360"/>
      <c r="AW26" s="360"/>
      <c r="AX26" s="419"/>
      <c r="AY26" s="446" t="s">
        <v>170</v>
      </c>
      <c r="AZ26" s="366"/>
      <c r="BA26" s="366"/>
      <c r="BB26" s="366"/>
      <c r="BC26" s="366"/>
      <c r="BD26" s="366"/>
      <c r="BE26" s="366"/>
      <c r="BF26" s="366"/>
      <c r="BG26" s="366"/>
      <c r="BH26" s="366"/>
      <c r="BI26" s="366"/>
      <c r="BJ26" s="366"/>
      <c r="BK26" s="366"/>
      <c r="BL26" s="366"/>
      <c r="BM26" s="447"/>
      <c r="BN26" s="406">
        <v>5177006</v>
      </c>
      <c r="BO26" s="407"/>
      <c r="BP26" s="407"/>
      <c r="BQ26" s="407"/>
      <c r="BR26" s="407"/>
      <c r="BS26" s="407"/>
      <c r="BT26" s="407"/>
      <c r="BU26" s="408"/>
      <c r="BV26" s="406">
        <v>5406622</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171</v>
      </c>
      <c r="F27" s="363"/>
      <c r="G27" s="363"/>
      <c r="H27" s="363"/>
      <c r="I27" s="363"/>
      <c r="J27" s="363"/>
      <c r="K27" s="364"/>
      <c r="L27" s="359">
        <v>1</v>
      </c>
      <c r="M27" s="360"/>
      <c r="N27" s="360"/>
      <c r="O27" s="360"/>
      <c r="P27" s="361"/>
      <c r="Q27" s="359">
        <v>11400</v>
      </c>
      <c r="R27" s="360"/>
      <c r="S27" s="360"/>
      <c r="T27" s="360"/>
      <c r="U27" s="360"/>
      <c r="V27" s="361"/>
      <c r="W27" s="449"/>
      <c r="X27" s="386"/>
      <c r="Y27" s="387"/>
      <c r="Z27" s="362" t="s">
        <v>172</v>
      </c>
      <c r="AA27" s="363"/>
      <c r="AB27" s="363"/>
      <c r="AC27" s="363"/>
      <c r="AD27" s="363"/>
      <c r="AE27" s="363"/>
      <c r="AF27" s="363"/>
      <c r="AG27" s="364"/>
      <c r="AH27" s="359">
        <v>7493</v>
      </c>
      <c r="AI27" s="360"/>
      <c r="AJ27" s="360"/>
      <c r="AK27" s="360"/>
      <c r="AL27" s="361"/>
      <c r="AM27" s="359">
        <v>26245824</v>
      </c>
      <c r="AN27" s="360"/>
      <c r="AO27" s="360"/>
      <c r="AP27" s="360"/>
      <c r="AQ27" s="360"/>
      <c r="AR27" s="361"/>
      <c r="AS27" s="359">
        <v>3503</v>
      </c>
      <c r="AT27" s="360"/>
      <c r="AU27" s="360"/>
      <c r="AV27" s="360"/>
      <c r="AW27" s="360"/>
      <c r="AX27" s="419"/>
      <c r="AY27" s="443" t="s">
        <v>173</v>
      </c>
      <c r="AZ27" s="444"/>
      <c r="BA27" s="444"/>
      <c r="BB27" s="444"/>
      <c r="BC27" s="444"/>
      <c r="BD27" s="444"/>
      <c r="BE27" s="444"/>
      <c r="BF27" s="444"/>
      <c r="BG27" s="444"/>
      <c r="BH27" s="444"/>
      <c r="BI27" s="444"/>
      <c r="BJ27" s="444"/>
      <c r="BK27" s="444"/>
      <c r="BL27" s="444"/>
      <c r="BM27" s="445"/>
      <c r="BN27" s="440">
        <v>8217276</v>
      </c>
      <c r="BO27" s="441"/>
      <c r="BP27" s="441"/>
      <c r="BQ27" s="441"/>
      <c r="BR27" s="441"/>
      <c r="BS27" s="441"/>
      <c r="BT27" s="441"/>
      <c r="BU27" s="442"/>
      <c r="BV27" s="440">
        <v>8207016</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174</v>
      </c>
      <c r="F28" s="363"/>
      <c r="G28" s="363"/>
      <c r="H28" s="363"/>
      <c r="I28" s="363"/>
      <c r="J28" s="363"/>
      <c r="K28" s="364"/>
      <c r="L28" s="359">
        <v>1</v>
      </c>
      <c r="M28" s="360"/>
      <c r="N28" s="360"/>
      <c r="O28" s="360"/>
      <c r="P28" s="361"/>
      <c r="Q28" s="359">
        <v>10400</v>
      </c>
      <c r="R28" s="360"/>
      <c r="S28" s="360"/>
      <c r="T28" s="360"/>
      <c r="U28" s="360"/>
      <c r="V28" s="361"/>
      <c r="W28" s="449"/>
      <c r="X28" s="386"/>
      <c r="Y28" s="387"/>
      <c r="Z28" s="362" t="s">
        <v>175</v>
      </c>
      <c r="AA28" s="363"/>
      <c r="AB28" s="363"/>
      <c r="AC28" s="363"/>
      <c r="AD28" s="363"/>
      <c r="AE28" s="363"/>
      <c r="AF28" s="363"/>
      <c r="AG28" s="364"/>
      <c r="AH28" s="359">
        <v>851</v>
      </c>
      <c r="AI28" s="360"/>
      <c r="AJ28" s="360"/>
      <c r="AK28" s="360"/>
      <c r="AL28" s="361"/>
      <c r="AM28" s="359">
        <v>2265362</v>
      </c>
      <c r="AN28" s="360"/>
      <c r="AO28" s="360"/>
      <c r="AP28" s="360"/>
      <c r="AQ28" s="360"/>
      <c r="AR28" s="361"/>
      <c r="AS28" s="359">
        <v>2662</v>
      </c>
      <c r="AT28" s="360"/>
      <c r="AU28" s="360"/>
      <c r="AV28" s="360"/>
      <c r="AW28" s="360"/>
      <c r="AX28" s="419"/>
      <c r="AY28" s="423" t="s">
        <v>176</v>
      </c>
      <c r="AZ28" s="424"/>
      <c r="BA28" s="424"/>
      <c r="BB28" s="425"/>
      <c r="BC28" s="432" t="s">
        <v>46</v>
      </c>
      <c r="BD28" s="433"/>
      <c r="BE28" s="433"/>
      <c r="BF28" s="433"/>
      <c r="BG28" s="433"/>
      <c r="BH28" s="433"/>
      <c r="BI28" s="433"/>
      <c r="BJ28" s="433"/>
      <c r="BK28" s="433"/>
      <c r="BL28" s="433"/>
      <c r="BM28" s="434"/>
      <c r="BN28" s="435">
        <v>14725501</v>
      </c>
      <c r="BO28" s="436"/>
      <c r="BP28" s="436"/>
      <c r="BQ28" s="436"/>
      <c r="BR28" s="436"/>
      <c r="BS28" s="436"/>
      <c r="BT28" s="436"/>
      <c r="BU28" s="437"/>
      <c r="BV28" s="435">
        <v>15598498</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177</v>
      </c>
      <c r="F29" s="363"/>
      <c r="G29" s="363"/>
      <c r="H29" s="363"/>
      <c r="I29" s="363"/>
      <c r="J29" s="363"/>
      <c r="K29" s="364"/>
      <c r="L29" s="359">
        <v>63</v>
      </c>
      <c r="M29" s="360"/>
      <c r="N29" s="360"/>
      <c r="O29" s="360"/>
      <c r="P29" s="361"/>
      <c r="Q29" s="359">
        <v>9300</v>
      </c>
      <c r="R29" s="360"/>
      <c r="S29" s="360"/>
      <c r="T29" s="360"/>
      <c r="U29" s="360"/>
      <c r="V29" s="361"/>
      <c r="W29" s="450"/>
      <c r="X29" s="451"/>
      <c r="Y29" s="452"/>
      <c r="Z29" s="362" t="s">
        <v>178</v>
      </c>
      <c r="AA29" s="363"/>
      <c r="AB29" s="363"/>
      <c r="AC29" s="363"/>
      <c r="AD29" s="363"/>
      <c r="AE29" s="363"/>
      <c r="AF29" s="363"/>
      <c r="AG29" s="364"/>
      <c r="AH29" s="359">
        <v>18742</v>
      </c>
      <c r="AI29" s="360"/>
      <c r="AJ29" s="360"/>
      <c r="AK29" s="360"/>
      <c r="AL29" s="361"/>
      <c r="AM29" s="359">
        <v>61930358</v>
      </c>
      <c r="AN29" s="360"/>
      <c r="AO29" s="360"/>
      <c r="AP29" s="360"/>
      <c r="AQ29" s="360"/>
      <c r="AR29" s="361"/>
      <c r="AS29" s="359">
        <v>3304</v>
      </c>
      <c r="AT29" s="360"/>
      <c r="AU29" s="360"/>
      <c r="AV29" s="360"/>
      <c r="AW29" s="360"/>
      <c r="AX29" s="419"/>
      <c r="AY29" s="426"/>
      <c r="AZ29" s="427"/>
      <c r="BA29" s="427"/>
      <c r="BB29" s="428"/>
      <c r="BC29" s="420" t="s">
        <v>179</v>
      </c>
      <c r="BD29" s="421"/>
      <c r="BE29" s="421"/>
      <c r="BF29" s="421"/>
      <c r="BG29" s="421"/>
      <c r="BH29" s="421"/>
      <c r="BI29" s="421"/>
      <c r="BJ29" s="421"/>
      <c r="BK29" s="421"/>
      <c r="BL29" s="421"/>
      <c r="BM29" s="422"/>
      <c r="BN29" s="406">
        <v>23297404</v>
      </c>
      <c r="BO29" s="407"/>
      <c r="BP29" s="407"/>
      <c r="BQ29" s="407"/>
      <c r="BR29" s="407"/>
      <c r="BS29" s="407"/>
      <c r="BT29" s="407"/>
      <c r="BU29" s="408"/>
      <c r="BV29" s="406">
        <v>21791250</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180</v>
      </c>
      <c r="X30" s="374"/>
      <c r="Y30" s="374"/>
      <c r="Z30" s="374"/>
      <c r="AA30" s="374"/>
      <c r="AB30" s="374"/>
      <c r="AC30" s="374"/>
      <c r="AD30" s="374"/>
      <c r="AE30" s="374"/>
      <c r="AF30" s="374"/>
      <c r="AG30" s="375"/>
      <c r="AH30" s="376">
        <v>100.1</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52164291</v>
      </c>
      <c r="BO30" s="441"/>
      <c r="BP30" s="441"/>
      <c r="BQ30" s="441"/>
      <c r="BR30" s="441"/>
      <c r="BS30" s="441"/>
      <c r="BT30" s="441"/>
      <c r="BU30" s="442"/>
      <c r="BV30" s="440">
        <v>50018972</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365" t="s">
        <v>181</v>
      </c>
      <c r="D32" s="365"/>
      <c r="E32" s="365"/>
      <c r="F32" s="365"/>
      <c r="G32" s="365"/>
      <c r="H32" s="365"/>
      <c r="I32" s="365"/>
      <c r="J32" s="365"/>
      <c r="K32" s="365"/>
      <c r="L32" s="365"/>
      <c r="M32" s="365"/>
      <c r="N32" s="365"/>
      <c r="O32" s="365"/>
      <c r="P32" s="365"/>
      <c r="Q32" s="365"/>
      <c r="R32" s="365"/>
      <c r="S32" s="365"/>
      <c r="U32" s="366" t="s">
        <v>182</v>
      </c>
      <c r="V32" s="366"/>
      <c r="W32" s="366"/>
      <c r="X32" s="366"/>
      <c r="Y32" s="366"/>
      <c r="Z32" s="366"/>
      <c r="AA32" s="366"/>
      <c r="AB32" s="366"/>
      <c r="AC32" s="366"/>
      <c r="AD32" s="366"/>
      <c r="AE32" s="366"/>
      <c r="AF32" s="366"/>
      <c r="AG32" s="366"/>
      <c r="AH32" s="366"/>
      <c r="AI32" s="366"/>
      <c r="AJ32" s="366"/>
      <c r="AK32" s="366"/>
      <c r="AM32" s="366" t="s">
        <v>183</v>
      </c>
      <c r="AN32" s="366"/>
      <c r="AO32" s="366"/>
      <c r="AP32" s="366"/>
      <c r="AQ32" s="366"/>
      <c r="AR32" s="366"/>
      <c r="AS32" s="366"/>
      <c r="AT32" s="366"/>
      <c r="AU32" s="366"/>
      <c r="AV32" s="366"/>
      <c r="AW32" s="366"/>
      <c r="AX32" s="366"/>
      <c r="AY32" s="366"/>
      <c r="AZ32" s="366"/>
      <c r="BA32" s="366"/>
      <c r="BB32" s="366"/>
      <c r="BC32" s="366"/>
      <c r="BE32" s="366" t="s">
        <v>184</v>
      </c>
      <c r="BF32" s="366"/>
      <c r="BG32" s="366"/>
      <c r="BH32" s="366"/>
      <c r="BI32" s="366"/>
      <c r="BJ32" s="366"/>
      <c r="BK32" s="366"/>
      <c r="BL32" s="366"/>
      <c r="BM32" s="366"/>
      <c r="BN32" s="366"/>
      <c r="BO32" s="366"/>
      <c r="BP32" s="366"/>
      <c r="BQ32" s="366"/>
      <c r="BR32" s="366"/>
      <c r="BS32" s="366"/>
      <c r="BT32" s="366"/>
      <c r="BU32" s="366"/>
      <c r="BW32" s="366" t="s">
        <v>185</v>
      </c>
      <c r="BX32" s="366"/>
      <c r="BY32" s="366"/>
      <c r="BZ32" s="366"/>
      <c r="CA32" s="366"/>
      <c r="CB32" s="366"/>
      <c r="CC32" s="366"/>
      <c r="CD32" s="366"/>
      <c r="CE32" s="366"/>
      <c r="CF32" s="366"/>
      <c r="CG32" s="366"/>
      <c r="CH32" s="366"/>
      <c r="CI32" s="366"/>
      <c r="CJ32" s="366"/>
      <c r="CK32" s="366"/>
      <c r="CL32" s="366"/>
      <c r="CM32" s="366"/>
      <c r="CO32" s="366" t="s">
        <v>186</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15">
      <c r="A33" s="175"/>
      <c r="B33" s="199"/>
      <c r="C33" s="358" t="s">
        <v>187</v>
      </c>
      <c r="D33" s="358"/>
      <c r="E33" s="357" t="s">
        <v>188</v>
      </c>
      <c r="F33" s="357"/>
      <c r="G33" s="357"/>
      <c r="H33" s="357"/>
      <c r="I33" s="357"/>
      <c r="J33" s="357"/>
      <c r="K33" s="357"/>
      <c r="L33" s="357"/>
      <c r="M33" s="357"/>
      <c r="N33" s="357"/>
      <c r="O33" s="357"/>
      <c r="P33" s="357"/>
      <c r="Q33" s="357"/>
      <c r="R33" s="357"/>
      <c r="S33" s="357"/>
      <c r="T33" s="200"/>
      <c r="U33" s="358" t="s">
        <v>187</v>
      </c>
      <c r="V33" s="358"/>
      <c r="W33" s="357" t="s">
        <v>188</v>
      </c>
      <c r="X33" s="357"/>
      <c r="Y33" s="357"/>
      <c r="Z33" s="357"/>
      <c r="AA33" s="357"/>
      <c r="AB33" s="357"/>
      <c r="AC33" s="357"/>
      <c r="AD33" s="357"/>
      <c r="AE33" s="357"/>
      <c r="AF33" s="357"/>
      <c r="AG33" s="357"/>
      <c r="AH33" s="357"/>
      <c r="AI33" s="357"/>
      <c r="AJ33" s="357"/>
      <c r="AK33" s="357"/>
      <c r="AL33" s="200"/>
      <c r="AM33" s="358" t="s">
        <v>187</v>
      </c>
      <c r="AN33" s="358"/>
      <c r="AO33" s="357" t="s">
        <v>188</v>
      </c>
      <c r="AP33" s="357"/>
      <c r="AQ33" s="357"/>
      <c r="AR33" s="357"/>
      <c r="AS33" s="357"/>
      <c r="AT33" s="357"/>
      <c r="AU33" s="357"/>
      <c r="AV33" s="357"/>
      <c r="AW33" s="357"/>
      <c r="AX33" s="357"/>
      <c r="AY33" s="357"/>
      <c r="AZ33" s="357"/>
      <c r="BA33" s="357"/>
      <c r="BB33" s="357"/>
      <c r="BC33" s="357"/>
      <c r="BD33" s="201"/>
      <c r="BE33" s="357" t="s">
        <v>189</v>
      </c>
      <c r="BF33" s="357"/>
      <c r="BG33" s="357" t="s">
        <v>190</v>
      </c>
      <c r="BH33" s="357"/>
      <c r="BI33" s="357"/>
      <c r="BJ33" s="357"/>
      <c r="BK33" s="357"/>
      <c r="BL33" s="357"/>
      <c r="BM33" s="357"/>
      <c r="BN33" s="357"/>
      <c r="BO33" s="357"/>
      <c r="BP33" s="357"/>
      <c r="BQ33" s="357"/>
      <c r="BR33" s="357"/>
      <c r="BS33" s="357"/>
      <c r="BT33" s="357"/>
      <c r="BU33" s="357"/>
      <c r="BV33" s="201"/>
      <c r="BW33" s="358" t="s">
        <v>189</v>
      </c>
      <c r="BX33" s="358"/>
      <c r="BY33" s="357" t="s">
        <v>191</v>
      </c>
      <c r="BZ33" s="357"/>
      <c r="CA33" s="357"/>
      <c r="CB33" s="357"/>
      <c r="CC33" s="357"/>
      <c r="CD33" s="357"/>
      <c r="CE33" s="357"/>
      <c r="CF33" s="357"/>
      <c r="CG33" s="357"/>
      <c r="CH33" s="357"/>
      <c r="CI33" s="357"/>
      <c r="CJ33" s="357"/>
      <c r="CK33" s="357"/>
      <c r="CL33" s="357"/>
      <c r="CM33" s="357"/>
      <c r="CN33" s="200"/>
      <c r="CO33" s="358" t="s">
        <v>187</v>
      </c>
      <c r="CP33" s="358"/>
      <c r="CQ33" s="357" t="s">
        <v>192</v>
      </c>
      <c r="CR33" s="357"/>
      <c r="CS33" s="357"/>
      <c r="CT33" s="357"/>
      <c r="CU33" s="357"/>
      <c r="CV33" s="357"/>
      <c r="CW33" s="357"/>
      <c r="CX33" s="357"/>
      <c r="CY33" s="357"/>
      <c r="CZ33" s="357"/>
      <c r="DA33" s="357"/>
      <c r="DB33" s="357"/>
      <c r="DC33" s="357"/>
      <c r="DD33" s="357"/>
      <c r="DE33" s="357"/>
      <c r="DF33" s="200"/>
      <c r="DG33" s="356" t="s">
        <v>193</v>
      </c>
      <c r="DH33" s="356"/>
      <c r="DI33" s="202"/>
    </row>
    <row r="34" spans="1:113" ht="32.25" customHeight="1" x14ac:dyDescent="0.15">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6</v>
      </c>
      <c r="V34" s="354"/>
      <c r="W34" s="355" t="str">
        <f>IF('各会計、関係団体の財政状況及び健全化判断比率'!B28="","",'各会計、関係団体の財政状況及び健全化判断比率'!B28)</f>
        <v>国民健康保険事業費</v>
      </c>
      <c r="X34" s="355"/>
      <c r="Y34" s="355"/>
      <c r="Z34" s="355"/>
      <c r="AA34" s="355"/>
      <c r="AB34" s="355"/>
      <c r="AC34" s="355"/>
      <c r="AD34" s="355"/>
      <c r="AE34" s="355"/>
      <c r="AF34" s="355"/>
      <c r="AG34" s="355"/>
      <c r="AH34" s="355"/>
      <c r="AI34" s="355"/>
      <c r="AJ34" s="355"/>
      <c r="AK34" s="355"/>
      <c r="AL34" s="175"/>
      <c r="AM34" s="354">
        <f>IF(AO34="","",MAX(C34:D43,U34:V43)+1)</f>
        <v>10</v>
      </c>
      <c r="AN34" s="354"/>
      <c r="AO34" s="355" t="str">
        <f>IF('各会計、関係団体の財政状況及び健全化判断比率'!B32="","",'各会計、関係団体の財政状況及び健全化判断比率'!B32)</f>
        <v>港湾事業会計</v>
      </c>
      <c r="AP34" s="355"/>
      <c r="AQ34" s="355"/>
      <c r="AR34" s="355"/>
      <c r="AS34" s="355"/>
      <c r="AT34" s="355"/>
      <c r="AU34" s="355"/>
      <c r="AV34" s="355"/>
      <c r="AW34" s="355"/>
      <c r="AX34" s="355"/>
      <c r="AY34" s="355"/>
      <c r="AZ34" s="355"/>
      <c r="BA34" s="355"/>
      <c r="BB34" s="355"/>
      <c r="BC34" s="355"/>
      <c r="BD34" s="175"/>
      <c r="BE34" s="354">
        <f>IF(BG34="","",MAX(C34:D43,U34:V43,AM34:AN43)+1)</f>
        <v>17</v>
      </c>
      <c r="BF34" s="354"/>
      <c r="BG34" s="355" t="str">
        <f>IF('各会計、関係団体の財政状況及び健全化判断比率'!B39="","",'各会計、関係団体の財政状況及び健全化判断比率'!B39)</f>
        <v>市場事業費</v>
      </c>
      <c r="BH34" s="355"/>
      <c r="BI34" s="355"/>
      <c r="BJ34" s="355"/>
      <c r="BK34" s="355"/>
      <c r="BL34" s="355"/>
      <c r="BM34" s="355"/>
      <c r="BN34" s="355"/>
      <c r="BO34" s="355"/>
      <c r="BP34" s="355"/>
      <c r="BQ34" s="355"/>
      <c r="BR34" s="355"/>
      <c r="BS34" s="355"/>
      <c r="BT34" s="355"/>
      <c r="BU34" s="355"/>
      <c r="BV34" s="175"/>
      <c r="BW34" s="354">
        <f>IF(BY34="","",MAX(C34:D43,U34:V43,AM34:AN43,BE34:BF43)+1)</f>
        <v>21</v>
      </c>
      <c r="BX34" s="354"/>
      <c r="BY34" s="355" t="str">
        <f>IF('各会計、関係団体の財政状況及び健全化判断比率'!B68="","",'各会計、関係団体の財政状況及び健全化判断比率'!B68)</f>
        <v>関西広域連合</v>
      </c>
      <c r="BZ34" s="355"/>
      <c r="CA34" s="355"/>
      <c r="CB34" s="355"/>
      <c r="CC34" s="355"/>
      <c r="CD34" s="355"/>
      <c r="CE34" s="355"/>
      <c r="CF34" s="355"/>
      <c r="CG34" s="355"/>
      <c r="CH34" s="355"/>
      <c r="CI34" s="355"/>
      <c r="CJ34" s="355"/>
      <c r="CK34" s="355"/>
      <c r="CL34" s="355"/>
      <c r="CM34" s="355"/>
      <c r="CN34" s="175"/>
      <c r="CO34" s="354">
        <f>IF(CQ34="","",MAX(C34:D43,U34:V43,AM34:AN43,BE34:BF43,BW34:BX43)+1)</f>
        <v>22</v>
      </c>
      <c r="CP34" s="354"/>
      <c r="CQ34" s="355" t="str">
        <f>IF('各会計、関係団体の財政状況及び健全化判断比率'!BS7="","",'各会計、関係団体の財政状況及び健全化判断比率'!BS7)</f>
        <v>(公財)神戸国際コミュニティセンター</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15">
      <c r="A35" s="175"/>
      <c r="B35" s="199"/>
      <c r="C35" s="354">
        <f>IF(E35="","",C34+1)</f>
        <v>2</v>
      </c>
      <c r="D35" s="354"/>
      <c r="E35" s="355" t="str">
        <f>IF('各会計、関係団体の財政状況及び健全化判断比率'!B8="","",'各会計、関係団体の財政状況及び健全化判断比率'!B8)</f>
        <v>母子父子寡婦福祉資金貸付事業費</v>
      </c>
      <c r="F35" s="355"/>
      <c r="G35" s="355"/>
      <c r="H35" s="355"/>
      <c r="I35" s="355"/>
      <c r="J35" s="355"/>
      <c r="K35" s="355"/>
      <c r="L35" s="355"/>
      <c r="M35" s="355"/>
      <c r="N35" s="355"/>
      <c r="O35" s="355"/>
      <c r="P35" s="355"/>
      <c r="Q35" s="355"/>
      <c r="R35" s="355"/>
      <c r="S35" s="355"/>
      <c r="T35" s="175"/>
      <c r="U35" s="354">
        <f>IF(W35="","",U34+1)</f>
        <v>7</v>
      </c>
      <c r="V35" s="354"/>
      <c r="W35" s="355" t="str">
        <f>IF('各会計、関係団体の財政状況及び健全化判断比率'!B29="","",'各会計、関係団体の財政状況及び健全化判断比率'!B29)</f>
        <v>介護保険事業費</v>
      </c>
      <c r="X35" s="355"/>
      <c r="Y35" s="355"/>
      <c r="Z35" s="355"/>
      <c r="AA35" s="355"/>
      <c r="AB35" s="355"/>
      <c r="AC35" s="355"/>
      <c r="AD35" s="355"/>
      <c r="AE35" s="355"/>
      <c r="AF35" s="355"/>
      <c r="AG35" s="355"/>
      <c r="AH35" s="355"/>
      <c r="AI35" s="355"/>
      <c r="AJ35" s="355"/>
      <c r="AK35" s="355"/>
      <c r="AL35" s="175"/>
      <c r="AM35" s="354">
        <f t="shared" ref="AM35:AM43" si="0">IF(AO35="","",AM34+1)</f>
        <v>11</v>
      </c>
      <c r="AN35" s="354"/>
      <c r="AO35" s="355" t="str">
        <f>IF('各会計、関係団体の財政状況及び健全化判断比率'!B33="","",'各会計、関係団体の財政状況及び健全化判断比率'!B33)</f>
        <v>水道事業会計</v>
      </c>
      <c r="AP35" s="355"/>
      <c r="AQ35" s="355"/>
      <c r="AR35" s="355"/>
      <c r="AS35" s="355"/>
      <c r="AT35" s="355"/>
      <c r="AU35" s="355"/>
      <c r="AV35" s="355"/>
      <c r="AW35" s="355"/>
      <c r="AX35" s="355"/>
      <c r="AY35" s="355"/>
      <c r="AZ35" s="355"/>
      <c r="BA35" s="355"/>
      <c r="BB35" s="355"/>
      <c r="BC35" s="355"/>
      <c r="BD35" s="175"/>
      <c r="BE35" s="354">
        <f t="shared" ref="BE35:BE43" si="1">IF(BG35="","",BE34+1)</f>
        <v>18</v>
      </c>
      <c r="BF35" s="354"/>
      <c r="BG35" s="355" t="str">
        <f>IF('各会計、関係団体の財政状況及び健全化判断比率'!B40="","",'各会計、関係団体の財政状況及び健全化判断比率'!B40)</f>
        <v>食肉センター事業費</v>
      </c>
      <c r="BH35" s="355"/>
      <c r="BI35" s="355"/>
      <c r="BJ35" s="355"/>
      <c r="BK35" s="355"/>
      <c r="BL35" s="355"/>
      <c r="BM35" s="355"/>
      <c r="BN35" s="355"/>
      <c r="BO35" s="355"/>
      <c r="BP35" s="355"/>
      <c r="BQ35" s="355"/>
      <c r="BR35" s="355"/>
      <c r="BS35" s="355"/>
      <c r="BT35" s="355"/>
      <c r="BU35" s="355"/>
      <c r="BV35" s="175"/>
      <c r="BW35" s="354" t="str">
        <f t="shared" ref="BW35:BW43" si="2">IF(BY35="","",BW34+1)</f>
        <v/>
      </c>
      <c r="BX35" s="354"/>
      <c r="BY35" s="355" t="str">
        <f>IF('各会計、関係団体の財政状況及び健全化判断比率'!B69="","",'各会計、関係団体の財政状況及び健全化判断比率'!B69)</f>
        <v/>
      </c>
      <c r="BZ35" s="355"/>
      <c r="CA35" s="355"/>
      <c r="CB35" s="355"/>
      <c r="CC35" s="355"/>
      <c r="CD35" s="355"/>
      <c r="CE35" s="355"/>
      <c r="CF35" s="355"/>
      <c r="CG35" s="355"/>
      <c r="CH35" s="355"/>
      <c r="CI35" s="355"/>
      <c r="CJ35" s="355"/>
      <c r="CK35" s="355"/>
      <c r="CL35" s="355"/>
      <c r="CM35" s="355"/>
      <c r="CN35" s="175"/>
      <c r="CO35" s="354">
        <f t="shared" ref="CO35:CO43" si="3">IF(CQ35="","",CO34+1)</f>
        <v>23</v>
      </c>
      <c r="CP35" s="354"/>
      <c r="CQ35" s="355" t="str">
        <f>IF('各会計、関係団体の財政状況及び健全化判断比率'!BS8="","",'各会計、関係団体の財政状況及び健全化判断比率'!BS8)</f>
        <v>(公財)神戸医療産業都市推進機構</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v>
      </c>
      <c r="DH35" s="352"/>
      <c r="DI35" s="202"/>
    </row>
    <row r="36" spans="1:113" ht="32.25" customHeight="1" x14ac:dyDescent="0.15">
      <c r="A36" s="175"/>
      <c r="B36" s="199"/>
      <c r="C36" s="354">
        <f>IF(E36="","",C35+1)</f>
        <v>3</v>
      </c>
      <c r="D36" s="354"/>
      <c r="E36" s="355" t="str">
        <f>IF('各会計、関係団体の財政状況及び健全化判断比率'!B9="","",'各会計、関係団体の財政状況及び健全化判断比率'!B9)</f>
        <v>市営住宅事業費</v>
      </c>
      <c r="F36" s="355"/>
      <c r="G36" s="355"/>
      <c r="H36" s="355"/>
      <c r="I36" s="355"/>
      <c r="J36" s="355"/>
      <c r="K36" s="355"/>
      <c r="L36" s="355"/>
      <c r="M36" s="355"/>
      <c r="N36" s="355"/>
      <c r="O36" s="355"/>
      <c r="P36" s="355"/>
      <c r="Q36" s="355"/>
      <c r="R36" s="355"/>
      <c r="S36" s="355"/>
      <c r="T36" s="175"/>
      <c r="U36" s="354">
        <f t="shared" ref="U36:U43" si="4">IF(W36="","",U35+1)</f>
        <v>8</v>
      </c>
      <c r="V36" s="354"/>
      <c r="W36" s="355" t="str">
        <f>IF('各会計、関係団体の財政状況及び健全化判断比率'!B30="","",'各会計、関係団体の財政状況及び健全化判断比率'!B30)</f>
        <v>駐車場事業費</v>
      </c>
      <c r="X36" s="355"/>
      <c r="Y36" s="355"/>
      <c r="Z36" s="355"/>
      <c r="AA36" s="355"/>
      <c r="AB36" s="355"/>
      <c r="AC36" s="355"/>
      <c r="AD36" s="355"/>
      <c r="AE36" s="355"/>
      <c r="AF36" s="355"/>
      <c r="AG36" s="355"/>
      <c r="AH36" s="355"/>
      <c r="AI36" s="355"/>
      <c r="AJ36" s="355"/>
      <c r="AK36" s="355"/>
      <c r="AL36" s="175"/>
      <c r="AM36" s="354">
        <f t="shared" si="0"/>
        <v>12</v>
      </c>
      <c r="AN36" s="354"/>
      <c r="AO36" s="355" t="str">
        <f>IF('各会計、関係団体の財政状況及び健全化判断比率'!B34="","",'各会計、関係団体の財政状況及び健全化判断比率'!B34)</f>
        <v>工業用水道事業会計</v>
      </c>
      <c r="AP36" s="355"/>
      <c r="AQ36" s="355"/>
      <c r="AR36" s="355"/>
      <c r="AS36" s="355"/>
      <c r="AT36" s="355"/>
      <c r="AU36" s="355"/>
      <c r="AV36" s="355"/>
      <c r="AW36" s="355"/>
      <c r="AX36" s="355"/>
      <c r="AY36" s="355"/>
      <c r="AZ36" s="355"/>
      <c r="BA36" s="355"/>
      <c r="BB36" s="355"/>
      <c r="BC36" s="355"/>
      <c r="BD36" s="175"/>
      <c r="BE36" s="354">
        <f t="shared" si="1"/>
        <v>19</v>
      </c>
      <c r="BF36" s="354"/>
      <c r="BG36" s="355" t="str">
        <f>IF('各会計、関係団体の財政状況及び健全化判断比率'!B41="","",'各会計、関係団体の財政状況及び健全化判断比率'!B41)</f>
        <v>農業集落排水事業費</v>
      </c>
      <c r="BH36" s="355"/>
      <c r="BI36" s="355"/>
      <c r="BJ36" s="355"/>
      <c r="BK36" s="355"/>
      <c r="BL36" s="355"/>
      <c r="BM36" s="355"/>
      <c r="BN36" s="355"/>
      <c r="BO36" s="355"/>
      <c r="BP36" s="355"/>
      <c r="BQ36" s="355"/>
      <c r="BR36" s="355"/>
      <c r="BS36" s="355"/>
      <c r="BT36" s="355"/>
      <c r="BU36" s="355"/>
      <c r="BV36" s="175"/>
      <c r="BW36" s="354" t="str">
        <f t="shared" si="2"/>
        <v/>
      </c>
      <c r="BX36" s="354"/>
      <c r="BY36" s="355" t="str">
        <f>IF('各会計、関係団体の財政状況及び健全化判断比率'!B70="","",'各会計、関係団体の財政状況及び健全化判断比率'!B70)</f>
        <v/>
      </c>
      <c r="BZ36" s="355"/>
      <c r="CA36" s="355"/>
      <c r="CB36" s="355"/>
      <c r="CC36" s="355"/>
      <c r="CD36" s="355"/>
      <c r="CE36" s="355"/>
      <c r="CF36" s="355"/>
      <c r="CG36" s="355"/>
      <c r="CH36" s="355"/>
      <c r="CI36" s="355"/>
      <c r="CJ36" s="355"/>
      <c r="CK36" s="355"/>
      <c r="CL36" s="355"/>
      <c r="CM36" s="355"/>
      <c r="CN36" s="175"/>
      <c r="CO36" s="354">
        <f t="shared" si="3"/>
        <v>24</v>
      </c>
      <c r="CP36" s="354"/>
      <c r="CQ36" s="355" t="str">
        <f>IF('各会計、関係団体の財政状況及び健全化判断比率'!BS9="","",'各会計、関係団体の財政状況及び健全化判断比率'!BS9)</f>
        <v>(公財)計算科学振興財団</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15">
      <c r="A37" s="175"/>
      <c r="B37" s="199"/>
      <c r="C37" s="354">
        <f>IF(E37="","",C36+1)</f>
        <v>4</v>
      </c>
      <c r="D37" s="354"/>
      <c r="E37" s="355" t="str">
        <f>IF('各会計、関係団体の財政状況及び健全化判断比率'!B10="","",'各会計、関係団体の財政状況及び健全化判断比率'!B10)</f>
        <v>空港整備事業費</v>
      </c>
      <c r="F37" s="355"/>
      <c r="G37" s="355"/>
      <c r="H37" s="355"/>
      <c r="I37" s="355"/>
      <c r="J37" s="355"/>
      <c r="K37" s="355"/>
      <c r="L37" s="355"/>
      <c r="M37" s="355"/>
      <c r="N37" s="355"/>
      <c r="O37" s="355"/>
      <c r="P37" s="355"/>
      <c r="Q37" s="355"/>
      <c r="R37" s="355"/>
      <c r="S37" s="355"/>
      <c r="T37" s="175"/>
      <c r="U37" s="354">
        <f t="shared" si="4"/>
        <v>9</v>
      </c>
      <c r="V37" s="354"/>
      <c r="W37" s="355" t="str">
        <f>IF('各会計、関係団体の財政状況及び健全化判断比率'!B31="","",'各会計、関係団体の財政状況及び健全化判断比率'!B31)</f>
        <v>後期高齢者医療事業費</v>
      </c>
      <c r="X37" s="355"/>
      <c r="Y37" s="355"/>
      <c r="Z37" s="355"/>
      <c r="AA37" s="355"/>
      <c r="AB37" s="355"/>
      <c r="AC37" s="355"/>
      <c r="AD37" s="355"/>
      <c r="AE37" s="355"/>
      <c r="AF37" s="355"/>
      <c r="AG37" s="355"/>
      <c r="AH37" s="355"/>
      <c r="AI37" s="355"/>
      <c r="AJ37" s="355"/>
      <c r="AK37" s="355"/>
      <c r="AL37" s="175"/>
      <c r="AM37" s="354">
        <f t="shared" si="0"/>
        <v>13</v>
      </c>
      <c r="AN37" s="354"/>
      <c r="AO37" s="355" t="str">
        <f>IF('各会計、関係団体の財政状況及び健全化判断比率'!B35="","",'各会計、関係団体の財政状況及び健全化判断比率'!B35)</f>
        <v>下水道事業会計</v>
      </c>
      <c r="AP37" s="355"/>
      <c r="AQ37" s="355"/>
      <c r="AR37" s="355"/>
      <c r="AS37" s="355"/>
      <c r="AT37" s="355"/>
      <c r="AU37" s="355"/>
      <c r="AV37" s="355"/>
      <c r="AW37" s="355"/>
      <c r="AX37" s="355"/>
      <c r="AY37" s="355"/>
      <c r="AZ37" s="355"/>
      <c r="BA37" s="355"/>
      <c r="BB37" s="355"/>
      <c r="BC37" s="355"/>
      <c r="BD37" s="175"/>
      <c r="BE37" s="354">
        <f t="shared" si="1"/>
        <v>20</v>
      </c>
      <c r="BF37" s="354"/>
      <c r="BG37" s="355" t="str">
        <f>IF('各会計、関係団体の財政状況及び健全化判断比率'!B42="","",'各会計、関係団体の財政状況及び健全化判断比率'!B42)</f>
        <v>市街地再開発事業費</v>
      </c>
      <c r="BH37" s="355"/>
      <c r="BI37" s="355"/>
      <c r="BJ37" s="355"/>
      <c r="BK37" s="355"/>
      <c r="BL37" s="355"/>
      <c r="BM37" s="355"/>
      <c r="BN37" s="355"/>
      <c r="BO37" s="355"/>
      <c r="BP37" s="355"/>
      <c r="BQ37" s="355"/>
      <c r="BR37" s="355"/>
      <c r="BS37" s="355"/>
      <c r="BT37" s="355"/>
      <c r="BU37" s="355"/>
      <c r="BV37" s="175"/>
      <c r="BW37" s="354" t="str">
        <f t="shared" si="2"/>
        <v/>
      </c>
      <c r="BX37" s="354"/>
      <c r="BY37" s="355" t="str">
        <f>IF('各会計、関係団体の財政状況及び健全化判断比率'!B71="","",'各会計、関係団体の財政状況及び健全化判断比率'!B71)</f>
        <v/>
      </c>
      <c r="BZ37" s="355"/>
      <c r="CA37" s="355"/>
      <c r="CB37" s="355"/>
      <c r="CC37" s="355"/>
      <c r="CD37" s="355"/>
      <c r="CE37" s="355"/>
      <c r="CF37" s="355"/>
      <c r="CG37" s="355"/>
      <c r="CH37" s="355"/>
      <c r="CI37" s="355"/>
      <c r="CJ37" s="355"/>
      <c r="CK37" s="355"/>
      <c r="CL37" s="355"/>
      <c r="CM37" s="355"/>
      <c r="CN37" s="175"/>
      <c r="CO37" s="354">
        <f t="shared" si="3"/>
        <v>25</v>
      </c>
      <c r="CP37" s="354"/>
      <c r="CQ37" s="355" t="str">
        <f>IF('各会計、関係団体の財政状況及び健全化判断比率'!BS10="","",'各会計、関係団体の財政状況及び健全化判断比率'!BS10)</f>
        <v>神戸都市振興サービス(株)</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15">
      <c r="A38" s="175"/>
      <c r="B38" s="199"/>
      <c r="C38" s="354">
        <f t="shared" ref="C38:C43" si="5">IF(E38="","",C37+1)</f>
        <v>5</v>
      </c>
      <c r="D38" s="354"/>
      <c r="E38" s="355" t="str">
        <f>IF('各会計、関係団体の財政状況及び健全化判断比率'!B11="","",'各会計、関係団体の財政状況及び健全化判断比率'!B11)</f>
        <v>公債費</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f t="shared" si="0"/>
        <v>14</v>
      </c>
      <c r="AN38" s="354"/>
      <c r="AO38" s="355" t="str">
        <f>IF('各会計、関係団体の財政状況及び健全化判断比率'!B36="","",'各会計、関係団体の財政状況及び健全化判断比率'!B36)</f>
        <v>自動車事業会計</v>
      </c>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t="str">
        <f t="shared" si="2"/>
        <v/>
      </c>
      <c r="BX38" s="354"/>
      <c r="BY38" s="355" t="str">
        <f>IF('各会計、関係団体の財政状況及び健全化判断比率'!B72="","",'各会計、関係団体の財政状況及び健全化判断比率'!B72)</f>
        <v/>
      </c>
      <c r="BZ38" s="355"/>
      <c r="CA38" s="355"/>
      <c r="CB38" s="355"/>
      <c r="CC38" s="355"/>
      <c r="CD38" s="355"/>
      <c r="CE38" s="355"/>
      <c r="CF38" s="355"/>
      <c r="CG38" s="355"/>
      <c r="CH38" s="355"/>
      <c r="CI38" s="355"/>
      <c r="CJ38" s="355"/>
      <c r="CK38" s="355"/>
      <c r="CL38" s="355"/>
      <c r="CM38" s="355"/>
      <c r="CN38" s="175"/>
      <c r="CO38" s="354">
        <f t="shared" si="3"/>
        <v>26</v>
      </c>
      <c r="CP38" s="354"/>
      <c r="CQ38" s="355" t="str">
        <f>IF('各会計、関係団体の財政状況及び健全化判断比率'!BS11="","",'各会計、関係団体の財政状況及び健全化判断比率'!BS11)</f>
        <v>神戸市公立大学法人</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v>
      </c>
      <c r="DH38" s="352"/>
      <c r="DI38" s="202"/>
    </row>
    <row r="39" spans="1:113" ht="32.25" customHeight="1" x14ac:dyDescent="0.15">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f t="shared" si="0"/>
        <v>15</v>
      </c>
      <c r="AN39" s="354"/>
      <c r="AO39" s="355" t="str">
        <f>IF('各会計、関係団体の財政状況及び健全化判断比率'!B37="","",'各会計、関係団体の財政状況及び健全化判断比率'!B37)</f>
        <v>高速鉄道事業会計</v>
      </c>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t="str">
        <f t="shared" si="2"/>
        <v/>
      </c>
      <c r="BX39" s="354"/>
      <c r="BY39" s="355" t="str">
        <f>IF('各会計、関係団体の財政状況及び健全化判断比率'!B73="","",'各会計、関係団体の財政状況及び健全化判断比率'!B73)</f>
        <v/>
      </c>
      <c r="BZ39" s="355"/>
      <c r="CA39" s="355"/>
      <c r="CB39" s="355"/>
      <c r="CC39" s="355"/>
      <c r="CD39" s="355"/>
      <c r="CE39" s="355"/>
      <c r="CF39" s="355"/>
      <c r="CG39" s="355"/>
      <c r="CH39" s="355"/>
      <c r="CI39" s="355"/>
      <c r="CJ39" s="355"/>
      <c r="CK39" s="355"/>
      <c r="CL39" s="355"/>
      <c r="CM39" s="355"/>
      <c r="CN39" s="175"/>
      <c r="CO39" s="354">
        <f t="shared" si="3"/>
        <v>27</v>
      </c>
      <c r="CP39" s="354"/>
      <c r="CQ39" s="355" t="str">
        <f>IF('各会計、関係団体の財政状況及び健全化判断比率'!BS12="","",'各会計、関係団体の財政状況及び健全化判断比率'!BS12)</f>
        <v>(公財)神戸いきいき勤労財団</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15">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f t="shared" si="0"/>
        <v>16</v>
      </c>
      <c r="AN40" s="354"/>
      <c r="AO40" s="355" t="str">
        <f>IF('各会計、関係団体の財政状況及び健全化判断比率'!B38="","",'各会計、関係団体の財政状況及び健全化判断比率'!B38)</f>
        <v>新都市整備事業会計</v>
      </c>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f t="shared" si="3"/>
        <v>28</v>
      </c>
      <c r="CP40" s="354"/>
      <c r="CQ40" s="355" t="str">
        <f>IF('各会計、関係団体の財政状況及び健全化判断比率'!BS13="","",'各会計、関係団体の財政状況及び健全化判断比率'!BS13)</f>
        <v>(公財)神戸市スポーツ協会</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15">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f t="shared" si="3"/>
        <v>29</v>
      </c>
      <c r="CP41" s="354"/>
      <c r="CQ41" s="355" t="str">
        <f>IF('各会計、関係団体の財政状況及び健全化判断比率'!BS14="","",'各会計、関係団体の財政状況及び健全化判断比率'!BS14)</f>
        <v>(公財)神戸市民文化振興財団</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15">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f t="shared" si="3"/>
        <v>30</v>
      </c>
      <c r="CP42" s="354"/>
      <c r="CQ42" s="355" t="str">
        <f>IF('各会計、関係団体の財政状況及び健全化判断比率'!BS15="","",'各会計、関係団体の財政状況及び健全化判断比率'!BS15)</f>
        <v>(公財)こうべ市民福祉振興協会</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15">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f t="shared" si="3"/>
        <v>31</v>
      </c>
      <c r="CP43" s="354"/>
      <c r="CQ43" s="355" t="str">
        <f>IF('各会計、関係団体の財政状況及び健全化判断比率'!BS16="","",'各会計、関係団体の財政状況及び健全化判断比率'!BS16)</f>
        <v>(社福)神戸市社会福祉協議会</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194</v>
      </c>
      <c r="E46" s="351" t="s">
        <v>195</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196</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197</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198</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199</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200</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201</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202</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k+I1iJ1RzcHy1OuWGzADw98LaaG3j+5bz/Tp1Suct+TW77Wu1LnfRL515hY6thDVGyYhQaCbN3RaKdHVH3zyVA==" saltValue="8L/OD9aLhu3+KHRPqAKdl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203</v>
      </c>
      <c r="DI1" s="705"/>
      <c r="DJ1" s="705"/>
      <c r="DK1" s="705"/>
      <c r="DL1" s="705"/>
      <c r="DM1" s="705"/>
      <c r="DN1" s="706"/>
      <c r="DO1" s="208"/>
      <c r="DP1" s="704" t="s">
        <v>204</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0" t="s">
        <v>206</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207</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208</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209</v>
      </c>
      <c r="S4" s="661"/>
      <c r="T4" s="661"/>
      <c r="U4" s="661"/>
      <c r="V4" s="661"/>
      <c r="W4" s="661"/>
      <c r="X4" s="661"/>
      <c r="Y4" s="662"/>
      <c r="Z4" s="660" t="s">
        <v>210</v>
      </c>
      <c r="AA4" s="661"/>
      <c r="AB4" s="661"/>
      <c r="AC4" s="662"/>
      <c r="AD4" s="660" t="s">
        <v>211</v>
      </c>
      <c r="AE4" s="661"/>
      <c r="AF4" s="661"/>
      <c r="AG4" s="661"/>
      <c r="AH4" s="661"/>
      <c r="AI4" s="661"/>
      <c r="AJ4" s="661"/>
      <c r="AK4" s="662"/>
      <c r="AL4" s="660" t="s">
        <v>210</v>
      </c>
      <c r="AM4" s="661"/>
      <c r="AN4" s="661"/>
      <c r="AO4" s="662"/>
      <c r="AP4" s="707" t="s">
        <v>212</v>
      </c>
      <c r="AQ4" s="707"/>
      <c r="AR4" s="707"/>
      <c r="AS4" s="707"/>
      <c r="AT4" s="707"/>
      <c r="AU4" s="707"/>
      <c r="AV4" s="707"/>
      <c r="AW4" s="707"/>
      <c r="AX4" s="707"/>
      <c r="AY4" s="707"/>
      <c r="AZ4" s="707"/>
      <c r="BA4" s="707"/>
      <c r="BB4" s="707"/>
      <c r="BC4" s="707"/>
      <c r="BD4" s="707"/>
      <c r="BE4" s="707"/>
      <c r="BF4" s="707"/>
      <c r="BG4" s="707" t="s">
        <v>213</v>
      </c>
      <c r="BH4" s="707"/>
      <c r="BI4" s="707"/>
      <c r="BJ4" s="707"/>
      <c r="BK4" s="707"/>
      <c r="BL4" s="707"/>
      <c r="BM4" s="707"/>
      <c r="BN4" s="707"/>
      <c r="BO4" s="707" t="s">
        <v>210</v>
      </c>
      <c r="BP4" s="707"/>
      <c r="BQ4" s="707"/>
      <c r="BR4" s="707"/>
      <c r="BS4" s="707" t="s">
        <v>214</v>
      </c>
      <c r="BT4" s="707"/>
      <c r="BU4" s="707"/>
      <c r="BV4" s="707"/>
      <c r="BW4" s="707"/>
      <c r="BX4" s="707"/>
      <c r="BY4" s="707"/>
      <c r="BZ4" s="707"/>
      <c r="CA4" s="707"/>
      <c r="CB4" s="707"/>
      <c r="CD4" s="660" t="s">
        <v>215</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216</v>
      </c>
      <c r="C5" s="667"/>
      <c r="D5" s="667"/>
      <c r="E5" s="667"/>
      <c r="F5" s="667"/>
      <c r="G5" s="667"/>
      <c r="H5" s="667"/>
      <c r="I5" s="667"/>
      <c r="J5" s="667"/>
      <c r="K5" s="667"/>
      <c r="L5" s="667"/>
      <c r="M5" s="667"/>
      <c r="N5" s="667"/>
      <c r="O5" s="667"/>
      <c r="P5" s="667"/>
      <c r="Q5" s="668"/>
      <c r="R5" s="663">
        <v>321122432</v>
      </c>
      <c r="S5" s="664"/>
      <c r="T5" s="664"/>
      <c r="U5" s="664"/>
      <c r="V5" s="664"/>
      <c r="W5" s="664"/>
      <c r="X5" s="664"/>
      <c r="Y5" s="689"/>
      <c r="Z5" s="702">
        <v>33.700000000000003</v>
      </c>
      <c r="AA5" s="702"/>
      <c r="AB5" s="702"/>
      <c r="AC5" s="702"/>
      <c r="AD5" s="703">
        <v>296813095</v>
      </c>
      <c r="AE5" s="703"/>
      <c r="AF5" s="703"/>
      <c r="AG5" s="703"/>
      <c r="AH5" s="703"/>
      <c r="AI5" s="703"/>
      <c r="AJ5" s="703"/>
      <c r="AK5" s="703"/>
      <c r="AL5" s="690">
        <v>65</v>
      </c>
      <c r="AM5" s="672"/>
      <c r="AN5" s="672"/>
      <c r="AO5" s="691"/>
      <c r="AP5" s="666" t="s">
        <v>217</v>
      </c>
      <c r="AQ5" s="667"/>
      <c r="AR5" s="667"/>
      <c r="AS5" s="667"/>
      <c r="AT5" s="667"/>
      <c r="AU5" s="667"/>
      <c r="AV5" s="667"/>
      <c r="AW5" s="667"/>
      <c r="AX5" s="667"/>
      <c r="AY5" s="667"/>
      <c r="AZ5" s="667"/>
      <c r="BA5" s="667"/>
      <c r="BB5" s="667"/>
      <c r="BC5" s="667"/>
      <c r="BD5" s="667"/>
      <c r="BE5" s="667"/>
      <c r="BF5" s="668"/>
      <c r="BG5" s="608">
        <v>287023459</v>
      </c>
      <c r="BH5" s="609"/>
      <c r="BI5" s="609"/>
      <c r="BJ5" s="609"/>
      <c r="BK5" s="609"/>
      <c r="BL5" s="609"/>
      <c r="BM5" s="609"/>
      <c r="BN5" s="610"/>
      <c r="BO5" s="646">
        <v>89.4</v>
      </c>
      <c r="BP5" s="646"/>
      <c r="BQ5" s="646"/>
      <c r="BR5" s="646"/>
      <c r="BS5" s="647">
        <v>5092589</v>
      </c>
      <c r="BT5" s="647"/>
      <c r="BU5" s="647"/>
      <c r="BV5" s="647"/>
      <c r="BW5" s="647"/>
      <c r="BX5" s="647"/>
      <c r="BY5" s="647"/>
      <c r="BZ5" s="647"/>
      <c r="CA5" s="647"/>
      <c r="CB5" s="687"/>
      <c r="CD5" s="660" t="s">
        <v>212</v>
      </c>
      <c r="CE5" s="661"/>
      <c r="CF5" s="661"/>
      <c r="CG5" s="661"/>
      <c r="CH5" s="661"/>
      <c r="CI5" s="661"/>
      <c r="CJ5" s="661"/>
      <c r="CK5" s="661"/>
      <c r="CL5" s="661"/>
      <c r="CM5" s="661"/>
      <c r="CN5" s="661"/>
      <c r="CO5" s="661"/>
      <c r="CP5" s="661"/>
      <c r="CQ5" s="662"/>
      <c r="CR5" s="660" t="s">
        <v>218</v>
      </c>
      <c r="CS5" s="661"/>
      <c r="CT5" s="661"/>
      <c r="CU5" s="661"/>
      <c r="CV5" s="661"/>
      <c r="CW5" s="661"/>
      <c r="CX5" s="661"/>
      <c r="CY5" s="662"/>
      <c r="CZ5" s="660" t="s">
        <v>210</v>
      </c>
      <c r="DA5" s="661"/>
      <c r="DB5" s="661"/>
      <c r="DC5" s="662"/>
      <c r="DD5" s="660" t="s">
        <v>219</v>
      </c>
      <c r="DE5" s="661"/>
      <c r="DF5" s="661"/>
      <c r="DG5" s="661"/>
      <c r="DH5" s="661"/>
      <c r="DI5" s="661"/>
      <c r="DJ5" s="661"/>
      <c r="DK5" s="661"/>
      <c r="DL5" s="661"/>
      <c r="DM5" s="661"/>
      <c r="DN5" s="661"/>
      <c r="DO5" s="661"/>
      <c r="DP5" s="662"/>
      <c r="DQ5" s="660" t="s">
        <v>220</v>
      </c>
      <c r="DR5" s="661"/>
      <c r="DS5" s="661"/>
      <c r="DT5" s="661"/>
      <c r="DU5" s="661"/>
      <c r="DV5" s="661"/>
      <c r="DW5" s="661"/>
      <c r="DX5" s="661"/>
      <c r="DY5" s="661"/>
      <c r="DZ5" s="661"/>
      <c r="EA5" s="661"/>
      <c r="EB5" s="661"/>
      <c r="EC5" s="662"/>
    </row>
    <row r="6" spans="2:143" ht="11.25" customHeight="1" x14ac:dyDescent="0.15">
      <c r="B6" s="605" t="s">
        <v>221</v>
      </c>
      <c r="C6" s="606"/>
      <c r="D6" s="606"/>
      <c r="E6" s="606"/>
      <c r="F6" s="606"/>
      <c r="G6" s="606"/>
      <c r="H6" s="606"/>
      <c r="I6" s="606"/>
      <c r="J6" s="606"/>
      <c r="K6" s="606"/>
      <c r="L6" s="606"/>
      <c r="M6" s="606"/>
      <c r="N6" s="606"/>
      <c r="O6" s="606"/>
      <c r="P6" s="606"/>
      <c r="Q6" s="607"/>
      <c r="R6" s="608">
        <v>4931326</v>
      </c>
      <c r="S6" s="609"/>
      <c r="T6" s="609"/>
      <c r="U6" s="609"/>
      <c r="V6" s="609"/>
      <c r="W6" s="609"/>
      <c r="X6" s="609"/>
      <c r="Y6" s="610"/>
      <c r="Z6" s="646">
        <v>0.5</v>
      </c>
      <c r="AA6" s="646"/>
      <c r="AB6" s="646"/>
      <c r="AC6" s="646"/>
      <c r="AD6" s="647">
        <v>4931326</v>
      </c>
      <c r="AE6" s="647"/>
      <c r="AF6" s="647"/>
      <c r="AG6" s="647"/>
      <c r="AH6" s="647"/>
      <c r="AI6" s="647"/>
      <c r="AJ6" s="647"/>
      <c r="AK6" s="647"/>
      <c r="AL6" s="611">
        <v>1.1000000000000001</v>
      </c>
      <c r="AM6" s="612"/>
      <c r="AN6" s="612"/>
      <c r="AO6" s="648"/>
      <c r="AP6" s="605" t="s">
        <v>222</v>
      </c>
      <c r="AQ6" s="606"/>
      <c r="AR6" s="606"/>
      <c r="AS6" s="606"/>
      <c r="AT6" s="606"/>
      <c r="AU6" s="606"/>
      <c r="AV6" s="606"/>
      <c r="AW6" s="606"/>
      <c r="AX6" s="606"/>
      <c r="AY6" s="606"/>
      <c r="AZ6" s="606"/>
      <c r="BA6" s="606"/>
      <c r="BB6" s="606"/>
      <c r="BC6" s="606"/>
      <c r="BD6" s="606"/>
      <c r="BE6" s="606"/>
      <c r="BF6" s="607"/>
      <c r="BG6" s="608">
        <v>287023459</v>
      </c>
      <c r="BH6" s="609"/>
      <c r="BI6" s="609"/>
      <c r="BJ6" s="609"/>
      <c r="BK6" s="609"/>
      <c r="BL6" s="609"/>
      <c r="BM6" s="609"/>
      <c r="BN6" s="610"/>
      <c r="BO6" s="646">
        <v>89.4</v>
      </c>
      <c r="BP6" s="646"/>
      <c r="BQ6" s="646"/>
      <c r="BR6" s="646"/>
      <c r="BS6" s="647">
        <v>5092589</v>
      </c>
      <c r="BT6" s="647"/>
      <c r="BU6" s="647"/>
      <c r="BV6" s="647"/>
      <c r="BW6" s="647"/>
      <c r="BX6" s="647"/>
      <c r="BY6" s="647"/>
      <c r="BZ6" s="647"/>
      <c r="CA6" s="647"/>
      <c r="CB6" s="687"/>
      <c r="CD6" s="666" t="s">
        <v>223</v>
      </c>
      <c r="CE6" s="667"/>
      <c r="CF6" s="667"/>
      <c r="CG6" s="667"/>
      <c r="CH6" s="667"/>
      <c r="CI6" s="667"/>
      <c r="CJ6" s="667"/>
      <c r="CK6" s="667"/>
      <c r="CL6" s="667"/>
      <c r="CM6" s="667"/>
      <c r="CN6" s="667"/>
      <c r="CO6" s="667"/>
      <c r="CP6" s="667"/>
      <c r="CQ6" s="668"/>
      <c r="CR6" s="608">
        <v>2017037</v>
      </c>
      <c r="CS6" s="609"/>
      <c r="CT6" s="609"/>
      <c r="CU6" s="609"/>
      <c r="CV6" s="609"/>
      <c r="CW6" s="609"/>
      <c r="CX6" s="609"/>
      <c r="CY6" s="610"/>
      <c r="CZ6" s="690">
        <v>0.2</v>
      </c>
      <c r="DA6" s="672"/>
      <c r="DB6" s="672"/>
      <c r="DC6" s="692"/>
      <c r="DD6" s="614">
        <v>27715</v>
      </c>
      <c r="DE6" s="609"/>
      <c r="DF6" s="609"/>
      <c r="DG6" s="609"/>
      <c r="DH6" s="609"/>
      <c r="DI6" s="609"/>
      <c r="DJ6" s="609"/>
      <c r="DK6" s="609"/>
      <c r="DL6" s="609"/>
      <c r="DM6" s="609"/>
      <c r="DN6" s="609"/>
      <c r="DO6" s="609"/>
      <c r="DP6" s="610"/>
      <c r="DQ6" s="614">
        <v>1991254</v>
      </c>
      <c r="DR6" s="609"/>
      <c r="DS6" s="609"/>
      <c r="DT6" s="609"/>
      <c r="DU6" s="609"/>
      <c r="DV6" s="609"/>
      <c r="DW6" s="609"/>
      <c r="DX6" s="609"/>
      <c r="DY6" s="609"/>
      <c r="DZ6" s="609"/>
      <c r="EA6" s="609"/>
      <c r="EB6" s="609"/>
      <c r="EC6" s="645"/>
    </row>
    <row r="7" spans="2:143" ht="11.25" customHeight="1" x14ac:dyDescent="0.15">
      <c r="B7" s="605" t="s">
        <v>224</v>
      </c>
      <c r="C7" s="606"/>
      <c r="D7" s="606"/>
      <c r="E7" s="606"/>
      <c r="F7" s="606"/>
      <c r="G7" s="606"/>
      <c r="H7" s="606"/>
      <c r="I7" s="606"/>
      <c r="J7" s="606"/>
      <c r="K7" s="606"/>
      <c r="L7" s="606"/>
      <c r="M7" s="606"/>
      <c r="N7" s="606"/>
      <c r="O7" s="606"/>
      <c r="P7" s="606"/>
      <c r="Q7" s="607"/>
      <c r="R7" s="608">
        <v>138045</v>
      </c>
      <c r="S7" s="609"/>
      <c r="T7" s="609"/>
      <c r="U7" s="609"/>
      <c r="V7" s="609"/>
      <c r="W7" s="609"/>
      <c r="X7" s="609"/>
      <c r="Y7" s="610"/>
      <c r="Z7" s="646">
        <v>0</v>
      </c>
      <c r="AA7" s="646"/>
      <c r="AB7" s="646"/>
      <c r="AC7" s="646"/>
      <c r="AD7" s="647">
        <v>138045</v>
      </c>
      <c r="AE7" s="647"/>
      <c r="AF7" s="647"/>
      <c r="AG7" s="647"/>
      <c r="AH7" s="647"/>
      <c r="AI7" s="647"/>
      <c r="AJ7" s="647"/>
      <c r="AK7" s="647"/>
      <c r="AL7" s="611">
        <v>0</v>
      </c>
      <c r="AM7" s="612"/>
      <c r="AN7" s="612"/>
      <c r="AO7" s="648"/>
      <c r="AP7" s="605" t="s">
        <v>225</v>
      </c>
      <c r="AQ7" s="606"/>
      <c r="AR7" s="606"/>
      <c r="AS7" s="606"/>
      <c r="AT7" s="606"/>
      <c r="AU7" s="606"/>
      <c r="AV7" s="606"/>
      <c r="AW7" s="606"/>
      <c r="AX7" s="606"/>
      <c r="AY7" s="606"/>
      <c r="AZ7" s="606"/>
      <c r="BA7" s="606"/>
      <c r="BB7" s="606"/>
      <c r="BC7" s="606"/>
      <c r="BD7" s="606"/>
      <c r="BE7" s="606"/>
      <c r="BF7" s="607"/>
      <c r="BG7" s="608">
        <v>153620567</v>
      </c>
      <c r="BH7" s="609"/>
      <c r="BI7" s="609"/>
      <c r="BJ7" s="609"/>
      <c r="BK7" s="609"/>
      <c r="BL7" s="609"/>
      <c r="BM7" s="609"/>
      <c r="BN7" s="610"/>
      <c r="BO7" s="646">
        <v>47.8</v>
      </c>
      <c r="BP7" s="646"/>
      <c r="BQ7" s="646"/>
      <c r="BR7" s="646"/>
      <c r="BS7" s="647">
        <v>5092589</v>
      </c>
      <c r="BT7" s="647"/>
      <c r="BU7" s="647"/>
      <c r="BV7" s="647"/>
      <c r="BW7" s="647"/>
      <c r="BX7" s="647"/>
      <c r="BY7" s="647"/>
      <c r="BZ7" s="647"/>
      <c r="CA7" s="647"/>
      <c r="CB7" s="687"/>
      <c r="CD7" s="605" t="s">
        <v>226</v>
      </c>
      <c r="CE7" s="606"/>
      <c r="CF7" s="606"/>
      <c r="CG7" s="606"/>
      <c r="CH7" s="606"/>
      <c r="CI7" s="606"/>
      <c r="CJ7" s="606"/>
      <c r="CK7" s="606"/>
      <c r="CL7" s="606"/>
      <c r="CM7" s="606"/>
      <c r="CN7" s="606"/>
      <c r="CO7" s="606"/>
      <c r="CP7" s="606"/>
      <c r="CQ7" s="607"/>
      <c r="CR7" s="608">
        <v>64381365</v>
      </c>
      <c r="CS7" s="609"/>
      <c r="CT7" s="609"/>
      <c r="CU7" s="609"/>
      <c r="CV7" s="609"/>
      <c r="CW7" s="609"/>
      <c r="CX7" s="609"/>
      <c r="CY7" s="610"/>
      <c r="CZ7" s="646">
        <v>6.9</v>
      </c>
      <c r="DA7" s="646"/>
      <c r="DB7" s="646"/>
      <c r="DC7" s="646"/>
      <c r="DD7" s="614">
        <v>8057056</v>
      </c>
      <c r="DE7" s="609"/>
      <c r="DF7" s="609"/>
      <c r="DG7" s="609"/>
      <c r="DH7" s="609"/>
      <c r="DI7" s="609"/>
      <c r="DJ7" s="609"/>
      <c r="DK7" s="609"/>
      <c r="DL7" s="609"/>
      <c r="DM7" s="609"/>
      <c r="DN7" s="609"/>
      <c r="DO7" s="609"/>
      <c r="DP7" s="610"/>
      <c r="DQ7" s="614">
        <v>45236759</v>
      </c>
      <c r="DR7" s="609"/>
      <c r="DS7" s="609"/>
      <c r="DT7" s="609"/>
      <c r="DU7" s="609"/>
      <c r="DV7" s="609"/>
      <c r="DW7" s="609"/>
      <c r="DX7" s="609"/>
      <c r="DY7" s="609"/>
      <c r="DZ7" s="609"/>
      <c r="EA7" s="609"/>
      <c r="EB7" s="609"/>
      <c r="EC7" s="645"/>
    </row>
    <row r="8" spans="2:143" ht="11.25" customHeight="1" x14ac:dyDescent="0.15">
      <c r="B8" s="605" t="s">
        <v>227</v>
      </c>
      <c r="C8" s="606"/>
      <c r="D8" s="606"/>
      <c r="E8" s="606"/>
      <c r="F8" s="606"/>
      <c r="G8" s="606"/>
      <c r="H8" s="606"/>
      <c r="I8" s="606"/>
      <c r="J8" s="606"/>
      <c r="K8" s="606"/>
      <c r="L8" s="606"/>
      <c r="M8" s="606"/>
      <c r="N8" s="606"/>
      <c r="O8" s="606"/>
      <c r="P8" s="606"/>
      <c r="Q8" s="607"/>
      <c r="R8" s="608">
        <v>2528128</v>
      </c>
      <c r="S8" s="609"/>
      <c r="T8" s="609"/>
      <c r="U8" s="609"/>
      <c r="V8" s="609"/>
      <c r="W8" s="609"/>
      <c r="X8" s="609"/>
      <c r="Y8" s="610"/>
      <c r="Z8" s="646">
        <v>0.3</v>
      </c>
      <c r="AA8" s="646"/>
      <c r="AB8" s="646"/>
      <c r="AC8" s="646"/>
      <c r="AD8" s="647">
        <v>2528128</v>
      </c>
      <c r="AE8" s="647"/>
      <c r="AF8" s="647"/>
      <c r="AG8" s="647"/>
      <c r="AH8" s="647"/>
      <c r="AI8" s="647"/>
      <c r="AJ8" s="647"/>
      <c r="AK8" s="647"/>
      <c r="AL8" s="611">
        <v>0.6</v>
      </c>
      <c r="AM8" s="612"/>
      <c r="AN8" s="612"/>
      <c r="AO8" s="648"/>
      <c r="AP8" s="605" t="s">
        <v>228</v>
      </c>
      <c r="AQ8" s="606"/>
      <c r="AR8" s="606"/>
      <c r="AS8" s="606"/>
      <c r="AT8" s="606"/>
      <c r="AU8" s="606"/>
      <c r="AV8" s="606"/>
      <c r="AW8" s="606"/>
      <c r="AX8" s="606"/>
      <c r="AY8" s="606"/>
      <c r="AZ8" s="606"/>
      <c r="BA8" s="606"/>
      <c r="BB8" s="606"/>
      <c r="BC8" s="606"/>
      <c r="BD8" s="606"/>
      <c r="BE8" s="606"/>
      <c r="BF8" s="607"/>
      <c r="BG8" s="608">
        <v>2849126</v>
      </c>
      <c r="BH8" s="609"/>
      <c r="BI8" s="609"/>
      <c r="BJ8" s="609"/>
      <c r="BK8" s="609"/>
      <c r="BL8" s="609"/>
      <c r="BM8" s="609"/>
      <c r="BN8" s="610"/>
      <c r="BO8" s="646">
        <v>0.9</v>
      </c>
      <c r="BP8" s="646"/>
      <c r="BQ8" s="646"/>
      <c r="BR8" s="646"/>
      <c r="BS8" s="647">
        <v>290927</v>
      </c>
      <c r="BT8" s="647"/>
      <c r="BU8" s="647"/>
      <c r="BV8" s="647"/>
      <c r="BW8" s="647"/>
      <c r="BX8" s="647"/>
      <c r="BY8" s="647"/>
      <c r="BZ8" s="647"/>
      <c r="CA8" s="647"/>
      <c r="CB8" s="687"/>
      <c r="CD8" s="605" t="s">
        <v>229</v>
      </c>
      <c r="CE8" s="606"/>
      <c r="CF8" s="606"/>
      <c r="CG8" s="606"/>
      <c r="CH8" s="606"/>
      <c r="CI8" s="606"/>
      <c r="CJ8" s="606"/>
      <c r="CK8" s="606"/>
      <c r="CL8" s="606"/>
      <c r="CM8" s="606"/>
      <c r="CN8" s="606"/>
      <c r="CO8" s="606"/>
      <c r="CP8" s="606"/>
      <c r="CQ8" s="607"/>
      <c r="CR8" s="608">
        <v>370849461</v>
      </c>
      <c r="CS8" s="609"/>
      <c r="CT8" s="609"/>
      <c r="CU8" s="609"/>
      <c r="CV8" s="609"/>
      <c r="CW8" s="609"/>
      <c r="CX8" s="609"/>
      <c r="CY8" s="610"/>
      <c r="CZ8" s="646">
        <v>39.799999999999997</v>
      </c>
      <c r="DA8" s="646"/>
      <c r="DB8" s="646"/>
      <c r="DC8" s="646"/>
      <c r="DD8" s="614">
        <v>3476964</v>
      </c>
      <c r="DE8" s="609"/>
      <c r="DF8" s="609"/>
      <c r="DG8" s="609"/>
      <c r="DH8" s="609"/>
      <c r="DI8" s="609"/>
      <c r="DJ8" s="609"/>
      <c r="DK8" s="609"/>
      <c r="DL8" s="609"/>
      <c r="DM8" s="609"/>
      <c r="DN8" s="609"/>
      <c r="DO8" s="609"/>
      <c r="DP8" s="610"/>
      <c r="DQ8" s="614">
        <v>181957849</v>
      </c>
      <c r="DR8" s="609"/>
      <c r="DS8" s="609"/>
      <c r="DT8" s="609"/>
      <c r="DU8" s="609"/>
      <c r="DV8" s="609"/>
      <c r="DW8" s="609"/>
      <c r="DX8" s="609"/>
      <c r="DY8" s="609"/>
      <c r="DZ8" s="609"/>
      <c r="EA8" s="609"/>
      <c r="EB8" s="609"/>
      <c r="EC8" s="645"/>
    </row>
    <row r="9" spans="2:143" ht="11.25" customHeight="1" x14ac:dyDescent="0.15">
      <c r="B9" s="605" t="s">
        <v>230</v>
      </c>
      <c r="C9" s="606"/>
      <c r="D9" s="606"/>
      <c r="E9" s="606"/>
      <c r="F9" s="606"/>
      <c r="G9" s="606"/>
      <c r="H9" s="606"/>
      <c r="I9" s="606"/>
      <c r="J9" s="606"/>
      <c r="K9" s="606"/>
      <c r="L9" s="606"/>
      <c r="M9" s="606"/>
      <c r="N9" s="606"/>
      <c r="O9" s="606"/>
      <c r="P9" s="606"/>
      <c r="Q9" s="607"/>
      <c r="R9" s="608">
        <v>2696710</v>
      </c>
      <c r="S9" s="609"/>
      <c r="T9" s="609"/>
      <c r="U9" s="609"/>
      <c r="V9" s="609"/>
      <c r="W9" s="609"/>
      <c r="X9" s="609"/>
      <c r="Y9" s="610"/>
      <c r="Z9" s="646">
        <v>0.3</v>
      </c>
      <c r="AA9" s="646"/>
      <c r="AB9" s="646"/>
      <c r="AC9" s="646"/>
      <c r="AD9" s="647">
        <v>2696710</v>
      </c>
      <c r="AE9" s="647"/>
      <c r="AF9" s="647"/>
      <c r="AG9" s="647"/>
      <c r="AH9" s="647"/>
      <c r="AI9" s="647"/>
      <c r="AJ9" s="647"/>
      <c r="AK9" s="647"/>
      <c r="AL9" s="611">
        <v>0.6</v>
      </c>
      <c r="AM9" s="612"/>
      <c r="AN9" s="612"/>
      <c r="AO9" s="648"/>
      <c r="AP9" s="605" t="s">
        <v>231</v>
      </c>
      <c r="AQ9" s="606"/>
      <c r="AR9" s="606"/>
      <c r="AS9" s="606"/>
      <c r="AT9" s="606"/>
      <c r="AU9" s="606"/>
      <c r="AV9" s="606"/>
      <c r="AW9" s="606"/>
      <c r="AX9" s="606"/>
      <c r="AY9" s="606"/>
      <c r="AZ9" s="606"/>
      <c r="BA9" s="606"/>
      <c r="BB9" s="606"/>
      <c r="BC9" s="606"/>
      <c r="BD9" s="606"/>
      <c r="BE9" s="606"/>
      <c r="BF9" s="607"/>
      <c r="BG9" s="608">
        <v>127495160</v>
      </c>
      <c r="BH9" s="609"/>
      <c r="BI9" s="609"/>
      <c r="BJ9" s="609"/>
      <c r="BK9" s="609"/>
      <c r="BL9" s="609"/>
      <c r="BM9" s="609"/>
      <c r="BN9" s="610"/>
      <c r="BO9" s="646">
        <v>39.700000000000003</v>
      </c>
      <c r="BP9" s="646"/>
      <c r="BQ9" s="646"/>
      <c r="BR9" s="646"/>
      <c r="BS9" s="647" t="s">
        <v>122</v>
      </c>
      <c r="BT9" s="647"/>
      <c r="BU9" s="647"/>
      <c r="BV9" s="647"/>
      <c r="BW9" s="647"/>
      <c r="BX9" s="647"/>
      <c r="BY9" s="647"/>
      <c r="BZ9" s="647"/>
      <c r="CA9" s="647"/>
      <c r="CB9" s="687"/>
      <c r="CD9" s="605" t="s">
        <v>232</v>
      </c>
      <c r="CE9" s="606"/>
      <c r="CF9" s="606"/>
      <c r="CG9" s="606"/>
      <c r="CH9" s="606"/>
      <c r="CI9" s="606"/>
      <c r="CJ9" s="606"/>
      <c r="CK9" s="606"/>
      <c r="CL9" s="606"/>
      <c r="CM9" s="606"/>
      <c r="CN9" s="606"/>
      <c r="CO9" s="606"/>
      <c r="CP9" s="606"/>
      <c r="CQ9" s="607"/>
      <c r="CR9" s="608">
        <v>67393708</v>
      </c>
      <c r="CS9" s="609"/>
      <c r="CT9" s="609"/>
      <c r="CU9" s="609"/>
      <c r="CV9" s="609"/>
      <c r="CW9" s="609"/>
      <c r="CX9" s="609"/>
      <c r="CY9" s="610"/>
      <c r="CZ9" s="646">
        <v>7.2</v>
      </c>
      <c r="DA9" s="646"/>
      <c r="DB9" s="646"/>
      <c r="DC9" s="646"/>
      <c r="DD9" s="614">
        <v>4312774</v>
      </c>
      <c r="DE9" s="609"/>
      <c r="DF9" s="609"/>
      <c r="DG9" s="609"/>
      <c r="DH9" s="609"/>
      <c r="DI9" s="609"/>
      <c r="DJ9" s="609"/>
      <c r="DK9" s="609"/>
      <c r="DL9" s="609"/>
      <c r="DM9" s="609"/>
      <c r="DN9" s="609"/>
      <c r="DO9" s="609"/>
      <c r="DP9" s="610"/>
      <c r="DQ9" s="614">
        <v>37938605</v>
      </c>
      <c r="DR9" s="609"/>
      <c r="DS9" s="609"/>
      <c r="DT9" s="609"/>
      <c r="DU9" s="609"/>
      <c r="DV9" s="609"/>
      <c r="DW9" s="609"/>
      <c r="DX9" s="609"/>
      <c r="DY9" s="609"/>
      <c r="DZ9" s="609"/>
      <c r="EA9" s="609"/>
      <c r="EB9" s="609"/>
      <c r="EC9" s="645"/>
    </row>
    <row r="10" spans="2:143" ht="11.25" customHeight="1" x14ac:dyDescent="0.15">
      <c r="B10" s="605" t="s">
        <v>233</v>
      </c>
      <c r="C10" s="606"/>
      <c r="D10" s="606"/>
      <c r="E10" s="606"/>
      <c r="F10" s="606"/>
      <c r="G10" s="606"/>
      <c r="H10" s="606"/>
      <c r="I10" s="606"/>
      <c r="J10" s="606"/>
      <c r="K10" s="606"/>
      <c r="L10" s="606"/>
      <c r="M10" s="606"/>
      <c r="N10" s="606"/>
      <c r="O10" s="606"/>
      <c r="P10" s="606"/>
      <c r="Q10" s="607"/>
      <c r="R10" s="608">
        <v>374445</v>
      </c>
      <c r="S10" s="609"/>
      <c r="T10" s="609"/>
      <c r="U10" s="609"/>
      <c r="V10" s="609"/>
      <c r="W10" s="609"/>
      <c r="X10" s="609"/>
      <c r="Y10" s="610"/>
      <c r="Z10" s="646">
        <v>0</v>
      </c>
      <c r="AA10" s="646"/>
      <c r="AB10" s="646"/>
      <c r="AC10" s="646"/>
      <c r="AD10" s="647">
        <v>374445</v>
      </c>
      <c r="AE10" s="647"/>
      <c r="AF10" s="647"/>
      <c r="AG10" s="647"/>
      <c r="AH10" s="647"/>
      <c r="AI10" s="647"/>
      <c r="AJ10" s="647"/>
      <c r="AK10" s="647"/>
      <c r="AL10" s="611">
        <v>0.1</v>
      </c>
      <c r="AM10" s="612"/>
      <c r="AN10" s="612"/>
      <c r="AO10" s="648"/>
      <c r="AP10" s="605" t="s">
        <v>234</v>
      </c>
      <c r="AQ10" s="606"/>
      <c r="AR10" s="606"/>
      <c r="AS10" s="606"/>
      <c r="AT10" s="606"/>
      <c r="AU10" s="606"/>
      <c r="AV10" s="606"/>
      <c r="AW10" s="606"/>
      <c r="AX10" s="606"/>
      <c r="AY10" s="606"/>
      <c r="AZ10" s="606"/>
      <c r="BA10" s="606"/>
      <c r="BB10" s="606"/>
      <c r="BC10" s="606"/>
      <c r="BD10" s="606"/>
      <c r="BE10" s="606"/>
      <c r="BF10" s="607"/>
      <c r="BG10" s="608">
        <v>5677309</v>
      </c>
      <c r="BH10" s="609"/>
      <c r="BI10" s="609"/>
      <c r="BJ10" s="609"/>
      <c r="BK10" s="609"/>
      <c r="BL10" s="609"/>
      <c r="BM10" s="609"/>
      <c r="BN10" s="610"/>
      <c r="BO10" s="646">
        <v>1.8</v>
      </c>
      <c r="BP10" s="646"/>
      <c r="BQ10" s="646"/>
      <c r="BR10" s="646"/>
      <c r="BS10" s="647" t="s">
        <v>122</v>
      </c>
      <c r="BT10" s="647"/>
      <c r="BU10" s="647"/>
      <c r="BV10" s="647"/>
      <c r="BW10" s="647"/>
      <c r="BX10" s="647"/>
      <c r="BY10" s="647"/>
      <c r="BZ10" s="647"/>
      <c r="CA10" s="647"/>
      <c r="CB10" s="687"/>
      <c r="CD10" s="605" t="s">
        <v>235</v>
      </c>
      <c r="CE10" s="606"/>
      <c r="CF10" s="606"/>
      <c r="CG10" s="606"/>
      <c r="CH10" s="606"/>
      <c r="CI10" s="606"/>
      <c r="CJ10" s="606"/>
      <c r="CK10" s="606"/>
      <c r="CL10" s="606"/>
      <c r="CM10" s="606"/>
      <c r="CN10" s="606"/>
      <c r="CO10" s="606"/>
      <c r="CP10" s="606"/>
      <c r="CQ10" s="607"/>
      <c r="CR10" s="608">
        <v>301232</v>
      </c>
      <c r="CS10" s="609"/>
      <c r="CT10" s="609"/>
      <c r="CU10" s="609"/>
      <c r="CV10" s="609"/>
      <c r="CW10" s="609"/>
      <c r="CX10" s="609"/>
      <c r="CY10" s="610"/>
      <c r="CZ10" s="646">
        <v>0</v>
      </c>
      <c r="DA10" s="646"/>
      <c r="DB10" s="646"/>
      <c r="DC10" s="646"/>
      <c r="DD10" s="614" t="s">
        <v>122</v>
      </c>
      <c r="DE10" s="609"/>
      <c r="DF10" s="609"/>
      <c r="DG10" s="609"/>
      <c r="DH10" s="609"/>
      <c r="DI10" s="609"/>
      <c r="DJ10" s="609"/>
      <c r="DK10" s="609"/>
      <c r="DL10" s="609"/>
      <c r="DM10" s="609"/>
      <c r="DN10" s="609"/>
      <c r="DO10" s="609"/>
      <c r="DP10" s="610"/>
      <c r="DQ10" s="614">
        <v>162788</v>
      </c>
      <c r="DR10" s="609"/>
      <c r="DS10" s="609"/>
      <c r="DT10" s="609"/>
      <c r="DU10" s="609"/>
      <c r="DV10" s="609"/>
      <c r="DW10" s="609"/>
      <c r="DX10" s="609"/>
      <c r="DY10" s="609"/>
      <c r="DZ10" s="609"/>
      <c r="EA10" s="609"/>
      <c r="EB10" s="609"/>
      <c r="EC10" s="645"/>
    </row>
    <row r="11" spans="2:143" ht="11.25" customHeight="1" x14ac:dyDescent="0.15">
      <c r="B11" s="605" t="s">
        <v>236</v>
      </c>
      <c r="C11" s="606"/>
      <c r="D11" s="606"/>
      <c r="E11" s="606"/>
      <c r="F11" s="606"/>
      <c r="G11" s="606"/>
      <c r="H11" s="606"/>
      <c r="I11" s="606"/>
      <c r="J11" s="606"/>
      <c r="K11" s="606"/>
      <c r="L11" s="606"/>
      <c r="M11" s="606"/>
      <c r="N11" s="606"/>
      <c r="O11" s="606"/>
      <c r="P11" s="606"/>
      <c r="Q11" s="607"/>
      <c r="R11" s="608">
        <v>37020573</v>
      </c>
      <c r="S11" s="609"/>
      <c r="T11" s="609"/>
      <c r="U11" s="609"/>
      <c r="V11" s="609"/>
      <c r="W11" s="609"/>
      <c r="X11" s="609"/>
      <c r="Y11" s="610"/>
      <c r="Z11" s="611">
        <v>3.9</v>
      </c>
      <c r="AA11" s="612"/>
      <c r="AB11" s="612"/>
      <c r="AC11" s="613"/>
      <c r="AD11" s="614">
        <v>37020573</v>
      </c>
      <c r="AE11" s="609"/>
      <c r="AF11" s="609"/>
      <c r="AG11" s="609"/>
      <c r="AH11" s="609"/>
      <c r="AI11" s="609"/>
      <c r="AJ11" s="609"/>
      <c r="AK11" s="610"/>
      <c r="AL11" s="611">
        <v>8.1</v>
      </c>
      <c r="AM11" s="612"/>
      <c r="AN11" s="612"/>
      <c r="AO11" s="648"/>
      <c r="AP11" s="605" t="s">
        <v>237</v>
      </c>
      <c r="AQ11" s="606"/>
      <c r="AR11" s="606"/>
      <c r="AS11" s="606"/>
      <c r="AT11" s="606"/>
      <c r="AU11" s="606"/>
      <c r="AV11" s="606"/>
      <c r="AW11" s="606"/>
      <c r="AX11" s="606"/>
      <c r="AY11" s="606"/>
      <c r="AZ11" s="606"/>
      <c r="BA11" s="606"/>
      <c r="BB11" s="606"/>
      <c r="BC11" s="606"/>
      <c r="BD11" s="606"/>
      <c r="BE11" s="606"/>
      <c r="BF11" s="607"/>
      <c r="BG11" s="608">
        <v>17598972</v>
      </c>
      <c r="BH11" s="609"/>
      <c r="BI11" s="609"/>
      <c r="BJ11" s="609"/>
      <c r="BK11" s="609"/>
      <c r="BL11" s="609"/>
      <c r="BM11" s="609"/>
      <c r="BN11" s="610"/>
      <c r="BO11" s="646">
        <v>5.5</v>
      </c>
      <c r="BP11" s="646"/>
      <c r="BQ11" s="646"/>
      <c r="BR11" s="646"/>
      <c r="BS11" s="647">
        <v>4801662</v>
      </c>
      <c r="BT11" s="647"/>
      <c r="BU11" s="647"/>
      <c r="BV11" s="647"/>
      <c r="BW11" s="647"/>
      <c r="BX11" s="647"/>
      <c r="BY11" s="647"/>
      <c r="BZ11" s="647"/>
      <c r="CA11" s="647"/>
      <c r="CB11" s="687"/>
      <c r="CD11" s="605" t="s">
        <v>238</v>
      </c>
      <c r="CE11" s="606"/>
      <c r="CF11" s="606"/>
      <c r="CG11" s="606"/>
      <c r="CH11" s="606"/>
      <c r="CI11" s="606"/>
      <c r="CJ11" s="606"/>
      <c r="CK11" s="606"/>
      <c r="CL11" s="606"/>
      <c r="CM11" s="606"/>
      <c r="CN11" s="606"/>
      <c r="CO11" s="606"/>
      <c r="CP11" s="606"/>
      <c r="CQ11" s="607"/>
      <c r="CR11" s="608">
        <v>7164175</v>
      </c>
      <c r="CS11" s="609"/>
      <c r="CT11" s="609"/>
      <c r="CU11" s="609"/>
      <c r="CV11" s="609"/>
      <c r="CW11" s="609"/>
      <c r="CX11" s="609"/>
      <c r="CY11" s="610"/>
      <c r="CZ11" s="646">
        <v>0.8</v>
      </c>
      <c r="DA11" s="646"/>
      <c r="DB11" s="646"/>
      <c r="DC11" s="646"/>
      <c r="DD11" s="614">
        <v>3038907</v>
      </c>
      <c r="DE11" s="609"/>
      <c r="DF11" s="609"/>
      <c r="DG11" s="609"/>
      <c r="DH11" s="609"/>
      <c r="DI11" s="609"/>
      <c r="DJ11" s="609"/>
      <c r="DK11" s="609"/>
      <c r="DL11" s="609"/>
      <c r="DM11" s="609"/>
      <c r="DN11" s="609"/>
      <c r="DO11" s="609"/>
      <c r="DP11" s="610"/>
      <c r="DQ11" s="614">
        <v>3658604</v>
      </c>
      <c r="DR11" s="609"/>
      <c r="DS11" s="609"/>
      <c r="DT11" s="609"/>
      <c r="DU11" s="609"/>
      <c r="DV11" s="609"/>
      <c r="DW11" s="609"/>
      <c r="DX11" s="609"/>
      <c r="DY11" s="609"/>
      <c r="DZ11" s="609"/>
      <c r="EA11" s="609"/>
      <c r="EB11" s="609"/>
      <c r="EC11" s="645"/>
    </row>
    <row r="12" spans="2:143" ht="11.25" customHeight="1" x14ac:dyDescent="0.15">
      <c r="B12" s="605" t="s">
        <v>239</v>
      </c>
      <c r="C12" s="606"/>
      <c r="D12" s="606"/>
      <c r="E12" s="606"/>
      <c r="F12" s="606"/>
      <c r="G12" s="606"/>
      <c r="H12" s="606"/>
      <c r="I12" s="606"/>
      <c r="J12" s="606"/>
      <c r="K12" s="606"/>
      <c r="L12" s="606"/>
      <c r="M12" s="606"/>
      <c r="N12" s="606"/>
      <c r="O12" s="606"/>
      <c r="P12" s="606"/>
      <c r="Q12" s="607"/>
      <c r="R12" s="608">
        <v>356219</v>
      </c>
      <c r="S12" s="609"/>
      <c r="T12" s="609"/>
      <c r="U12" s="609"/>
      <c r="V12" s="609"/>
      <c r="W12" s="609"/>
      <c r="X12" s="609"/>
      <c r="Y12" s="610"/>
      <c r="Z12" s="646">
        <v>0</v>
      </c>
      <c r="AA12" s="646"/>
      <c r="AB12" s="646"/>
      <c r="AC12" s="646"/>
      <c r="AD12" s="647">
        <v>356219</v>
      </c>
      <c r="AE12" s="647"/>
      <c r="AF12" s="647"/>
      <c r="AG12" s="647"/>
      <c r="AH12" s="647"/>
      <c r="AI12" s="647"/>
      <c r="AJ12" s="647"/>
      <c r="AK12" s="647"/>
      <c r="AL12" s="611">
        <v>0.1</v>
      </c>
      <c r="AM12" s="612"/>
      <c r="AN12" s="612"/>
      <c r="AO12" s="648"/>
      <c r="AP12" s="605" t="s">
        <v>240</v>
      </c>
      <c r="AQ12" s="606"/>
      <c r="AR12" s="606"/>
      <c r="AS12" s="606"/>
      <c r="AT12" s="606"/>
      <c r="AU12" s="606"/>
      <c r="AV12" s="606"/>
      <c r="AW12" s="606"/>
      <c r="AX12" s="606"/>
      <c r="AY12" s="606"/>
      <c r="AZ12" s="606"/>
      <c r="BA12" s="606"/>
      <c r="BB12" s="606"/>
      <c r="BC12" s="606"/>
      <c r="BD12" s="606"/>
      <c r="BE12" s="606"/>
      <c r="BF12" s="607"/>
      <c r="BG12" s="608">
        <v>121312828</v>
      </c>
      <c r="BH12" s="609"/>
      <c r="BI12" s="609"/>
      <c r="BJ12" s="609"/>
      <c r="BK12" s="609"/>
      <c r="BL12" s="609"/>
      <c r="BM12" s="609"/>
      <c r="BN12" s="610"/>
      <c r="BO12" s="646">
        <v>37.799999999999997</v>
      </c>
      <c r="BP12" s="646"/>
      <c r="BQ12" s="646"/>
      <c r="BR12" s="646"/>
      <c r="BS12" s="647" t="s">
        <v>122</v>
      </c>
      <c r="BT12" s="647"/>
      <c r="BU12" s="647"/>
      <c r="BV12" s="647"/>
      <c r="BW12" s="647"/>
      <c r="BX12" s="647"/>
      <c r="BY12" s="647"/>
      <c r="BZ12" s="647"/>
      <c r="CA12" s="647"/>
      <c r="CB12" s="687"/>
      <c r="CD12" s="605" t="s">
        <v>241</v>
      </c>
      <c r="CE12" s="606"/>
      <c r="CF12" s="606"/>
      <c r="CG12" s="606"/>
      <c r="CH12" s="606"/>
      <c r="CI12" s="606"/>
      <c r="CJ12" s="606"/>
      <c r="CK12" s="606"/>
      <c r="CL12" s="606"/>
      <c r="CM12" s="606"/>
      <c r="CN12" s="606"/>
      <c r="CO12" s="606"/>
      <c r="CP12" s="606"/>
      <c r="CQ12" s="607"/>
      <c r="CR12" s="608">
        <v>8204618</v>
      </c>
      <c r="CS12" s="609"/>
      <c r="CT12" s="609"/>
      <c r="CU12" s="609"/>
      <c r="CV12" s="609"/>
      <c r="CW12" s="609"/>
      <c r="CX12" s="609"/>
      <c r="CY12" s="610"/>
      <c r="CZ12" s="646">
        <v>0.9</v>
      </c>
      <c r="DA12" s="646"/>
      <c r="DB12" s="646"/>
      <c r="DC12" s="646"/>
      <c r="DD12" s="614">
        <v>875320</v>
      </c>
      <c r="DE12" s="609"/>
      <c r="DF12" s="609"/>
      <c r="DG12" s="609"/>
      <c r="DH12" s="609"/>
      <c r="DI12" s="609"/>
      <c r="DJ12" s="609"/>
      <c r="DK12" s="609"/>
      <c r="DL12" s="609"/>
      <c r="DM12" s="609"/>
      <c r="DN12" s="609"/>
      <c r="DO12" s="609"/>
      <c r="DP12" s="610"/>
      <c r="DQ12" s="614">
        <v>4230895</v>
      </c>
      <c r="DR12" s="609"/>
      <c r="DS12" s="609"/>
      <c r="DT12" s="609"/>
      <c r="DU12" s="609"/>
      <c r="DV12" s="609"/>
      <c r="DW12" s="609"/>
      <c r="DX12" s="609"/>
      <c r="DY12" s="609"/>
      <c r="DZ12" s="609"/>
      <c r="EA12" s="609"/>
      <c r="EB12" s="609"/>
      <c r="EC12" s="645"/>
    </row>
    <row r="13" spans="2:143" ht="11.25" customHeight="1" x14ac:dyDescent="0.15">
      <c r="B13" s="605" t="s">
        <v>242</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243</v>
      </c>
      <c r="AQ13" s="606"/>
      <c r="AR13" s="606"/>
      <c r="AS13" s="606"/>
      <c r="AT13" s="606"/>
      <c r="AU13" s="606"/>
      <c r="AV13" s="606"/>
      <c r="AW13" s="606"/>
      <c r="AX13" s="606"/>
      <c r="AY13" s="606"/>
      <c r="AZ13" s="606"/>
      <c r="BA13" s="606"/>
      <c r="BB13" s="606"/>
      <c r="BC13" s="606"/>
      <c r="BD13" s="606"/>
      <c r="BE13" s="606"/>
      <c r="BF13" s="607"/>
      <c r="BG13" s="608">
        <v>120619388</v>
      </c>
      <c r="BH13" s="609"/>
      <c r="BI13" s="609"/>
      <c r="BJ13" s="609"/>
      <c r="BK13" s="609"/>
      <c r="BL13" s="609"/>
      <c r="BM13" s="609"/>
      <c r="BN13" s="610"/>
      <c r="BO13" s="646">
        <v>37.6</v>
      </c>
      <c r="BP13" s="646"/>
      <c r="BQ13" s="646"/>
      <c r="BR13" s="646"/>
      <c r="BS13" s="647" t="s">
        <v>122</v>
      </c>
      <c r="BT13" s="647"/>
      <c r="BU13" s="647"/>
      <c r="BV13" s="647"/>
      <c r="BW13" s="647"/>
      <c r="BX13" s="647"/>
      <c r="BY13" s="647"/>
      <c r="BZ13" s="647"/>
      <c r="CA13" s="647"/>
      <c r="CB13" s="687"/>
      <c r="CD13" s="605" t="s">
        <v>244</v>
      </c>
      <c r="CE13" s="606"/>
      <c r="CF13" s="606"/>
      <c r="CG13" s="606"/>
      <c r="CH13" s="606"/>
      <c r="CI13" s="606"/>
      <c r="CJ13" s="606"/>
      <c r="CK13" s="606"/>
      <c r="CL13" s="606"/>
      <c r="CM13" s="606"/>
      <c r="CN13" s="606"/>
      <c r="CO13" s="606"/>
      <c r="CP13" s="606"/>
      <c r="CQ13" s="607"/>
      <c r="CR13" s="608">
        <v>116661299</v>
      </c>
      <c r="CS13" s="609"/>
      <c r="CT13" s="609"/>
      <c r="CU13" s="609"/>
      <c r="CV13" s="609"/>
      <c r="CW13" s="609"/>
      <c r="CX13" s="609"/>
      <c r="CY13" s="610"/>
      <c r="CZ13" s="646">
        <v>12.5</v>
      </c>
      <c r="DA13" s="646"/>
      <c r="DB13" s="646"/>
      <c r="DC13" s="646"/>
      <c r="DD13" s="614">
        <v>70238738</v>
      </c>
      <c r="DE13" s="609"/>
      <c r="DF13" s="609"/>
      <c r="DG13" s="609"/>
      <c r="DH13" s="609"/>
      <c r="DI13" s="609"/>
      <c r="DJ13" s="609"/>
      <c r="DK13" s="609"/>
      <c r="DL13" s="609"/>
      <c r="DM13" s="609"/>
      <c r="DN13" s="609"/>
      <c r="DO13" s="609"/>
      <c r="DP13" s="610"/>
      <c r="DQ13" s="614">
        <v>31764472</v>
      </c>
      <c r="DR13" s="609"/>
      <c r="DS13" s="609"/>
      <c r="DT13" s="609"/>
      <c r="DU13" s="609"/>
      <c r="DV13" s="609"/>
      <c r="DW13" s="609"/>
      <c r="DX13" s="609"/>
      <c r="DY13" s="609"/>
      <c r="DZ13" s="609"/>
      <c r="EA13" s="609"/>
      <c r="EB13" s="609"/>
      <c r="EC13" s="645"/>
    </row>
    <row r="14" spans="2:143" ht="11.25" customHeight="1" x14ac:dyDescent="0.15">
      <c r="B14" s="605" t="s">
        <v>245</v>
      </c>
      <c r="C14" s="606"/>
      <c r="D14" s="606"/>
      <c r="E14" s="606"/>
      <c r="F14" s="606"/>
      <c r="G14" s="606"/>
      <c r="H14" s="606"/>
      <c r="I14" s="606"/>
      <c r="J14" s="606"/>
      <c r="K14" s="606"/>
      <c r="L14" s="606"/>
      <c r="M14" s="606"/>
      <c r="N14" s="606"/>
      <c r="O14" s="606"/>
      <c r="P14" s="606"/>
      <c r="Q14" s="607"/>
      <c r="R14" s="608">
        <v>43366</v>
      </c>
      <c r="S14" s="609"/>
      <c r="T14" s="609"/>
      <c r="U14" s="609"/>
      <c r="V14" s="609"/>
      <c r="W14" s="609"/>
      <c r="X14" s="609"/>
      <c r="Y14" s="610"/>
      <c r="Z14" s="646">
        <v>0</v>
      </c>
      <c r="AA14" s="646"/>
      <c r="AB14" s="646"/>
      <c r="AC14" s="646"/>
      <c r="AD14" s="647">
        <v>43366</v>
      </c>
      <c r="AE14" s="647"/>
      <c r="AF14" s="647"/>
      <c r="AG14" s="647"/>
      <c r="AH14" s="647"/>
      <c r="AI14" s="647"/>
      <c r="AJ14" s="647"/>
      <c r="AK14" s="647"/>
      <c r="AL14" s="611">
        <v>0</v>
      </c>
      <c r="AM14" s="612"/>
      <c r="AN14" s="612"/>
      <c r="AO14" s="648"/>
      <c r="AP14" s="605" t="s">
        <v>246</v>
      </c>
      <c r="AQ14" s="606"/>
      <c r="AR14" s="606"/>
      <c r="AS14" s="606"/>
      <c r="AT14" s="606"/>
      <c r="AU14" s="606"/>
      <c r="AV14" s="606"/>
      <c r="AW14" s="606"/>
      <c r="AX14" s="606"/>
      <c r="AY14" s="606"/>
      <c r="AZ14" s="606"/>
      <c r="BA14" s="606"/>
      <c r="BB14" s="606"/>
      <c r="BC14" s="606"/>
      <c r="BD14" s="606"/>
      <c r="BE14" s="606"/>
      <c r="BF14" s="607"/>
      <c r="BG14" s="608">
        <v>1975999</v>
      </c>
      <c r="BH14" s="609"/>
      <c r="BI14" s="609"/>
      <c r="BJ14" s="609"/>
      <c r="BK14" s="609"/>
      <c r="BL14" s="609"/>
      <c r="BM14" s="609"/>
      <c r="BN14" s="610"/>
      <c r="BO14" s="646">
        <v>0.6</v>
      </c>
      <c r="BP14" s="646"/>
      <c r="BQ14" s="646"/>
      <c r="BR14" s="646"/>
      <c r="BS14" s="647" t="s">
        <v>122</v>
      </c>
      <c r="BT14" s="647"/>
      <c r="BU14" s="647"/>
      <c r="BV14" s="647"/>
      <c r="BW14" s="647"/>
      <c r="BX14" s="647"/>
      <c r="BY14" s="647"/>
      <c r="BZ14" s="647"/>
      <c r="CA14" s="647"/>
      <c r="CB14" s="687"/>
      <c r="CD14" s="605" t="s">
        <v>247</v>
      </c>
      <c r="CE14" s="606"/>
      <c r="CF14" s="606"/>
      <c r="CG14" s="606"/>
      <c r="CH14" s="606"/>
      <c r="CI14" s="606"/>
      <c r="CJ14" s="606"/>
      <c r="CK14" s="606"/>
      <c r="CL14" s="606"/>
      <c r="CM14" s="606"/>
      <c r="CN14" s="606"/>
      <c r="CO14" s="606"/>
      <c r="CP14" s="606"/>
      <c r="CQ14" s="607"/>
      <c r="CR14" s="608">
        <v>18448257</v>
      </c>
      <c r="CS14" s="609"/>
      <c r="CT14" s="609"/>
      <c r="CU14" s="609"/>
      <c r="CV14" s="609"/>
      <c r="CW14" s="609"/>
      <c r="CX14" s="609"/>
      <c r="CY14" s="610"/>
      <c r="CZ14" s="646">
        <v>2</v>
      </c>
      <c r="DA14" s="646"/>
      <c r="DB14" s="646"/>
      <c r="DC14" s="646"/>
      <c r="DD14" s="614">
        <v>1984038</v>
      </c>
      <c r="DE14" s="609"/>
      <c r="DF14" s="609"/>
      <c r="DG14" s="609"/>
      <c r="DH14" s="609"/>
      <c r="DI14" s="609"/>
      <c r="DJ14" s="609"/>
      <c r="DK14" s="609"/>
      <c r="DL14" s="609"/>
      <c r="DM14" s="609"/>
      <c r="DN14" s="609"/>
      <c r="DO14" s="609"/>
      <c r="DP14" s="610"/>
      <c r="DQ14" s="614">
        <v>16545835</v>
      </c>
      <c r="DR14" s="609"/>
      <c r="DS14" s="609"/>
      <c r="DT14" s="609"/>
      <c r="DU14" s="609"/>
      <c r="DV14" s="609"/>
      <c r="DW14" s="609"/>
      <c r="DX14" s="609"/>
      <c r="DY14" s="609"/>
      <c r="DZ14" s="609"/>
      <c r="EA14" s="609"/>
      <c r="EB14" s="609"/>
      <c r="EC14" s="645"/>
    </row>
    <row r="15" spans="2:143" ht="11.25" customHeight="1" x14ac:dyDescent="0.15">
      <c r="B15" s="605" t="s">
        <v>248</v>
      </c>
      <c r="C15" s="606"/>
      <c r="D15" s="606"/>
      <c r="E15" s="606"/>
      <c r="F15" s="606"/>
      <c r="G15" s="606"/>
      <c r="H15" s="606"/>
      <c r="I15" s="606"/>
      <c r="J15" s="606"/>
      <c r="K15" s="606"/>
      <c r="L15" s="606"/>
      <c r="M15" s="606"/>
      <c r="N15" s="606"/>
      <c r="O15" s="606"/>
      <c r="P15" s="606"/>
      <c r="Q15" s="607"/>
      <c r="R15" s="608">
        <v>6433667</v>
      </c>
      <c r="S15" s="609"/>
      <c r="T15" s="609"/>
      <c r="U15" s="609"/>
      <c r="V15" s="609"/>
      <c r="W15" s="609"/>
      <c r="X15" s="609"/>
      <c r="Y15" s="610"/>
      <c r="Z15" s="646">
        <v>0.7</v>
      </c>
      <c r="AA15" s="646"/>
      <c r="AB15" s="646"/>
      <c r="AC15" s="646"/>
      <c r="AD15" s="647">
        <v>6433667</v>
      </c>
      <c r="AE15" s="647"/>
      <c r="AF15" s="647"/>
      <c r="AG15" s="647"/>
      <c r="AH15" s="647"/>
      <c r="AI15" s="647"/>
      <c r="AJ15" s="647"/>
      <c r="AK15" s="647"/>
      <c r="AL15" s="611">
        <v>1.4</v>
      </c>
      <c r="AM15" s="612"/>
      <c r="AN15" s="612"/>
      <c r="AO15" s="648"/>
      <c r="AP15" s="605" t="s">
        <v>249</v>
      </c>
      <c r="AQ15" s="606"/>
      <c r="AR15" s="606"/>
      <c r="AS15" s="606"/>
      <c r="AT15" s="606"/>
      <c r="AU15" s="606"/>
      <c r="AV15" s="606"/>
      <c r="AW15" s="606"/>
      <c r="AX15" s="606"/>
      <c r="AY15" s="606"/>
      <c r="AZ15" s="606"/>
      <c r="BA15" s="606"/>
      <c r="BB15" s="606"/>
      <c r="BC15" s="606"/>
      <c r="BD15" s="606"/>
      <c r="BE15" s="606"/>
      <c r="BF15" s="607"/>
      <c r="BG15" s="608">
        <v>10114065</v>
      </c>
      <c r="BH15" s="609"/>
      <c r="BI15" s="609"/>
      <c r="BJ15" s="609"/>
      <c r="BK15" s="609"/>
      <c r="BL15" s="609"/>
      <c r="BM15" s="609"/>
      <c r="BN15" s="610"/>
      <c r="BO15" s="646">
        <v>3.1</v>
      </c>
      <c r="BP15" s="646"/>
      <c r="BQ15" s="646"/>
      <c r="BR15" s="646"/>
      <c r="BS15" s="647" t="s">
        <v>122</v>
      </c>
      <c r="BT15" s="647"/>
      <c r="BU15" s="647"/>
      <c r="BV15" s="647"/>
      <c r="BW15" s="647"/>
      <c r="BX15" s="647"/>
      <c r="BY15" s="647"/>
      <c r="BZ15" s="647"/>
      <c r="CA15" s="647"/>
      <c r="CB15" s="687"/>
      <c r="CD15" s="605" t="s">
        <v>250</v>
      </c>
      <c r="CE15" s="606"/>
      <c r="CF15" s="606"/>
      <c r="CG15" s="606"/>
      <c r="CH15" s="606"/>
      <c r="CI15" s="606"/>
      <c r="CJ15" s="606"/>
      <c r="CK15" s="606"/>
      <c r="CL15" s="606"/>
      <c r="CM15" s="606"/>
      <c r="CN15" s="606"/>
      <c r="CO15" s="606"/>
      <c r="CP15" s="606"/>
      <c r="CQ15" s="607"/>
      <c r="CR15" s="608">
        <v>146454558</v>
      </c>
      <c r="CS15" s="609"/>
      <c r="CT15" s="609"/>
      <c r="CU15" s="609"/>
      <c r="CV15" s="609"/>
      <c r="CW15" s="609"/>
      <c r="CX15" s="609"/>
      <c r="CY15" s="610"/>
      <c r="CZ15" s="646">
        <v>15.7</v>
      </c>
      <c r="DA15" s="646"/>
      <c r="DB15" s="646"/>
      <c r="DC15" s="646"/>
      <c r="DD15" s="614">
        <v>18345287</v>
      </c>
      <c r="DE15" s="609"/>
      <c r="DF15" s="609"/>
      <c r="DG15" s="609"/>
      <c r="DH15" s="609"/>
      <c r="DI15" s="609"/>
      <c r="DJ15" s="609"/>
      <c r="DK15" s="609"/>
      <c r="DL15" s="609"/>
      <c r="DM15" s="609"/>
      <c r="DN15" s="609"/>
      <c r="DO15" s="609"/>
      <c r="DP15" s="610"/>
      <c r="DQ15" s="614">
        <v>107426269</v>
      </c>
      <c r="DR15" s="609"/>
      <c r="DS15" s="609"/>
      <c r="DT15" s="609"/>
      <c r="DU15" s="609"/>
      <c r="DV15" s="609"/>
      <c r="DW15" s="609"/>
      <c r="DX15" s="609"/>
      <c r="DY15" s="609"/>
      <c r="DZ15" s="609"/>
      <c r="EA15" s="609"/>
      <c r="EB15" s="609"/>
      <c r="EC15" s="645"/>
    </row>
    <row r="16" spans="2:143" ht="11.25" customHeight="1" x14ac:dyDescent="0.15">
      <c r="B16" s="605" t="s">
        <v>251</v>
      </c>
      <c r="C16" s="606"/>
      <c r="D16" s="606"/>
      <c r="E16" s="606"/>
      <c r="F16" s="606"/>
      <c r="G16" s="606"/>
      <c r="H16" s="606"/>
      <c r="I16" s="606"/>
      <c r="J16" s="606"/>
      <c r="K16" s="606"/>
      <c r="L16" s="606"/>
      <c r="M16" s="606"/>
      <c r="N16" s="606"/>
      <c r="O16" s="606"/>
      <c r="P16" s="606"/>
      <c r="Q16" s="607"/>
      <c r="R16" s="608">
        <v>946919</v>
      </c>
      <c r="S16" s="609"/>
      <c r="T16" s="609"/>
      <c r="U16" s="609"/>
      <c r="V16" s="609"/>
      <c r="W16" s="609"/>
      <c r="X16" s="609"/>
      <c r="Y16" s="610"/>
      <c r="Z16" s="646">
        <v>0.1</v>
      </c>
      <c r="AA16" s="646"/>
      <c r="AB16" s="646"/>
      <c r="AC16" s="646"/>
      <c r="AD16" s="647">
        <v>946919</v>
      </c>
      <c r="AE16" s="647"/>
      <c r="AF16" s="647"/>
      <c r="AG16" s="647"/>
      <c r="AH16" s="647"/>
      <c r="AI16" s="647"/>
      <c r="AJ16" s="647"/>
      <c r="AK16" s="647"/>
      <c r="AL16" s="611">
        <v>0.2</v>
      </c>
      <c r="AM16" s="612"/>
      <c r="AN16" s="612"/>
      <c r="AO16" s="648"/>
      <c r="AP16" s="605" t="s">
        <v>252</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7"/>
      <c r="CD16" s="605" t="s">
        <v>253</v>
      </c>
      <c r="CE16" s="606"/>
      <c r="CF16" s="606"/>
      <c r="CG16" s="606"/>
      <c r="CH16" s="606"/>
      <c r="CI16" s="606"/>
      <c r="CJ16" s="606"/>
      <c r="CK16" s="606"/>
      <c r="CL16" s="606"/>
      <c r="CM16" s="606"/>
      <c r="CN16" s="606"/>
      <c r="CO16" s="606"/>
      <c r="CP16" s="606"/>
      <c r="CQ16" s="607"/>
      <c r="CR16" s="608">
        <v>32358</v>
      </c>
      <c r="CS16" s="609"/>
      <c r="CT16" s="609"/>
      <c r="CU16" s="609"/>
      <c r="CV16" s="609"/>
      <c r="CW16" s="609"/>
      <c r="CX16" s="609"/>
      <c r="CY16" s="610"/>
      <c r="CZ16" s="646">
        <v>0</v>
      </c>
      <c r="DA16" s="646"/>
      <c r="DB16" s="646"/>
      <c r="DC16" s="646"/>
      <c r="DD16" s="614" t="s">
        <v>122</v>
      </c>
      <c r="DE16" s="609"/>
      <c r="DF16" s="609"/>
      <c r="DG16" s="609"/>
      <c r="DH16" s="609"/>
      <c r="DI16" s="609"/>
      <c r="DJ16" s="609"/>
      <c r="DK16" s="609"/>
      <c r="DL16" s="609"/>
      <c r="DM16" s="609"/>
      <c r="DN16" s="609"/>
      <c r="DO16" s="609"/>
      <c r="DP16" s="610"/>
      <c r="DQ16" s="614">
        <v>23447</v>
      </c>
      <c r="DR16" s="609"/>
      <c r="DS16" s="609"/>
      <c r="DT16" s="609"/>
      <c r="DU16" s="609"/>
      <c r="DV16" s="609"/>
      <c r="DW16" s="609"/>
      <c r="DX16" s="609"/>
      <c r="DY16" s="609"/>
      <c r="DZ16" s="609"/>
      <c r="EA16" s="609"/>
      <c r="EB16" s="609"/>
      <c r="EC16" s="645"/>
    </row>
    <row r="17" spans="2:133" ht="11.25" customHeight="1" x14ac:dyDescent="0.15">
      <c r="B17" s="605" t="s">
        <v>254</v>
      </c>
      <c r="C17" s="606"/>
      <c r="D17" s="606"/>
      <c r="E17" s="606"/>
      <c r="F17" s="606"/>
      <c r="G17" s="606"/>
      <c r="H17" s="606"/>
      <c r="I17" s="606"/>
      <c r="J17" s="606"/>
      <c r="K17" s="606"/>
      <c r="L17" s="606"/>
      <c r="M17" s="606"/>
      <c r="N17" s="606"/>
      <c r="O17" s="606"/>
      <c r="P17" s="606"/>
      <c r="Q17" s="607"/>
      <c r="R17" s="608">
        <v>4164466</v>
      </c>
      <c r="S17" s="609"/>
      <c r="T17" s="609"/>
      <c r="U17" s="609"/>
      <c r="V17" s="609"/>
      <c r="W17" s="609"/>
      <c r="X17" s="609"/>
      <c r="Y17" s="610"/>
      <c r="Z17" s="646">
        <v>0.4</v>
      </c>
      <c r="AA17" s="646"/>
      <c r="AB17" s="646"/>
      <c r="AC17" s="646"/>
      <c r="AD17" s="647">
        <v>4164466</v>
      </c>
      <c r="AE17" s="647"/>
      <c r="AF17" s="647"/>
      <c r="AG17" s="647"/>
      <c r="AH17" s="647"/>
      <c r="AI17" s="647"/>
      <c r="AJ17" s="647"/>
      <c r="AK17" s="647"/>
      <c r="AL17" s="611">
        <v>0.9</v>
      </c>
      <c r="AM17" s="612"/>
      <c r="AN17" s="612"/>
      <c r="AO17" s="648"/>
      <c r="AP17" s="605" t="s">
        <v>255</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7"/>
      <c r="CD17" s="605" t="s">
        <v>256</v>
      </c>
      <c r="CE17" s="606"/>
      <c r="CF17" s="606"/>
      <c r="CG17" s="606"/>
      <c r="CH17" s="606"/>
      <c r="CI17" s="606"/>
      <c r="CJ17" s="606"/>
      <c r="CK17" s="606"/>
      <c r="CL17" s="606"/>
      <c r="CM17" s="606"/>
      <c r="CN17" s="606"/>
      <c r="CO17" s="606"/>
      <c r="CP17" s="606"/>
      <c r="CQ17" s="607"/>
      <c r="CR17" s="608">
        <v>116163570</v>
      </c>
      <c r="CS17" s="609"/>
      <c r="CT17" s="609"/>
      <c r="CU17" s="609"/>
      <c r="CV17" s="609"/>
      <c r="CW17" s="609"/>
      <c r="CX17" s="609"/>
      <c r="CY17" s="610"/>
      <c r="CZ17" s="646">
        <v>12.5</v>
      </c>
      <c r="DA17" s="646"/>
      <c r="DB17" s="646"/>
      <c r="DC17" s="646"/>
      <c r="DD17" s="614" t="s">
        <v>122</v>
      </c>
      <c r="DE17" s="609"/>
      <c r="DF17" s="609"/>
      <c r="DG17" s="609"/>
      <c r="DH17" s="609"/>
      <c r="DI17" s="609"/>
      <c r="DJ17" s="609"/>
      <c r="DK17" s="609"/>
      <c r="DL17" s="609"/>
      <c r="DM17" s="609"/>
      <c r="DN17" s="609"/>
      <c r="DO17" s="609"/>
      <c r="DP17" s="610"/>
      <c r="DQ17" s="614">
        <v>101248035</v>
      </c>
      <c r="DR17" s="609"/>
      <c r="DS17" s="609"/>
      <c r="DT17" s="609"/>
      <c r="DU17" s="609"/>
      <c r="DV17" s="609"/>
      <c r="DW17" s="609"/>
      <c r="DX17" s="609"/>
      <c r="DY17" s="609"/>
      <c r="DZ17" s="609"/>
      <c r="EA17" s="609"/>
      <c r="EB17" s="609"/>
      <c r="EC17" s="645"/>
    </row>
    <row r="18" spans="2:133" ht="11.25" customHeight="1" x14ac:dyDescent="0.15">
      <c r="B18" s="605" t="s">
        <v>257</v>
      </c>
      <c r="C18" s="606"/>
      <c r="D18" s="606"/>
      <c r="E18" s="606"/>
      <c r="F18" s="606"/>
      <c r="G18" s="606"/>
      <c r="H18" s="606"/>
      <c r="I18" s="606"/>
      <c r="J18" s="606"/>
      <c r="K18" s="606"/>
      <c r="L18" s="606"/>
      <c r="M18" s="606"/>
      <c r="N18" s="606"/>
      <c r="O18" s="606"/>
      <c r="P18" s="606"/>
      <c r="Q18" s="607"/>
      <c r="R18" s="608">
        <v>1666368</v>
      </c>
      <c r="S18" s="609"/>
      <c r="T18" s="609"/>
      <c r="U18" s="609"/>
      <c r="V18" s="609"/>
      <c r="W18" s="609"/>
      <c r="X18" s="609"/>
      <c r="Y18" s="610"/>
      <c r="Z18" s="646">
        <v>0.2</v>
      </c>
      <c r="AA18" s="646"/>
      <c r="AB18" s="646"/>
      <c r="AC18" s="646"/>
      <c r="AD18" s="647">
        <v>1666368</v>
      </c>
      <c r="AE18" s="647"/>
      <c r="AF18" s="647"/>
      <c r="AG18" s="647"/>
      <c r="AH18" s="647"/>
      <c r="AI18" s="647"/>
      <c r="AJ18" s="647"/>
      <c r="AK18" s="647"/>
      <c r="AL18" s="611">
        <v>0.4</v>
      </c>
      <c r="AM18" s="612"/>
      <c r="AN18" s="612"/>
      <c r="AO18" s="648"/>
      <c r="AP18" s="605" t="s">
        <v>258</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7"/>
      <c r="CD18" s="605" t="s">
        <v>259</v>
      </c>
      <c r="CE18" s="606"/>
      <c r="CF18" s="606"/>
      <c r="CG18" s="606"/>
      <c r="CH18" s="606"/>
      <c r="CI18" s="606"/>
      <c r="CJ18" s="606"/>
      <c r="CK18" s="606"/>
      <c r="CL18" s="606"/>
      <c r="CM18" s="606"/>
      <c r="CN18" s="606"/>
      <c r="CO18" s="606"/>
      <c r="CP18" s="606"/>
      <c r="CQ18" s="607"/>
      <c r="CR18" s="608">
        <v>13478962</v>
      </c>
      <c r="CS18" s="609"/>
      <c r="CT18" s="609"/>
      <c r="CU18" s="609"/>
      <c r="CV18" s="609"/>
      <c r="CW18" s="609"/>
      <c r="CX18" s="609"/>
      <c r="CY18" s="610"/>
      <c r="CZ18" s="646">
        <v>1.4</v>
      </c>
      <c r="DA18" s="646"/>
      <c r="DB18" s="646"/>
      <c r="DC18" s="646"/>
      <c r="DD18" s="614" t="s">
        <v>122</v>
      </c>
      <c r="DE18" s="609"/>
      <c r="DF18" s="609"/>
      <c r="DG18" s="609"/>
      <c r="DH18" s="609"/>
      <c r="DI18" s="609"/>
      <c r="DJ18" s="609"/>
      <c r="DK18" s="609"/>
      <c r="DL18" s="609"/>
      <c r="DM18" s="609"/>
      <c r="DN18" s="609"/>
      <c r="DO18" s="609"/>
      <c r="DP18" s="610"/>
      <c r="DQ18" s="614">
        <v>13478962</v>
      </c>
      <c r="DR18" s="609"/>
      <c r="DS18" s="609"/>
      <c r="DT18" s="609"/>
      <c r="DU18" s="609"/>
      <c r="DV18" s="609"/>
      <c r="DW18" s="609"/>
      <c r="DX18" s="609"/>
      <c r="DY18" s="609"/>
      <c r="DZ18" s="609"/>
      <c r="EA18" s="609"/>
      <c r="EB18" s="609"/>
      <c r="EC18" s="645"/>
    </row>
    <row r="19" spans="2:133" ht="11.25" customHeight="1" x14ac:dyDescent="0.15">
      <c r="B19" s="605" t="s">
        <v>260</v>
      </c>
      <c r="C19" s="606"/>
      <c r="D19" s="606"/>
      <c r="E19" s="606"/>
      <c r="F19" s="606"/>
      <c r="G19" s="606"/>
      <c r="H19" s="606"/>
      <c r="I19" s="606"/>
      <c r="J19" s="606"/>
      <c r="K19" s="606"/>
      <c r="L19" s="606"/>
      <c r="M19" s="606"/>
      <c r="N19" s="606"/>
      <c r="O19" s="606"/>
      <c r="P19" s="606"/>
      <c r="Q19" s="607"/>
      <c r="R19" s="608">
        <v>1589451</v>
      </c>
      <c r="S19" s="609"/>
      <c r="T19" s="609"/>
      <c r="U19" s="609"/>
      <c r="V19" s="609"/>
      <c r="W19" s="609"/>
      <c r="X19" s="609"/>
      <c r="Y19" s="610"/>
      <c r="Z19" s="646">
        <v>0.2</v>
      </c>
      <c r="AA19" s="646"/>
      <c r="AB19" s="646"/>
      <c r="AC19" s="646"/>
      <c r="AD19" s="647">
        <v>1589451</v>
      </c>
      <c r="AE19" s="647"/>
      <c r="AF19" s="647"/>
      <c r="AG19" s="647"/>
      <c r="AH19" s="647"/>
      <c r="AI19" s="647"/>
      <c r="AJ19" s="647"/>
      <c r="AK19" s="647"/>
      <c r="AL19" s="611">
        <v>0.3</v>
      </c>
      <c r="AM19" s="612"/>
      <c r="AN19" s="612"/>
      <c r="AO19" s="648"/>
      <c r="AP19" s="605" t="s">
        <v>261</v>
      </c>
      <c r="AQ19" s="606"/>
      <c r="AR19" s="606"/>
      <c r="AS19" s="606"/>
      <c r="AT19" s="606"/>
      <c r="AU19" s="606"/>
      <c r="AV19" s="606"/>
      <c r="AW19" s="606"/>
      <c r="AX19" s="606"/>
      <c r="AY19" s="606"/>
      <c r="AZ19" s="606"/>
      <c r="BA19" s="606"/>
      <c r="BB19" s="606"/>
      <c r="BC19" s="606"/>
      <c r="BD19" s="606"/>
      <c r="BE19" s="606"/>
      <c r="BF19" s="607"/>
      <c r="BG19" s="608">
        <v>34098973</v>
      </c>
      <c r="BH19" s="609"/>
      <c r="BI19" s="609"/>
      <c r="BJ19" s="609"/>
      <c r="BK19" s="609"/>
      <c r="BL19" s="609"/>
      <c r="BM19" s="609"/>
      <c r="BN19" s="610"/>
      <c r="BO19" s="646">
        <v>10.6</v>
      </c>
      <c r="BP19" s="646"/>
      <c r="BQ19" s="646"/>
      <c r="BR19" s="646"/>
      <c r="BS19" s="647" t="s">
        <v>122</v>
      </c>
      <c r="BT19" s="647"/>
      <c r="BU19" s="647"/>
      <c r="BV19" s="647"/>
      <c r="BW19" s="647"/>
      <c r="BX19" s="647"/>
      <c r="BY19" s="647"/>
      <c r="BZ19" s="647"/>
      <c r="CA19" s="647"/>
      <c r="CB19" s="687"/>
      <c r="CD19" s="605" t="s">
        <v>262</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15">
      <c r="B20" s="675" t="s">
        <v>263</v>
      </c>
      <c r="C20" s="676"/>
      <c r="D20" s="676"/>
      <c r="E20" s="676"/>
      <c r="F20" s="676"/>
      <c r="G20" s="676"/>
      <c r="H20" s="676"/>
      <c r="I20" s="676"/>
      <c r="J20" s="676"/>
      <c r="K20" s="676"/>
      <c r="L20" s="676"/>
      <c r="M20" s="676"/>
      <c r="N20" s="676"/>
      <c r="O20" s="676"/>
      <c r="P20" s="676"/>
      <c r="Q20" s="677"/>
      <c r="R20" s="608">
        <v>76917</v>
      </c>
      <c r="S20" s="609"/>
      <c r="T20" s="609"/>
      <c r="U20" s="609"/>
      <c r="V20" s="609"/>
      <c r="W20" s="609"/>
      <c r="X20" s="609"/>
      <c r="Y20" s="610"/>
      <c r="Z20" s="646">
        <v>0</v>
      </c>
      <c r="AA20" s="646"/>
      <c r="AB20" s="646"/>
      <c r="AC20" s="646"/>
      <c r="AD20" s="647">
        <v>76917</v>
      </c>
      <c r="AE20" s="647"/>
      <c r="AF20" s="647"/>
      <c r="AG20" s="647"/>
      <c r="AH20" s="647"/>
      <c r="AI20" s="647"/>
      <c r="AJ20" s="647"/>
      <c r="AK20" s="647"/>
      <c r="AL20" s="611">
        <v>0</v>
      </c>
      <c r="AM20" s="612"/>
      <c r="AN20" s="612"/>
      <c r="AO20" s="648"/>
      <c r="AP20" s="605" t="s">
        <v>264</v>
      </c>
      <c r="AQ20" s="606"/>
      <c r="AR20" s="606"/>
      <c r="AS20" s="606"/>
      <c r="AT20" s="606"/>
      <c r="AU20" s="606"/>
      <c r="AV20" s="606"/>
      <c r="AW20" s="606"/>
      <c r="AX20" s="606"/>
      <c r="AY20" s="606"/>
      <c r="AZ20" s="606"/>
      <c r="BA20" s="606"/>
      <c r="BB20" s="606"/>
      <c r="BC20" s="606"/>
      <c r="BD20" s="606"/>
      <c r="BE20" s="606"/>
      <c r="BF20" s="607"/>
      <c r="BG20" s="608">
        <v>34098973</v>
      </c>
      <c r="BH20" s="609"/>
      <c r="BI20" s="609"/>
      <c r="BJ20" s="609"/>
      <c r="BK20" s="609"/>
      <c r="BL20" s="609"/>
      <c r="BM20" s="609"/>
      <c r="BN20" s="610"/>
      <c r="BO20" s="646">
        <v>10.6</v>
      </c>
      <c r="BP20" s="646"/>
      <c r="BQ20" s="646"/>
      <c r="BR20" s="646"/>
      <c r="BS20" s="647" t="s">
        <v>122</v>
      </c>
      <c r="BT20" s="647"/>
      <c r="BU20" s="647"/>
      <c r="BV20" s="647"/>
      <c r="BW20" s="647"/>
      <c r="BX20" s="647"/>
      <c r="BY20" s="647"/>
      <c r="BZ20" s="647"/>
      <c r="CA20" s="647"/>
      <c r="CB20" s="687"/>
      <c r="CD20" s="605" t="s">
        <v>265</v>
      </c>
      <c r="CE20" s="606"/>
      <c r="CF20" s="606"/>
      <c r="CG20" s="606"/>
      <c r="CH20" s="606"/>
      <c r="CI20" s="606"/>
      <c r="CJ20" s="606"/>
      <c r="CK20" s="606"/>
      <c r="CL20" s="606"/>
      <c r="CM20" s="606"/>
      <c r="CN20" s="606"/>
      <c r="CO20" s="606"/>
      <c r="CP20" s="606"/>
      <c r="CQ20" s="607"/>
      <c r="CR20" s="608">
        <v>931550600</v>
      </c>
      <c r="CS20" s="609"/>
      <c r="CT20" s="609"/>
      <c r="CU20" s="609"/>
      <c r="CV20" s="609"/>
      <c r="CW20" s="609"/>
      <c r="CX20" s="609"/>
      <c r="CY20" s="610"/>
      <c r="CZ20" s="646">
        <v>100</v>
      </c>
      <c r="DA20" s="646"/>
      <c r="DB20" s="646"/>
      <c r="DC20" s="646"/>
      <c r="DD20" s="614">
        <v>110356799</v>
      </c>
      <c r="DE20" s="609"/>
      <c r="DF20" s="609"/>
      <c r="DG20" s="609"/>
      <c r="DH20" s="609"/>
      <c r="DI20" s="609"/>
      <c r="DJ20" s="609"/>
      <c r="DK20" s="609"/>
      <c r="DL20" s="609"/>
      <c r="DM20" s="609"/>
      <c r="DN20" s="609"/>
      <c r="DO20" s="609"/>
      <c r="DP20" s="610"/>
      <c r="DQ20" s="614">
        <v>545663774</v>
      </c>
      <c r="DR20" s="609"/>
      <c r="DS20" s="609"/>
      <c r="DT20" s="609"/>
      <c r="DU20" s="609"/>
      <c r="DV20" s="609"/>
      <c r="DW20" s="609"/>
      <c r="DX20" s="609"/>
      <c r="DY20" s="609"/>
      <c r="DZ20" s="609"/>
      <c r="EA20" s="609"/>
      <c r="EB20" s="609"/>
      <c r="EC20" s="645"/>
    </row>
    <row r="21" spans="2:133" ht="11.25" customHeight="1" x14ac:dyDescent="0.15">
      <c r="B21" s="605" t="s">
        <v>266</v>
      </c>
      <c r="C21" s="606"/>
      <c r="D21" s="606"/>
      <c r="E21" s="606"/>
      <c r="F21" s="606"/>
      <c r="G21" s="606"/>
      <c r="H21" s="606"/>
      <c r="I21" s="606"/>
      <c r="J21" s="606"/>
      <c r="K21" s="606"/>
      <c r="L21" s="606"/>
      <c r="M21" s="606"/>
      <c r="N21" s="606"/>
      <c r="O21" s="606"/>
      <c r="P21" s="606"/>
      <c r="Q21" s="607"/>
      <c r="R21" s="608">
        <v>89168545</v>
      </c>
      <c r="S21" s="609"/>
      <c r="T21" s="609"/>
      <c r="U21" s="609"/>
      <c r="V21" s="609"/>
      <c r="W21" s="609"/>
      <c r="X21" s="609"/>
      <c r="Y21" s="610"/>
      <c r="Z21" s="646">
        <v>9.4</v>
      </c>
      <c r="AA21" s="646"/>
      <c r="AB21" s="646"/>
      <c r="AC21" s="646"/>
      <c r="AD21" s="647">
        <v>86606450</v>
      </c>
      <c r="AE21" s="647"/>
      <c r="AF21" s="647"/>
      <c r="AG21" s="647"/>
      <c r="AH21" s="647"/>
      <c r="AI21" s="647"/>
      <c r="AJ21" s="647"/>
      <c r="AK21" s="647"/>
      <c r="AL21" s="611">
        <v>19</v>
      </c>
      <c r="AM21" s="612"/>
      <c r="AN21" s="612"/>
      <c r="AO21" s="648"/>
      <c r="AP21" s="605" t="s">
        <v>267</v>
      </c>
      <c r="AQ21" s="685"/>
      <c r="AR21" s="685"/>
      <c r="AS21" s="685"/>
      <c r="AT21" s="685"/>
      <c r="AU21" s="685"/>
      <c r="AV21" s="685"/>
      <c r="AW21" s="685"/>
      <c r="AX21" s="685"/>
      <c r="AY21" s="685"/>
      <c r="AZ21" s="685"/>
      <c r="BA21" s="685"/>
      <c r="BB21" s="685"/>
      <c r="BC21" s="685"/>
      <c r="BD21" s="685"/>
      <c r="BE21" s="685"/>
      <c r="BF21" s="686"/>
      <c r="BG21" s="608">
        <v>298315</v>
      </c>
      <c r="BH21" s="609"/>
      <c r="BI21" s="609"/>
      <c r="BJ21" s="609"/>
      <c r="BK21" s="609"/>
      <c r="BL21" s="609"/>
      <c r="BM21" s="609"/>
      <c r="BN21" s="610"/>
      <c r="BO21" s="646">
        <v>0.1</v>
      </c>
      <c r="BP21" s="646"/>
      <c r="BQ21" s="646"/>
      <c r="BR21" s="646"/>
      <c r="BS21" s="647" t="s">
        <v>122</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268</v>
      </c>
      <c r="C22" s="606"/>
      <c r="D22" s="606"/>
      <c r="E22" s="606"/>
      <c r="F22" s="606"/>
      <c r="G22" s="606"/>
      <c r="H22" s="606"/>
      <c r="I22" s="606"/>
      <c r="J22" s="606"/>
      <c r="K22" s="606"/>
      <c r="L22" s="606"/>
      <c r="M22" s="606"/>
      <c r="N22" s="606"/>
      <c r="O22" s="606"/>
      <c r="P22" s="606"/>
      <c r="Q22" s="607"/>
      <c r="R22" s="608">
        <v>86606450</v>
      </c>
      <c r="S22" s="609"/>
      <c r="T22" s="609"/>
      <c r="U22" s="609"/>
      <c r="V22" s="609"/>
      <c r="W22" s="609"/>
      <c r="X22" s="609"/>
      <c r="Y22" s="610"/>
      <c r="Z22" s="646">
        <v>9.1</v>
      </c>
      <c r="AA22" s="646"/>
      <c r="AB22" s="646"/>
      <c r="AC22" s="646"/>
      <c r="AD22" s="647">
        <v>86606450</v>
      </c>
      <c r="AE22" s="647"/>
      <c r="AF22" s="647"/>
      <c r="AG22" s="647"/>
      <c r="AH22" s="647"/>
      <c r="AI22" s="647"/>
      <c r="AJ22" s="647"/>
      <c r="AK22" s="647"/>
      <c r="AL22" s="611">
        <v>19</v>
      </c>
      <c r="AM22" s="612"/>
      <c r="AN22" s="612"/>
      <c r="AO22" s="648"/>
      <c r="AP22" s="605" t="s">
        <v>269</v>
      </c>
      <c r="AQ22" s="685"/>
      <c r="AR22" s="685"/>
      <c r="AS22" s="685"/>
      <c r="AT22" s="685"/>
      <c r="AU22" s="685"/>
      <c r="AV22" s="685"/>
      <c r="AW22" s="685"/>
      <c r="AX22" s="685"/>
      <c r="AY22" s="685"/>
      <c r="AZ22" s="685"/>
      <c r="BA22" s="685"/>
      <c r="BB22" s="685"/>
      <c r="BC22" s="685"/>
      <c r="BD22" s="685"/>
      <c r="BE22" s="685"/>
      <c r="BF22" s="686"/>
      <c r="BG22" s="608">
        <v>9782353</v>
      </c>
      <c r="BH22" s="609"/>
      <c r="BI22" s="609"/>
      <c r="BJ22" s="609"/>
      <c r="BK22" s="609"/>
      <c r="BL22" s="609"/>
      <c r="BM22" s="609"/>
      <c r="BN22" s="610"/>
      <c r="BO22" s="646">
        <v>3</v>
      </c>
      <c r="BP22" s="646"/>
      <c r="BQ22" s="646"/>
      <c r="BR22" s="646"/>
      <c r="BS22" s="647" t="s">
        <v>122</v>
      </c>
      <c r="BT22" s="647"/>
      <c r="BU22" s="647"/>
      <c r="BV22" s="647"/>
      <c r="BW22" s="647"/>
      <c r="BX22" s="647"/>
      <c r="BY22" s="647"/>
      <c r="BZ22" s="647"/>
      <c r="CA22" s="647"/>
      <c r="CB22" s="687"/>
      <c r="CD22" s="660" t="s">
        <v>270</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271</v>
      </c>
      <c r="C23" s="606"/>
      <c r="D23" s="606"/>
      <c r="E23" s="606"/>
      <c r="F23" s="606"/>
      <c r="G23" s="606"/>
      <c r="H23" s="606"/>
      <c r="I23" s="606"/>
      <c r="J23" s="606"/>
      <c r="K23" s="606"/>
      <c r="L23" s="606"/>
      <c r="M23" s="606"/>
      <c r="N23" s="606"/>
      <c r="O23" s="606"/>
      <c r="P23" s="606"/>
      <c r="Q23" s="607"/>
      <c r="R23" s="608">
        <v>2562040</v>
      </c>
      <c r="S23" s="609"/>
      <c r="T23" s="609"/>
      <c r="U23" s="609"/>
      <c r="V23" s="609"/>
      <c r="W23" s="609"/>
      <c r="X23" s="609"/>
      <c r="Y23" s="610"/>
      <c r="Z23" s="646">
        <v>0.3</v>
      </c>
      <c r="AA23" s="646"/>
      <c r="AB23" s="646"/>
      <c r="AC23" s="646"/>
      <c r="AD23" s="647" t="s">
        <v>122</v>
      </c>
      <c r="AE23" s="647"/>
      <c r="AF23" s="647"/>
      <c r="AG23" s="647"/>
      <c r="AH23" s="647"/>
      <c r="AI23" s="647"/>
      <c r="AJ23" s="647"/>
      <c r="AK23" s="647"/>
      <c r="AL23" s="611" t="s">
        <v>122</v>
      </c>
      <c r="AM23" s="612"/>
      <c r="AN23" s="612"/>
      <c r="AO23" s="648"/>
      <c r="AP23" s="605" t="s">
        <v>272</v>
      </c>
      <c r="AQ23" s="685"/>
      <c r="AR23" s="685"/>
      <c r="AS23" s="685"/>
      <c r="AT23" s="685"/>
      <c r="AU23" s="685"/>
      <c r="AV23" s="685"/>
      <c r="AW23" s="685"/>
      <c r="AX23" s="685"/>
      <c r="AY23" s="685"/>
      <c r="AZ23" s="685"/>
      <c r="BA23" s="685"/>
      <c r="BB23" s="685"/>
      <c r="BC23" s="685"/>
      <c r="BD23" s="685"/>
      <c r="BE23" s="685"/>
      <c r="BF23" s="686"/>
      <c r="BG23" s="608">
        <v>24018305</v>
      </c>
      <c r="BH23" s="609"/>
      <c r="BI23" s="609"/>
      <c r="BJ23" s="609"/>
      <c r="BK23" s="609"/>
      <c r="BL23" s="609"/>
      <c r="BM23" s="609"/>
      <c r="BN23" s="610"/>
      <c r="BO23" s="646">
        <v>7.5</v>
      </c>
      <c r="BP23" s="646"/>
      <c r="BQ23" s="646"/>
      <c r="BR23" s="646"/>
      <c r="BS23" s="647" t="s">
        <v>122</v>
      </c>
      <c r="BT23" s="647"/>
      <c r="BU23" s="647"/>
      <c r="BV23" s="647"/>
      <c r="BW23" s="647"/>
      <c r="BX23" s="647"/>
      <c r="BY23" s="647"/>
      <c r="BZ23" s="647"/>
      <c r="CA23" s="647"/>
      <c r="CB23" s="687"/>
      <c r="CD23" s="660" t="s">
        <v>212</v>
      </c>
      <c r="CE23" s="661"/>
      <c r="CF23" s="661"/>
      <c r="CG23" s="661"/>
      <c r="CH23" s="661"/>
      <c r="CI23" s="661"/>
      <c r="CJ23" s="661"/>
      <c r="CK23" s="661"/>
      <c r="CL23" s="661"/>
      <c r="CM23" s="661"/>
      <c r="CN23" s="661"/>
      <c r="CO23" s="661"/>
      <c r="CP23" s="661"/>
      <c r="CQ23" s="662"/>
      <c r="CR23" s="660" t="s">
        <v>273</v>
      </c>
      <c r="CS23" s="661"/>
      <c r="CT23" s="661"/>
      <c r="CU23" s="661"/>
      <c r="CV23" s="661"/>
      <c r="CW23" s="661"/>
      <c r="CX23" s="661"/>
      <c r="CY23" s="662"/>
      <c r="CZ23" s="660" t="s">
        <v>274</v>
      </c>
      <c r="DA23" s="661"/>
      <c r="DB23" s="661"/>
      <c r="DC23" s="662"/>
      <c r="DD23" s="660" t="s">
        <v>275</v>
      </c>
      <c r="DE23" s="661"/>
      <c r="DF23" s="661"/>
      <c r="DG23" s="661"/>
      <c r="DH23" s="661"/>
      <c r="DI23" s="661"/>
      <c r="DJ23" s="661"/>
      <c r="DK23" s="662"/>
      <c r="DL23" s="698" t="s">
        <v>276</v>
      </c>
      <c r="DM23" s="699"/>
      <c r="DN23" s="699"/>
      <c r="DO23" s="699"/>
      <c r="DP23" s="699"/>
      <c r="DQ23" s="699"/>
      <c r="DR23" s="699"/>
      <c r="DS23" s="699"/>
      <c r="DT23" s="699"/>
      <c r="DU23" s="699"/>
      <c r="DV23" s="700"/>
      <c r="DW23" s="660" t="s">
        <v>277</v>
      </c>
      <c r="DX23" s="661"/>
      <c r="DY23" s="661"/>
      <c r="DZ23" s="661"/>
      <c r="EA23" s="661"/>
      <c r="EB23" s="661"/>
      <c r="EC23" s="662"/>
    </row>
    <row r="24" spans="2:133" ht="11.25" customHeight="1" x14ac:dyDescent="0.15">
      <c r="B24" s="605" t="s">
        <v>278</v>
      </c>
      <c r="C24" s="606"/>
      <c r="D24" s="606"/>
      <c r="E24" s="606"/>
      <c r="F24" s="606"/>
      <c r="G24" s="606"/>
      <c r="H24" s="606"/>
      <c r="I24" s="606"/>
      <c r="J24" s="606"/>
      <c r="K24" s="606"/>
      <c r="L24" s="606"/>
      <c r="M24" s="606"/>
      <c r="N24" s="606"/>
      <c r="O24" s="606"/>
      <c r="P24" s="606"/>
      <c r="Q24" s="607"/>
      <c r="R24" s="608">
        <v>55</v>
      </c>
      <c r="S24" s="609"/>
      <c r="T24" s="609"/>
      <c r="U24" s="609"/>
      <c r="V24" s="609"/>
      <c r="W24" s="609"/>
      <c r="X24" s="609"/>
      <c r="Y24" s="610"/>
      <c r="Z24" s="646">
        <v>0</v>
      </c>
      <c r="AA24" s="646"/>
      <c r="AB24" s="646"/>
      <c r="AC24" s="646"/>
      <c r="AD24" s="647" t="s">
        <v>122</v>
      </c>
      <c r="AE24" s="647"/>
      <c r="AF24" s="647"/>
      <c r="AG24" s="647"/>
      <c r="AH24" s="647"/>
      <c r="AI24" s="647"/>
      <c r="AJ24" s="647"/>
      <c r="AK24" s="647"/>
      <c r="AL24" s="611" t="s">
        <v>122</v>
      </c>
      <c r="AM24" s="612"/>
      <c r="AN24" s="612"/>
      <c r="AO24" s="648"/>
      <c r="AP24" s="605" t="s">
        <v>279</v>
      </c>
      <c r="AQ24" s="685"/>
      <c r="AR24" s="685"/>
      <c r="AS24" s="685"/>
      <c r="AT24" s="685"/>
      <c r="AU24" s="685"/>
      <c r="AV24" s="685"/>
      <c r="AW24" s="685"/>
      <c r="AX24" s="685"/>
      <c r="AY24" s="685"/>
      <c r="AZ24" s="685"/>
      <c r="BA24" s="685"/>
      <c r="BB24" s="685"/>
      <c r="BC24" s="685"/>
      <c r="BD24" s="685"/>
      <c r="BE24" s="685"/>
      <c r="BF24" s="686"/>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7"/>
      <c r="CD24" s="666" t="s">
        <v>280</v>
      </c>
      <c r="CE24" s="667"/>
      <c r="CF24" s="667"/>
      <c r="CG24" s="667"/>
      <c r="CH24" s="667"/>
      <c r="CI24" s="667"/>
      <c r="CJ24" s="667"/>
      <c r="CK24" s="667"/>
      <c r="CL24" s="667"/>
      <c r="CM24" s="667"/>
      <c r="CN24" s="667"/>
      <c r="CO24" s="667"/>
      <c r="CP24" s="667"/>
      <c r="CQ24" s="668"/>
      <c r="CR24" s="663">
        <v>549674336</v>
      </c>
      <c r="CS24" s="664"/>
      <c r="CT24" s="664"/>
      <c r="CU24" s="664"/>
      <c r="CV24" s="664"/>
      <c r="CW24" s="664"/>
      <c r="CX24" s="664"/>
      <c r="CY24" s="689"/>
      <c r="CZ24" s="690">
        <v>59</v>
      </c>
      <c r="DA24" s="672"/>
      <c r="DB24" s="672"/>
      <c r="DC24" s="692"/>
      <c r="DD24" s="688">
        <v>347550110</v>
      </c>
      <c r="DE24" s="664"/>
      <c r="DF24" s="664"/>
      <c r="DG24" s="664"/>
      <c r="DH24" s="664"/>
      <c r="DI24" s="664"/>
      <c r="DJ24" s="664"/>
      <c r="DK24" s="689"/>
      <c r="DL24" s="688">
        <v>323003407</v>
      </c>
      <c r="DM24" s="664"/>
      <c r="DN24" s="664"/>
      <c r="DO24" s="664"/>
      <c r="DP24" s="664"/>
      <c r="DQ24" s="664"/>
      <c r="DR24" s="664"/>
      <c r="DS24" s="664"/>
      <c r="DT24" s="664"/>
      <c r="DU24" s="664"/>
      <c r="DV24" s="689"/>
      <c r="DW24" s="690">
        <v>67.8</v>
      </c>
      <c r="DX24" s="672"/>
      <c r="DY24" s="672"/>
      <c r="DZ24" s="672"/>
      <c r="EA24" s="672"/>
      <c r="EB24" s="672"/>
      <c r="EC24" s="691"/>
    </row>
    <row r="25" spans="2:133" ht="11.25" customHeight="1" x14ac:dyDescent="0.15">
      <c r="B25" s="605" t="s">
        <v>281</v>
      </c>
      <c r="C25" s="606"/>
      <c r="D25" s="606"/>
      <c r="E25" s="606"/>
      <c r="F25" s="606"/>
      <c r="G25" s="606"/>
      <c r="H25" s="606"/>
      <c r="I25" s="606"/>
      <c r="J25" s="606"/>
      <c r="K25" s="606"/>
      <c r="L25" s="606"/>
      <c r="M25" s="606"/>
      <c r="N25" s="606"/>
      <c r="O25" s="606"/>
      <c r="P25" s="606"/>
      <c r="Q25" s="607"/>
      <c r="R25" s="608">
        <v>471591209</v>
      </c>
      <c r="S25" s="609"/>
      <c r="T25" s="609"/>
      <c r="U25" s="609"/>
      <c r="V25" s="609"/>
      <c r="W25" s="609"/>
      <c r="X25" s="609"/>
      <c r="Y25" s="610"/>
      <c r="Z25" s="646">
        <v>49.5</v>
      </c>
      <c r="AA25" s="646"/>
      <c r="AB25" s="646"/>
      <c r="AC25" s="646"/>
      <c r="AD25" s="647">
        <v>444719777</v>
      </c>
      <c r="AE25" s="647"/>
      <c r="AF25" s="647"/>
      <c r="AG25" s="647"/>
      <c r="AH25" s="647"/>
      <c r="AI25" s="647"/>
      <c r="AJ25" s="647"/>
      <c r="AK25" s="647"/>
      <c r="AL25" s="611">
        <v>97.3</v>
      </c>
      <c r="AM25" s="612"/>
      <c r="AN25" s="612"/>
      <c r="AO25" s="648"/>
      <c r="AP25" s="605" t="s">
        <v>282</v>
      </c>
      <c r="AQ25" s="685"/>
      <c r="AR25" s="685"/>
      <c r="AS25" s="685"/>
      <c r="AT25" s="685"/>
      <c r="AU25" s="685"/>
      <c r="AV25" s="685"/>
      <c r="AW25" s="685"/>
      <c r="AX25" s="685"/>
      <c r="AY25" s="685"/>
      <c r="AZ25" s="685"/>
      <c r="BA25" s="685"/>
      <c r="BB25" s="685"/>
      <c r="BC25" s="685"/>
      <c r="BD25" s="685"/>
      <c r="BE25" s="685"/>
      <c r="BF25" s="686"/>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7"/>
      <c r="CD25" s="605" t="s">
        <v>283</v>
      </c>
      <c r="CE25" s="606"/>
      <c r="CF25" s="606"/>
      <c r="CG25" s="606"/>
      <c r="CH25" s="606"/>
      <c r="CI25" s="606"/>
      <c r="CJ25" s="606"/>
      <c r="CK25" s="606"/>
      <c r="CL25" s="606"/>
      <c r="CM25" s="606"/>
      <c r="CN25" s="606"/>
      <c r="CO25" s="606"/>
      <c r="CP25" s="606"/>
      <c r="CQ25" s="607"/>
      <c r="CR25" s="608">
        <v>176300736</v>
      </c>
      <c r="CS25" s="621"/>
      <c r="CT25" s="621"/>
      <c r="CU25" s="621"/>
      <c r="CV25" s="621"/>
      <c r="CW25" s="621"/>
      <c r="CX25" s="621"/>
      <c r="CY25" s="622"/>
      <c r="CZ25" s="611">
        <v>18.899999999999999</v>
      </c>
      <c r="DA25" s="623"/>
      <c r="DB25" s="623"/>
      <c r="DC25" s="624"/>
      <c r="DD25" s="614">
        <v>154982001</v>
      </c>
      <c r="DE25" s="621"/>
      <c r="DF25" s="621"/>
      <c r="DG25" s="621"/>
      <c r="DH25" s="621"/>
      <c r="DI25" s="621"/>
      <c r="DJ25" s="621"/>
      <c r="DK25" s="622"/>
      <c r="DL25" s="614">
        <v>153762098</v>
      </c>
      <c r="DM25" s="621"/>
      <c r="DN25" s="621"/>
      <c r="DO25" s="621"/>
      <c r="DP25" s="621"/>
      <c r="DQ25" s="621"/>
      <c r="DR25" s="621"/>
      <c r="DS25" s="621"/>
      <c r="DT25" s="621"/>
      <c r="DU25" s="621"/>
      <c r="DV25" s="622"/>
      <c r="DW25" s="611">
        <v>32.299999999999997</v>
      </c>
      <c r="DX25" s="623"/>
      <c r="DY25" s="623"/>
      <c r="DZ25" s="623"/>
      <c r="EA25" s="623"/>
      <c r="EB25" s="623"/>
      <c r="EC25" s="635"/>
    </row>
    <row r="26" spans="2:133" ht="11.25" customHeight="1" x14ac:dyDescent="0.15">
      <c r="B26" s="605" t="s">
        <v>284</v>
      </c>
      <c r="C26" s="606"/>
      <c r="D26" s="606"/>
      <c r="E26" s="606"/>
      <c r="F26" s="606"/>
      <c r="G26" s="606"/>
      <c r="H26" s="606"/>
      <c r="I26" s="606"/>
      <c r="J26" s="606"/>
      <c r="K26" s="606"/>
      <c r="L26" s="606"/>
      <c r="M26" s="606"/>
      <c r="N26" s="606"/>
      <c r="O26" s="606"/>
      <c r="P26" s="606"/>
      <c r="Q26" s="607"/>
      <c r="R26" s="608">
        <v>379878</v>
      </c>
      <c r="S26" s="609"/>
      <c r="T26" s="609"/>
      <c r="U26" s="609"/>
      <c r="V26" s="609"/>
      <c r="W26" s="609"/>
      <c r="X26" s="609"/>
      <c r="Y26" s="610"/>
      <c r="Z26" s="646">
        <v>0</v>
      </c>
      <c r="AA26" s="646"/>
      <c r="AB26" s="646"/>
      <c r="AC26" s="646"/>
      <c r="AD26" s="647">
        <v>379878</v>
      </c>
      <c r="AE26" s="647"/>
      <c r="AF26" s="647"/>
      <c r="AG26" s="647"/>
      <c r="AH26" s="647"/>
      <c r="AI26" s="647"/>
      <c r="AJ26" s="647"/>
      <c r="AK26" s="647"/>
      <c r="AL26" s="611">
        <v>0.1</v>
      </c>
      <c r="AM26" s="612"/>
      <c r="AN26" s="612"/>
      <c r="AO26" s="648"/>
      <c r="AP26" s="605" t="s">
        <v>285</v>
      </c>
      <c r="AQ26" s="685"/>
      <c r="AR26" s="685"/>
      <c r="AS26" s="685"/>
      <c r="AT26" s="685"/>
      <c r="AU26" s="685"/>
      <c r="AV26" s="685"/>
      <c r="AW26" s="685"/>
      <c r="AX26" s="685"/>
      <c r="AY26" s="685"/>
      <c r="AZ26" s="685"/>
      <c r="BA26" s="685"/>
      <c r="BB26" s="685"/>
      <c r="BC26" s="685"/>
      <c r="BD26" s="685"/>
      <c r="BE26" s="685"/>
      <c r="BF26" s="686"/>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7"/>
      <c r="CD26" s="605" t="s">
        <v>286</v>
      </c>
      <c r="CE26" s="606"/>
      <c r="CF26" s="606"/>
      <c r="CG26" s="606"/>
      <c r="CH26" s="606"/>
      <c r="CI26" s="606"/>
      <c r="CJ26" s="606"/>
      <c r="CK26" s="606"/>
      <c r="CL26" s="606"/>
      <c r="CM26" s="606"/>
      <c r="CN26" s="606"/>
      <c r="CO26" s="606"/>
      <c r="CP26" s="606"/>
      <c r="CQ26" s="607"/>
      <c r="CR26" s="608">
        <v>130541312</v>
      </c>
      <c r="CS26" s="609"/>
      <c r="CT26" s="609"/>
      <c r="CU26" s="609"/>
      <c r="CV26" s="609"/>
      <c r="CW26" s="609"/>
      <c r="CX26" s="609"/>
      <c r="CY26" s="610"/>
      <c r="CZ26" s="611">
        <v>14</v>
      </c>
      <c r="DA26" s="623"/>
      <c r="DB26" s="623"/>
      <c r="DC26" s="624"/>
      <c r="DD26" s="614">
        <v>110553215</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15">
      <c r="B27" s="605" t="s">
        <v>287</v>
      </c>
      <c r="C27" s="606"/>
      <c r="D27" s="606"/>
      <c r="E27" s="606"/>
      <c r="F27" s="606"/>
      <c r="G27" s="606"/>
      <c r="H27" s="606"/>
      <c r="I27" s="606"/>
      <c r="J27" s="606"/>
      <c r="K27" s="606"/>
      <c r="L27" s="606"/>
      <c r="M27" s="606"/>
      <c r="N27" s="606"/>
      <c r="O27" s="606"/>
      <c r="P27" s="606"/>
      <c r="Q27" s="607"/>
      <c r="R27" s="608">
        <v>3173451</v>
      </c>
      <c r="S27" s="609"/>
      <c r="T27" s="609"/>
      <c r="U27" s="609"/>
      <c r="V27" s="609"/>
      <c r="W27" s="609"/>
      <c r="X27" s="609"/>
      <c r="Y27" s="610"/>
      <c r="Z27" s="646">
        <v>0.3</v>
      </c>
      <c r="AA27" s="646"/>
      <c r="AB27" s="646"/>
      <c r="AC27" s="646"/>
      <c r="AD27" s="647">
        <v>10640</v>
      </c>
      <c r="AE27" s="647"/>
      <c r="AF27" s="647"/>
      <c r="AG27" s="647"/>
      <c r="AH27" s="647"/>
      <c r="AI27" s="647"/>
      <c r="AJ27" s="647"/>
      <c r="AK27" s="647"/>
      <c r="AL27" s="611">
        <v>0</v>
      </c>
      <c r="AM27" s="612"/>
      <c r="AN27" s="612"/>
      <c r="AO27" s="648"/>
      <c r="AP27" s="605" t="s">
        <v>288</v>
      </c>
      <c r="AQ27" s="606"/>
      <c r="AR27" s="606"/>
      <c r="AS27" s="606"/>
      <c r="AT27" s="606"/>
      <c r="AU27" s="606"/>
      <c r="AV27" s="606"/>
      <c r="AW27" s="606"/>
      <c r="AX27" s="606"/>
      <c r="AY27" s="606"/>
      <c r="AZ27" s="606"/>
      <c r="BA27" s="606"/>
      <c r="BB27" s="606"/>
      <c r="BC27" s="606"/>
      <c r="BD27" s="606"/>
      <c r="BE27" s="606"/>
      <c r="BF27" s="607"/>
      <c r="BG27" s="608">
        <v>321122432</v>
      </c>
      <c r="BH27" s="609"/>
      <c r="BI27" s="609"/>
      <c r="BJ27" s="609"/>
      <c r="BK27" s="609"/>
      <c r="BL27" s="609"/>
      <c r="BM27" s="609"/>
      <c r="BN27" s="610"/>
      <c r="BO27" s="646">
        <v>100</v>
      </c>
      <c r="BP27" s="646"/>
      <c r="BQ27" s="646"/>
      <c r="BR27" s="646"/>
      <c r="BS27" s="647">
        <v>5092589</v>
      </c>
      <c r="BT27" s="647"/>
      <c r="BU27" s="647"/>
      <c r="BV27" s="647"/>
      <c r="BW27" s="647"/>
      <c r="BX27" s="647"/>
      <c r="BY27" s="647"/>
      <c r="BZ27" s="647"/>
      <c r="CA27" s="647"/>
      <c r="CB27" s="687"/>
      <c r="CD27" s="605" t="s">
        <v>289</v>
      </c>
      <c r="CE27" s="606"/>
      <c r="CF27" s="606"/>
      <c r="CG27" s="606"/>
      <c r="CH27" s="606"/>
      <c r="CI27" s="606"/>
      <c r="CJ27" s="606"/>
      <c r="CK27" s="606"/>
      <c r="CL27" s="606"/>
      <c r="CM27" s="606"/>
      <c r="CN27" s="606"/>
      <c r="CO27" s="606"/>
      <c r="CP27" s="606"/>
      <c r="CQ27" s="607"/>
      <c r="CR27" s="608">
        <v>257546103</v>
      </c>
      <c r="CS27" s="621"/>
      <c r="CT27" s="621"/>
      <c r="CU27" s="621"/>
      <c r="CV27" s="621"/>
      <c r="CW27" s="621"/>
      <c r="CX27" s="621"/>
      <c r="CY27" s="622"/>
      <c r="CZ27" s="611">
        <v>27.6</v>
      </c>
      <c r="DA27" s="623"/>
      <c r="DB27" s="623"/>
      <c r="DC27" s="624"/>
      <c r="DD27" s="614">
        <v>91656147</v>
      </c>
      <c r="DE27" s="621"/>
      <c r="DF27" s="621"/>
      <c r="DG27" s="621"/>
      <c r="DH27" s="621"/>
      <c r="DI27" s="621"/>
      <c r="DJ27" s="621"/>
      <c r="DK27" s="622"/>
      <c r="DL27" s="614">
        <v>68329347</v>
      </c>
      <c r="DM27" s="621"/>
      <c r="DN27" s="621"/>
      <c r="DO27" s="621"/>
      <c r="DP27" s="621"/>
      <c r="DQ27" s="621"/>
      <c r="DR27" s="621"/>
      <c r="DS27" s="621"/>
      <c r="DT27" s="621"/>
      <c r="DU27" s="621"/>
      <c r="DV27" s="622"/>
      <c r="DW27" s="611">
        <v>14.3</v>
      </c>
      <c r="DX27" s="623"/>
      <c r="DY27" s="623"/>
      <c r="DZ27" s="623"/>
      <c r="EA27" s="623"/>
      <c r="EB27" s="623"/>
      <c r="EC27" s="635"/>
    </row>
    <row r="28" spans="2:133" ht="11.25" customHeight="1" x14ac:dyDescent="0.15">
      <c r="B28" s="605" t="s">
        <v>290</v>
      </c>
      <c r="C28" s="606"/>
      <c r="D28" s="606"/>
      <c r="E28" s="606"/>
      <c r="F28" s="606"/>
      <c r="G28" s="606"/>
      <c r="H28" s="606"/>
      <c r="I28" s="606"/>
      <c r="J28" s="606"/>
      <c r="K28" s="606"/>
      <c r="L28" s="606"/>
      <c r="M28" s="606"/>
      <c r="N28" s="606"/>
      <c r="O28" s="606"/>
      <c r="P28" s="606"/>
      <c r="Q28" s="607"/>
      <c r="R28" s="608">
        <v>30479300</v>
      </c>
      <c r="S28" s="609"/>
      <c r="T28" s="609"/>
      <c r="U28" s="609"/>
      <c r="V28" s="609"/>
      <c r="W28" s="609"/>
      <c r="X28" s="609"/>
      <c r="Y28" s="610"/>
      <c r="Z28" s="646">
        <v>3.2</v>
      </c>
      <c r="AA28" s="646"/>
      <c r="AB28" s="646"/>
      <c r="AC28" s="646"/>
      <c r="AD28" s="647">
        <v>9049440</v>
      </c>
      <c r="AE28" s="647"/>
      <c r="AF28" s="647"/>
      <c r="AG28" s="647"/>
      <c r="AH28" s="647"/>
      <c r="AI28" s="647"/>
      <c r="AJ28" s="647"/>
      <c r="AK28" s="647"/>
      <c r="AL28" s="611">
        <v>2</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291</v>
      </c>
      <c r="CE28" s="606"/>
      <c r="CF28" s="606"/>
      <c r="CG28" s="606"/>
      <c r="CH28" s="606"/>
      <c r="CI28" s="606"/>
      <c r="CJ28" s="606"/>
      <c r="CK28" s="606"/>
      <c r="CL28" s="606"/>
      <c r="CM28" s="606"/>
      <c r="CN28" s="606"/>
      <c r="CO28" s="606"/>
      <c r="CP28" s="606"/>
      <c r="CQ28" s="607"/>
      <c r="CR28" s="608">
        <v>115827497</v>
      </c>
      <c r="CS28" s="609"/>
      <c r="CT28" s="609"/>
      <c r="CU28" s="609"/>
      <c r="CV28" s="609"/>
      <c r="CW28" s="609"/>
      <c r="CX28" s="609"/>
      <c r="CY28" s="610"/>
      <c r="CZ28" s="611">
        <v>12.4</v>
      </c>
      <c r="DA28" s="623"/>
      <c r="DB28" s="623"/>
      <c r="DC28" s="624"/>
      <c r="DD28" s="614">
        <v>100911962</v>
      </c>
      <c r="DE28" s="609"/>
      <c r="DF28" s="609"/>
      <c r="DG28" s="609"/>
      <c r="DH28" s="609"/>
      <c r="DI28" s="609"/>
      <c r="DJ28" s="609"/>
      <c r="DK28" s="610"/>
      <c r="DL28" s="614">
        <v>100911962</v>
      </c>
      <c r="DM28" s="609"/>
      <c r="DN28" s="609"/>
      <c r="DO28" s="609"/>
      <c r="DP28" s="609"/>
      <c r="DQ28" s="609"/>
      <c r="DR28" s="609"/>
      <c r="DS28" s="609"/>
      <c r="DT28" s="609"/>
      <c r="DU28" s="609"/>
      <c r="DV28" s="610"/>
      <c r="DW28" s="611">
        <v>21.2</v>
      </c>
      <c r="DX28" s="623"/>
      <c r="DY28" s="623"/>
      <c r="DZ28" s="623"/>
      <c r="EA28" s="623"/>
      <c r="EB28" s="623"/>
      <c r="EC28" s="635"/>
    </row>
    <row r="29" spans="2:133" ht="11.25" customHeight="1" x14ac:dyDescent="0.15">
      <c r="B29" s="605" t="s">
        <v>292</v>
      </c>
      <c r="C29" s="606"/>
      <c r="D29" s="606"/>
      <c r="E29" s="606"/>
      <c r="F29" s="606"/>
      <c r="G29" s="606"/>
      <c r="H29" s="606"/>
      <c r="I29" s="606"/>
      <c r="J29" s="606"/>
      <c r="K29" s="606"/>
      <c r="L29" s="606"/>
      <c r="M29" s="606"/>
      <c r="N29" s="606"/>
      <c r="O29" s="606"/>
      <c r="P29" s="606"/>
      <c r="Q29" s="607"/>
      <c r="R29" s="608">
        <v>3902752</v>
      </c>
      <c r="S29" s="609"/>
      <c r="T29" s="609"/>
      <c r="U29" s="609"/>
      <c r="V29" s="609"/>
      <c r="W29" s="609"/>
      <c r="X29" s="609"/>
      <c r="Y29" s="610"/>
      <c r="Z29" s="646">
        <v>0.4</v>
      </c>
      <c r="AA29" s="646"/>
      <c r="AB29" s="646"/>
      <c r="AC29" s="646"/>
      <c r="AD29" s="647">
        <v>4834</v>
      </c>
      <c r="AE29" s="647"/>
      <c r="AF29" s="647"/>
      <c r="AG29" s="647"/>
      <c r="AH29" s="647"/>
      <c r="AI29" s="647"/>
      <c r="AJ29" s="647"/>
      <c r="AK29" s="647"/>
      <c r="AL29" s="611">
        <v>0</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293</v>
      </c>
      <c r="CE29" s="628"/>
      <c r="CF29" s="605" t="s">
        <v>66</v>
      </c>
      <c r="CG29" s="606"/>
      <c r="CH29" s="606"/>
      <c r="CI29" s="606"/>
      <c r="CJ29" s="606"/>
      <c r="CK29" s="606"/>
      <c r="CL29" s="606"/>
      <c r="CM29" s="606"/>
      <c r="CN29" s="606"/>
      <c r="CO29" s="606"/>
      <c r="CP29" s="606"/>
      <c r="CQ29" s="607"/>
      <c r="CR29" s="608">
        <v>115827497</v>
      </c>
      <c r="CS29" s="621"/>
      <c r="CT29" s="621"/>
      <c r="CU29" s="621"/>
      <c r="CV29" s="621"/>
      <c r="CW29" s="621"/>
      <c r="CX29" s="621"/>
      <c r="CY29" s="622"/>
      <c r="CZ29" s="611">
        <v>12.4</v>
      </c>
      <c r="DA29" s="623"/>
      <c r="DB29" s="623"/>
      <c r="DC29" s="624"/>
      <c r="DD29" s="614">
        <v>100911962</v>
      </c>
      <c r="DE29" s="621"/>
      <c r="DF29" s="621"/>
      <c r="DG29" s="621"/>
      <c r="DH29" s="621"/>
      <c r="DI29" s="621"/>
      <c r="DJ29" s="621"/>
      <c r="DK29" s="622"/>
      <c r="DL29" s="614">
        <v>100911962</v>
      </c>
      <c r="DM29" s="621"/>
      <c r="DN29" s="621"/>
      <c r="DO29" s="621"/>
      <c r="DP29" s="621"/>
      <c r="DQ29" s="621"/>
      <c r="DR29" s="621"/>
      <c r="DS29" s="621"/>
      <c r="DT29" s="621"/>
      <c r="DU29" s="621"/>
      <c r="DV29" s="622"/>
      <c r="DW29" s="611">
        <v>21.2</v>
      </c>
      <c r="DX29" s="623"/>
      <c r="DY29" s="623"/>
      <c r="DZ29" s="623"/>
      <c r="EA29" s="623"/>
      <c r="EB29" s="623"/>
      <c r="EC29" s="635"/>
    </row>
    <row r="30" spans="2:133" ht="11.25" customHeight="1" x14ac:dyDescent="0.15">
      <c r="B30" s="605" t="s">
        <v>294</v>
      </c>
      <c r="C30" s="606"/>
      <c r="D30" s="606"/>
      <c r="E30" s="606"/>
      <c r="F30" s="606"/>
      <c r="G30" s="606"/>
      <c r="H30" s="606"/>
      <c r="I30" s="606"/>
      <c r="J30" s="606"/>
      <c r="K30" s="606"/>
      <c r="L30" s="606"/>
      <c r="M30" s="606"/>
      <c r="N30" s="606"/>
      <c r="O30" s="606"/>
      <c r="P30" s="606"/>
      <c r="Q30" s="607"/>
      <c r="R30" s="608">
        <v>222576067</v>
      </c>
      <c r="S30" s="609"/>
      <c r="T30" s="609"/>
      <c r="U30" s="609"/>
      <c r="V30" s="609"/>
      <c r="W30" s="609"/>
      <c r="X30" s="609"/>
      <c r="Y30" s="610"/>
      <c r="Z30" s="646">
        <v>23.4</v>
      </c>
      <c r="AA30" s="646"/>
      <c r="AB30" s="646"/>
      <c r="AC30" s="646"/>
      <c r="AD30" s="647" t="s">
        <v>122</v>
      </c>
      <c r="AE30" s="647"/>
      <c r="AF30" s="647"/>
      <c r="AG30" s="647"/>
      <c r="AH30" s="647"/>
      <c r="AI30" s="647"/>
      <c r="AJ30" s="647"/>
      <c r="AK30" s="647"/>
      <c r="AL30" s="611" t="s">
        <v>122</v>
      </c>
      <c r="AM30" s="612"/>
      <c r="AN30" s="612"/>
      <c r="AO30" s="648"/>
      <c r="AP30" s="660" t="s">
        <v>212</v>
      </c>
      <c r="AQ30" s="661"/>
      <c r="AR30" s="661"/>
      <c r="AS30" s="661"/>
      <c r="AT30" s="661"/>
      <c r="AU30" s="661"/>
      <c r="AV30" s="661"/>
      <c r="AW30" s="661"/>
      <c r="AX30" s="661"/>
      <c r="AY30" s="661"/>
      <c r="AZ30" s="661"/>
      <c r="BA30" s="661"/>
      <c r="BB30" s="661"/>
      <c r="BC30" s="661"/>
      <c r="BD30" s="661"/>
      <c r="BE30" s="661"/>
      <c r="BF30" s="662"/>
      <c r="BG30" s="660" t="s">
        <v>295</v>
      </c>
      <c r="BH30" s="678"/>
      <c r="BI30" s="678"/>
      <c r="BJ30" s="678"/>
      <c r="BK30" s="678"/>
      <c r="BL30" s="678"/>
      <c r="BM30" s="678"/>
      <c r="BN30" s="678"/>
      <c r="BO30" s="678"/>
      <c r="BP30" s="678"/>
      <c r="BQ30" s="679"/>
      <c r="BR30" s="660" t="s">
        <v>296</v>
      </c>
      <c r="BS30" s="678"/>
      <c r="BT30" s="678"/>
      <c r="BU30" s="678"/>
      <c r="BV30" s="678"/>
      <c r="BW30" s="678"/>
      <c r="BX30" s="678"/>
      <c r="BY30" s="678"/>
      <c r="BZ30" s="678"/>
      <c r="CA30" s="678"/>
      <c r="CB30" s="679"/>
      <c r="CD30" s="629"/>
      <c r="CE30" s="630"/>
      <c r="CF30" s="605" t="s">
        <v>297</v>
      </c>
      <c r="CG30" s="606"/>
      <c r="CH30" s="606"/>
      <c r="CI30" s="606"/>
      <c r="CJ30" s="606"/>
      <c r="CK30" s="606"/>
      <c r="CL30" s="606"/>
      <c r="CM30" s="606"/>
      <c r="CN30" s="606"/>
      <c r="CO30" s="606"/>
      <c r="CP30" s="606"/>
      <c r="CQ30" s="607"/>
      <c r="CR30" s="608">
        <v>104494025</v>
      </c>
      <c r="CS30" s="609"/>
      <c r="CT30" s="609"/>
      <c r="CU30" s="609"/>
      <c r="CV30" s="609"/>
      <c r="CW30" s="609"/>
      <c r="CX30" s="609"/>
      <c r="CY30" s="610"/>
      <c r="CZ30" s="611">
        <v>11.2</v>
      </c>
      <c r="DA30" s="623"/>
      <c r="DB30" s="623"/>
      <c r="DC30" s="624"/>
      <c r="DD30" s="614">
        <v>90172868</v>
      </c>
      <c r="DE30" s="609"/>
      <c r="DF30" s="609"/>
      <c r="DG30" s="609"/>
      <c r="DH30" s="609"/>
      <c r="DI30" s="609"/>
      <c r="DJ30" s="609"/>
      <c r="DK30" s="610"/>
      <c r="DL30" s="614">
        <v>90172868</v>
      </c>
      <c r="DM30" s="609"/>
      <c r="DN30" s="609"/>
      <c r="DO30" s="609"/>
      <c r="DP30" s="609"/>
      <c r="DQ30" s="609"/>
      <c r="DR30" s="609"/>
      <c r="DS30" s="609"/>
      <c r="DT30" s="609"/>
      <c r="DU30" s="609"/>
      <c r="DV30" s="610"/>
      <c r="DW30" s="611">
        <v>18.899999999999999</v>
      </c>
      <c r="DX30" s="623"/>
      <c r="DY30" s="623"/>
      <c r="DZ30" s="623"/>
      <c r="EA30" s="623"/>
      <c r="EB30" s="623"/>
      <c r="EC30" s="635"/>
    </row>
    <row r="31" spans="2:133" ht="11.25" customHeight="1" x14ac:dyDescent="0.15">
      <c r="B31" s="675" t="s">
        <v>298</v>
      </c>
      <c r="C31" s="676"/>
      <c r="D31" s="676"/>
      <c r="E31" s="676"/>
      <c r="F31" s="676"/>
      <c r="G31" s="676"/>
      <c r="H31" s="676"/>
      <c r="I31" s="676"/>
      <c r="J31" s="676"/>
      <c r="K31" s="676"/>
      <c r="L31" s="676"/>
      <c r="M31" s="676"/>
      <c r="N31" s="676"/>
      <c r="O31" s="676"/>
      <c r="P31" s="676"/>
      <c r="Q31" s="677"/>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80" t="s">
        <v>299</v>
      </c>
      <c r="AQ31" s="681"/>
      <c r="AR31" s="681"/>
      <c r="AS31" s="681"/>
      <c r="AT31" s="682" t="s">
        <v>300</v>
      </c>
      <c r="AU31" s="212"/>
      <c r="AV31" s="212"/>
      <c r="AW31" s="212"/>
      <c r="AX31" s="666" t="s">
        <v>178</v>
      </c>
      <c r="AY31" s="667"/>
      <c r="AZ31" s="667"/>
      <c r="BA31" s="667"/>
      <c r="BB31" s="667"/>
      <c r="BC31" s="667"/>
      <c r="BD31" s="667"/>
      <c r="BE31" s="667"/>
      <c r="BF31" s="668"/>
      <c r="BG31" s="670">
        <v>99.5</v>
      </c>
      <c r="BH31" s="671"/>
      <c r="BI31" s="671"/>
      <c r="BJ31" s="671"/>
      <c r="BK31" s="671"/>
      <c r="BL31" s="671"/>
      <c r="BM31" s="672">
        <v>98.8</v>
      </c>
      <c r="BN31" s="671"/>
      <c r="BO31" s="671"/>
      <c r="BP31" s="671"/>
      <c r="BQ31" s="673"/>
      <c r="BR31" s="670">
        <v>99.4</v>
      </c>
      <c r="BS31" s="671"/>
      <c r="BT31" s="671"/>
      <c r="BU31" s="671"/>
      <c r="BV31" s="671"/>
      <c r="BW31" s="671"/>
      <c r="BX31" s="672">
        <v>98.7</v>
      </c>
      <c r="BY31" s="671"/>
      <c r="BZ31" s="671"/>
      <c r="CA31" s="671"/>
      <c r="CB31" s="673"/>
      <c r="CD31" s="629"/>
      <c r="CE31" s="630"/>
      <c r="CF31" s="605" t="s">
        <v>301</v>
      </c>
      <c r="CG31" s="606"/>
      <c r="CH31" s="606"/>
      <c r="CI31" s="606"/>
      <c r="CJ31" s="606"/>
      <c r="CK31" s="606"/>
      <c r="CL31" s="606"/>
      <c r="CM31" s="606"/>
      <c r="CN31" s="606"/>
      <c r="CO31" s="606"/>
      <c r="CP31" s="606"/>
      <c r="CQ31" s="607"/>
      <c r="CR31" s="608">
        <v>11333472</v>
      </c>
      <c r="CS31" s="621"/>
      <c r="CT31" s="621"/>
      <c r="CU31" s="621"/>
      <c r="CV31" s="621"/>
      <c r="CW31" s="621"/>
      <c r="CX31" s="621"/>
      <c r="CY31" s="622"/>
      <c r="CZ31" s="611">
        <v>1.2</v>
      </c>
      <c r="DA31" s="623"/>
      <c r="DB31" s="623"/>
      <c r="DC31" s="624"/>
      <c r="DD31" s="614">
        <v>10739094</v>
      </c>
      <c r="DE31" s="621"/>
      <c r="DF31" s="621"/>
      <c r="DG31" s="621"/>
      <c r="DH31" s="621"/>
      <c r="DI31" s="621"/>
      <c r="DJ31" s="621"/>
      <c r="DK31" s="622"/>
      <c r="DL31" s="614">
        <v>10739094</v>
      </c>
      <c r="DM31" s="621"/>
      <c r="DN31" s="621"/>
      <c r="DO31" s="621"/>
      <c r="DP31" s="621"/>
      <c r="DQ31" s="621"/>
      <c r="DR31" s="621"/>
      <c r="DS31" s="621"/>
      <c r="DT31" s="621"/>
      <c r="DU31" s="621"/>
      <c r="DV31" s="622"/>
      <c r="DW31" s="611">
        <v>2.2999999999999998</v>
      </c>
      <c r="DX31" s="623"/>
      <c r="DY31" s="623"/>
      <c r="DZ31" s="623"/>
      <c r="EA31" s="623"/>
      <c r="EB31" s="623"/>
      <c r="EC31" s="635"/>
    </row>
    <row r="32" spans="2:133" ht="11.25" customHeight="1" x14ac:dyDescent="0.15">
      <c r="B32" s="605" t="s">
        <v>302</v>
      </c>
      <c r="C32" s="606"/>
      <c r="D32" s="606"/>
      <c r="E32" s="606"/>
      <c r="F32" s="606"/>
      <c r="G32" s="606"/>
      <c r="H32" s="606"/>
      <c r="I32" s="606"/>
      <c r="J32" s="606"/>
      <c r="K32" s="606"/>
      <c r="L32" s="606"/>
      <c r="M32" s="606"/>
      <c r="N32" s="606"/>
      <c r="O32" s="606"/>
      <c r="P32" s="606"/>
      <c r="Q32" s="607"/>
      <c r="R32" s="608">
        <v>53652366</v>
      </c>
      <c r="S32" s="609"/>
      <c r="T32" s="609"/>
      <c r="U32" s="609"/>
      <c r="V32" s="609"/>
      <c r="W32" s="609"/>
      <c r="X32" s="609"/>
      <c r="Y32" s="610"/>
      <c r="Z32" s="646">
        <v>5.6</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3"/>
      <c r="AU32" s="208" t="s">
        <v>303</v>
      </c>
      <c r="AX32" s="605" t="s">
        <v>304</v>
      </c>
      <c r="AY32" s="606"/>
      <c r="AZ32" s="606"/>
      <c r="BA32" s="606"/>
      <c r="BB32" s="606"/>
      <c r="BC32" s="606"/>
      <c r="BD32" s="606"/>
      <c r="BE32" s="606"/>
      <c r="BF32" s="607"/>
      <c r="BG32" s="674">
        <v>99.3</v>
      </c>
      <c r="BH32" s="621"/>
      <c r="BI32" s="621"/>
      <c r="BJ32" s="621"/>
      <c r="BK32" s="621"/>
      <c r="BL32" s="621"/>
      <c r="BM32" s="612">
        <v>98.4</v>
      </c>
      <c r="BN32" s="621"/>
      <c r="BO32" s="621"/>
      <c r="BP32" s="621"/>
      <c r="BQ32" s="644"/>
      <c r="BR32" s="674">
        <v>99.2</v>
      </c>
      <c r="BS32" s="621"/>
      <c r="BT32" s="621"/>
      <c r="BU32" s="621"/>
      <c r="BV32" s="621"/>
      <c r="BW32" s="621"/>
      <c r="BX32" s="612">
        <v>98.2</v>
      </c>
      <c r="BY32" s="621"/>
      <c r="BZ32" s="621"/>
      <c r="CA32" s="621"/>
      <c r="CB32" s="644"/>
      <c r="CD32" s="631"/>
      <c r="CE32" s="632"/>
      <c r="CF32" s="605" t="s">
        <v>305</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15">
      <c r="B33" s="605" t="s">
        <v>306</v>
      </c>
      <c r="C33" s="606"/>
      <c r="D33" s="606"/>
      <c r="E33" s="606"/>
      <c r="F33" s="606"/>
      <c r="G33" s="606"/>
      <c r="H33" s="606"/>
      <c r="I33" s="606"/>
      <c r="J33" s="606"/>
      <c r="K33" s="606"/>
      <c r="L33" s="606"/>
      <c r="M33" s="606"/>
      <c r="N33" s="606"/>
      <c r="O33" s="606"/>
      <c r="P33" s="606"/>
      <c r="Q33" s="607"/>
      <c r="R33" s="608">
        <v>9752741</v>
      </c>
      <c r="S33" s="609"/>
      <c r="T33" s="609"/>
      <c r="U33" s="609"/>
      <c r="V33" s="609"/>
      <c r="W33" s="609"/>
      <c r="X33" s="609"/>
      <c r="Y33" s="610"/>
      <c r="Z33" s="646">
        <v>1</v>
      </c>
      <c r="AA33" s="646"/>
      <c r="AB33" s="646"/>
      <c r="AC33" s="646"/>
      <c r="AD33" s="647">
        <v>1018938</v>
      </c>
      <c r="AE33" s="647"/>
      <c r="AF33" s="647"/>
      <c r="AG33" s="647"/>
      <c r="AH33" s="647"/>
      <c r="AI33" s="647"/>
      <c r="AJ33" s="647"/>
      <c r="AK33" s="647"/>
      <c r="AL33" s="611">
        <v>0.2</v>
      </c>
      <c r="AM33" s="612"/>
      <c r="AN33" s="612"/>
      <c r="AO33" s="648"/>
      <c r="AP33" s="651"/>
      <c r="AQ33" s="652"/>
      <c r="AR33" s="652"/>
      <c r="AS33" s="652"/>
      <c r="AT33" s="684"/>
      <c r="AU33" s="213"/>
      <c r="AV33" s="213"/>
      <c r="AW33" s="213"/>
      <c r="AX33" s="589" t="s">
        <v>307</v>
      </c>
      <c r="AY33" s="590"/>
      <c r="AZ33" s="590"/>
      <c r="BA33" s="590"/>
      <c r="BB33" s="590"/>
      <c r="BC33" s="590"/>
      <c r="BD33" s="590"/>
      <c r="BE33" s="590"/>
      <c r="BF33" s="591"/>
      <c r="BG33" s="669">
        <v>99.6</v>
      </c>
      <c r="BH33" s="593"/>
      <c r="BI33" s="593"/>
      <c r="BJ33" s="593"/>
      <c r="BK33" s="593"/>
      <c r="BL33" s="593"/>
      <c r="BM33" s="639">
        <v>99.2</v>
      </c>
      <c r="BN33" s="593"/>
      <c r="BO33" s="593"/>
      <c r="BP33" s="593"/>
      <c r="BQ33" s="656"/>
      <c r="BR33" s="669">
        <v>99.6</v>
      </c>
      <c r="BS33" s="593"/>
      <c r="BT33" s="593"/>
      <c r="BU33" s="593"/>
      <c r="BV33" s="593"/>
      <c r="BW33" s="593"/>
      <c r="BX33" s="639">
        <v>99.1</v>
      </c>
      <c r="BY33" s="593"/>
      <c r="BZ33" s="593"/>
      <c r="CA33" s="593"/>
      <c r="CB33" s="656"/>
      <c r="CD33" s="605" t="s">
        <v>308</v>
      </c>
      <c r="CE33" s="606"/>
      <c r="CF33" s="606"/>
      <c r="CG33" s="606"/>
      <c r="CH33" s="606"/>
      <c r="CI33" s="606"/>
      <c r="CJ33" s="606"/>
      <c r="CK33" s="606"/>
      <c r="CL33" s="606"/>
      <c r="CM33" s="606"/>
      <c r="CN33" s="606"/>
      <c r="CO33" s="606"/>
      <c r="CP33" s="606"/>
      <c r="CQ33" s="607"/>
      <c r="CR33" s="608">
        <v>271487107</v>
      </c>
      <c r="CS33" s="621"/>
      <c r="CT33" s="621"/>
      <c r="CU33" s="621"/>
      <c r="CV33" s="621"/>
      <c r="CW33" s="621"/>
      <c r="CX33" s="621"/>
      <c r="CY33" s="622"/>
      <c r="CZ33" s="611">
        <v>29.1</v>
      </c>
      <c r="DA33" s="623"/>
      <c r="DB33" s="623"/>
      <c r="DC33" s="624"/>
      <c r="DD33" s="614">
        <v>180054758</v>
      </c>
      <c r="DE33" s="621"/>
      <c r="DF33" s="621"/>
      <c r="DG33" s="621"/>
      <c r="DH33" s="621"/>
      <c r="DI33" s="621"/>
      <c r="DJ33" s="621"/>
      <c r="DK33" s="622"/>
      <c r="DL33" s="614">
        <v>141689328</v>
      </c>
      <c r="DM33" s="621"/>
      <c r="DN33" s="621"/>
      <c r="DO33" s="621"/>
      <c r="DP33" s="621"/>
      <c r="DQ33" s="621"/>
      <c r="DR33" s="621"/>
      <c r="DS33" s="621"/>
      <c r="DT33" s="621"/>
      <c r="DU33" s="621"/>
      <c r="DV33" s="622"/>
      <c r="DW33" s="611">
        <v>29.8</v>
      </c>
      <c r="DX33" s="623"/>
      <c r="DY33" s="623"/>
      <c r="DZ33" s="623"/>
      <c r="EA33" s="623"/>
      <c r="EB33" s="623"/>
      <c r="EC33" s="635"/>
    </row>
    <row r="34" spans="2:133" ht="11.25" customHeight="1" x14ac:dyDescent="0.15">
      <c r="B34" s="605" t="s">
        <v>309</v>
      </c>
      <c r="C34" s="606"/>
      <c r="D34" s="606"/>
      <c r="E34" s="606"/>
      <c r="F34" s="606"/>
      <c r="G34" s="606"/>
      <c r="H34" s="606"/>
      <c r="I34" s="606"/>
      <c r="J34" s="606"/>
      <c r="K34" s="606"/>
      <c r="L34" s="606"/>
      <c r="M34" s="606"/>
      <c r="N34" s="606"/>
      <c r="O34" s="606"/>
      <c r="P34" s="606"/>
      <c r="Q34" s="607"/>
      <c r="R34" s="608">
        <v>4694874</v>
      </c>
      <c r="S34" s="609"/>
      <c r="T34" s="609"/>
      <c r="U34" s="609"/>
      <c r="V34" s="609"/>
      <c r="W34" s="609"/>
      <c r="X34" s="609"/>
      <c r="Y34" s="610"/>
      <c r="Z34" s="646">
        <v>0.5</v>
      </c>
      <c r="AA34" s="646"/>
      <c r="AB34" s="646"/>
      <c r="AC34" s="646"/>
      <c r="AD34" s="647" t="s">
        <v>122</v>
      </c>
      <c r="AE34" s="647"/>
      <c r="AF34" s="647"/>
      <c r="AG34" s="647"/>
      <c r="AH34" s="647"/>
      <c r="AI34" s="647"/>
      <c r="AJ34" s="647"/>
      <c r="AK34" s="647"/>
      <c r="AL34" s="611" t="s">
        <v>122</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310</v>
      </c>
      <c r="CE34" s="606"/>
      <c r="CF34" s="606"/>
      <c r="CG34" s="606"/>
      <c r="CH34" s="606"/>
      <c r="CI34" s="606"/>
      <c r="CJ34" s="606"/>
      <c r="CK34" s="606"/>
      <c r="CL34" s="606"/>
      <c r="CM34" s="606"/>
      <c r="CN34" s="606"/>
      <c r="CO34" s="606"/>
      <c r="CP34" s="606"/>
      <c r="CQ34" s="607"/>
      <c r="CR34" s="608">
        <v>101008066</v>
      </c>
      <c r="CS34" s="609"/>
      <c r="CT34" s="609"/>
      <c r="CU34" s="609"/>
      <c r="CV34" s="609"/>
      <c r="CW34" s="609"/>
      <c r="CX34" s="609"/>
      <c r="CY34" s="610"/>
      <c r="CZ34" s="611">
        <v>10.8</v>
      </c>
      <c r="DA34" s="623"/>
      <c r="DB34" s="623"/>
      <c r="DC34" s="624"/>
      <c r="DD34" s="614">
        <v>55274547</v>
      </c>
      <c r="DE34" s="609"/>
      <c r="DF34" s="609"/>
      <c r="DG34" s="609"/>
      <c r="DH34" s="609"/>
      <c r="DI34" s="609"/>
      <c r="DJ34" s="609"/>
      <c r="DK34" s="610"/>
      <c r="DL34" s="614">
        <v>48453630</v>
      </c>
      <c r="DM34" s="609"/>
      <c r="DN34" s="609"/>
      <c r="DO34" s="609"/>
      <c r="DP34" s="609"/>
      <c r="DQ34" s="609"/>
      <c r="DR34" s="609"/>
      <c r="DS34" s="609"/>
      <c r="DT34" s="609"/>
      <c r="DU34" s="609"/>
      <c r="DV34" s="610"/>
      <c r="DW34" s="611">
        <v>10.199999999999999</v>
      </c>
      <c r="DX34" s="623"/>
      <c r="DY34" s="623"/>
      <c r="DZ34" s="623"/>
      <c r="EA34" s="623"/>
      <c r="EB34" s="623"/>
      <c r="EC34" s="635"/>
    </row>
    <row r="35" spans="2:133" ht="11.25" customHeight="1" x14ac:dyDescent="0.15">
      <c r="B35" s="605" t="s">
        <v>311</v>
      </c>
      <c r="C35" s="606"/>
      <c r="D35" s="606"/>
      <c r="E35" s="606"/>
      <c r="F35" s="606"/>
      <c r="G35" s="606"/>
      <c r="H35" s="606"/>
      <c r="I35" s="606"/>
      <c r="J35" s="606"/>
      <c r="K35" s="606"/>
      <c r="L35" s="606"/>
      <c r="M35" s="606"/>
      <c r="N35" s="606"/>
      <c r="O35" s="606"/>
      <c r="P35" s="606"/>
      <c r="Q35" s="607"/>
      <c r="R35" s="608">
        <v>13437453</v>
      </c>
      <c r="S35" s="609"/>
      <c r="T35" s="609"/>
      <c r="U35" s="609"/>
      <c r="V35" s="609"/>
      <c r="W35" s="609"/>
      <c r="X35" s="609"/>
      <c r="Y35" s="610"/>
      <c r="Z35" s="646">
        <v>1.4</v>
      </c>
      <c r="AA35" s="646"/>
      <c r="AB35" s="646"/>
      <c r="AC35" s="646"/>
      <c r="AD35" s="647" t="s">
        <v>122</v>
      </c>
      <c r="AE35" s="647"/>
      <c r="AF35" s="647"/>
      <c r="AG35" s="647"/>
      <c r="AH35" s="647"/>
      <c r="AI35" s="647"/>
      <c r="AJ35" s="647"/>
      <c r="AK35" s="647"/>
      <c r="AL35" s="611" t="s">
        <v>122</v>
      </c>
      <c r="AM35" s="612"/>
      <c r="AN35" s="612"/>
      <c r="AO35" s="648"/>
      <c r="AP35" s="216"/>
      <c r="AQ35" s="660" t="s">
        <v>312</v>
      </c>
      <c r="AR35" s="661"/>
      <c r="AS35" s="661"/>
      <c r="AT35" s="661"/>
      <c r="AU35" s="661"/>
      <c r="AV35" s="661"/>
      <c r="AW35" s="661"/>
      <c r="AX35" s="661"/>
      <c r="AY35" s="661"/>
      <c r="AZ35" s="661"/>
      <c r="BA35" s="661"/>
      <c r="BB35" s="661"/>
      <c r="BC35" s="661"/>
      <c r="BD35" s="661"/>
      <c r="BE35" s="661"/>
      <c r="BF35" s="662"/>
      <c r="BG35" s="660" t="s">
        <v>313</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314</v>
      </c>
      <c r="CE35" s="606"/>
      <c r="CF35" s="606"/>
      <c r="CG35" s="606"/>
      <c r="CH35" s="606"/>
      <c r="CI35" s="606"/>
      <c r="CJ35" s="606"/>
      <c r="CK35" s="606"/>
      <c r="CL35" s="606"/>
      <c r="CM35" s="606"/>
      <c r="CN35" s="606"/>
      <c r="CO35" s="606"/>
      <c r="CP35" s="606"/>
      <c r="CQ35" s="607"/>
      <c r="CR35" s="608">
        <v>7904671</v>
      </c>
      <c r="CS35" s="621"/>
      <c r="CT35" s="621"/>
      <c r="CU35" s="621"/>
      <c r="CV35" s="621"/>
      <c r="CW35" s="621"/>
      <c r="CX35" s="621"/>
      <c r="CY35" s="622"/>
      <c r="CZ35" s="611">
        <v>0.8</v>
      </c>
      <c r="DA35" s="623"/>
      <c r="DB35" s="623"/>
      <c r="DC35" s="624"/>
      <c r="DD35" s="614">
        <v>5427835</v>
      </c>
      <c r="DE35" s="621"/>
      <c r="DF35" s="621"/>
      <c r="DG35" s="621"/>
      <c r="DH35" s="621"/>
      <c r="DI35" s="621"/>
      <c r="DJ35" s="621"/>
      <c r="DK35" s="622"/>
      <c r="DL35" s="614">
        <v>5304476</v>
      </c>
      <c r="DM35" s="621"/>
      <c r="DN35" s="621"/>
      <c r="DO35" s="621"/>
      <c r="DP35" s="621"/>
      <c r="DQ35" s="621"/>
      <c r="DR35" s="621"/>
      <c r="DS35" s="621"/>
      <c r="DT35" s="621"/>
      <c r="DU35" s="621"/>
      <c r="DV35" s="622"/>
      <c r="DW35" s="611">
        <v>1.1000000000000001</v>
      </c>
      <c r="DX35" s="623"/>
      <c r="DY35" s="623"/>
      <c r="DZ35" s="623"/>
      <c r="EA35" s="623"/>
      <c r="EB35" s="623"/>
      <c r="EC35" s="635"/>
    </row>
    <row r="36" spans="2:133" ht="11.25" customHeight="1" x14ac:dyDescent="0.15">
      <c r="B36" s="605" t="s">
        <v>315</v>
      </c>
      <c r="C36" s="606"/>
      <c r="D36" s="606"/>
      <c r="E36" s="606"/>
      <c r="F36" s="606"/>
      <c r="G36" s="606"/>
      <c r="H36" s="606"/>
      <c r="I36" s="606"/>
      <c r="J36" s="606"/>
      <c r="K36" s="606"/>
      <c r="L36" s="606"/>
      <c r="M36" s="606"/>
      <c r="N36" s="606"/>
      <c r="O36" s="606"/>
      <c r="P36" s="606"/>
      <c r="Q36" s="607"/>
      <c r="R36" s="608">
        <v>12685847</v>
      </c>
      <c r="S36" s="609"/>
      <c r="T36" s="609"/>
      <c r="U36" s="609"/>
      <c r="V36" s="609"/>
      <c r="W36" s="609"/>
      <c r="X36" s="609"/>
      <c r="Y36" s="610"/>
      <c r="Z36" s="646">
        <v>1.3</v>
      </c>
      <c r="AA36" s="646"/>
      <c r="AB36" s="646"/>
      <c r="AC36" s="646"/>
      <c r="AD36" s="647" t="s">
        <v>122</v>
      </c>
      <c r="AE36" s="647"/>
      <c r="AF36" s="647"/>
      <c r="AG36" s="647"/>
      <c r="AH36" s="647"/>
      <c r="AI36" s="647"/>
      <c r="AJ36" s="647"/>
      <c r="AK36" s="647"/>
      <c r="AL36" s="611" t="s">
        <v>122</v>
      </c>
      <c r="AM36" s="612"/>
      <c r="AN36" s="612"/>
      <c r="AO36" s="648"/>
      <c r="AP36" s="216"/>
      <c r="AQ36" s="657" t="s">
        <v>316</v>
      </c>
      <c r="AR36" s="658"/>
      <c r="AS36" s="658"/>
      <c r="AT36" s="658"/>
      <c r="AU36" s="658"/>
      <c r="AV36" s="658"/>
      <c r="AW36" s="658"/>
      <c r="AX36" s="658"/>
      <c r="AY36" s="659"/>
      <c r="AZ36" s="663">
        <v>83394786</v>
      </c>
      <c r="BA36" s="664"/>
      <c r="BB36" s="664"/>
      <c r="BC36" s="664"/>
      <c r="BD36" s="664"/>
      <c r="BE36" s="664"/>
      <c r="BF36" s="665"/>
      <c r="BG36" s="666" t="s">
        <v>317</v>
      </c>
      <c r="BH36" s="667"/>
      <c r="BI36" s="667"/>
      <c r="BJ36" s="667"/>
      <c r="BK36" s="667"/>
      <c r="BL36" s="667"/>
      <c r="BM36" s="667"/>
      <c r="BN36" s="667"/>
      <c r="BO36" s="667"/>
      <c r="BP36" s="667"/>
      <c r="BQ36" s="667"/>
      <c r="BR36" s="667"/>
      <c r="BS36" s="667"/>
      <c r="BT36" s="667"/>
      <c r="BU36" s="668"/>
      <c r="BV36" s="663">
        <v>1400213</v>
      </c>
      <c r="BW36" s="664"/>
      <c r="BX36" s="664"/>
      <c r="BY36" s="664"/>
      <c r="BZ36" s="664"/>
      <c r="CA36" s="664"/>
      <c r="CB36" s="665"/>
      <c r="CD36" s="605" t="s">
        <v>318</v>
      </c>
      <c r="CE36" s="606"/>
      <c r="CF36" s="606"/>
      <c r="CG36" s="606"/>
      <c r="CH36" s="606"/>
      <c r="CI36" s="606"/>
      <c r="CJ36" s="606"/>
      <c r="CK36" s="606"/>
      <c r="CL36" s="606"/>
      <c r="CM36" s="606"/>
      <c r="CN36" s="606"/>
      <c r="CO36" s="606"/>
      <c r="CP36" s="606"/>
      <c r="CQ36" s="607"/>
      <c r="CR36" s="608">
        <v>68894020</v>
      </c>
      <c r="CS36" s="609"/>
      <c r="CT36" s="609"/>
      <c r="CU36" s="609"/>
      <c r="CV36" s="609"/>
      <c r="CW36" s="609"/>
      <c r="CX36" s="609"/>
      <c r="CY36" s="610"/>
      <c r="CZ36" s="611">
        <v>7.4</v>
      </c>
      <c r="DA36" s="623"/>
      <c r="DB36" s="623"/>
      <c r="DC36" s="624"/>
      <c r="DD36" s="614">
        <v>57327686</v>
      </c>
      <c r="DE36" s="609"/>
      <c r="DF36" s="609"/>
      <c r="DG36" s="609"/>
      <c r="DH36" s="609"/>
      <c r="DI36" s="609"/>
      <c r="DJ36" s="609"/>
      <c r="DK36" s="610"/>
      <c r="DL36" s="614">
        <v>41673412</v>
      </c>
      <c r="DM36" s="609"/>
      <c r="DN36" s="609"/>
      <c r="DO36" s="609"/>
      <c r="DP36" s="609"/>
      <c r="DQ36" s="609"/>
      <c r="DR36" s="609"/>
      <c r="DS36" s="609"/>
      <c r="DT36" s="609"/>
      <c r="DU36" s="609"/>
      <c r="DV36" s="610"/>
      <c r="DW36" s="611">
        <v>8.8000000000000007</v>
      </c>
      <c r="DX36" s="623"/>
      <c r="DY36" s="623"/>
      <c r="DZ36" s="623"/>
      <c r="EA36" s="623"/>
      <c r="EB36" s="623"/>
      <c r="EC36" s="635"/>
    </row>
    <row r="37" spans="2:133" ht="11.25" customHeight="1" x14ac:dyDescent="0.15">
      <c r="B37" s="605" t="s">
        <v>319</v>
      </c>
      <c r="C37" s="606"/>
      <c r="D37" s="606"/>
      <c r="E37" s="606"/>
      <c r="F37" s="606"/>
      <c r="G37" s="606"/>
      <c r="H37" s="606"/>
      <c r="I37" s="606"/>
      <c r="J37" s="606"/>
      <c r="K37" s="606"/>
      <c r="L37" s="606"/>
      <c r="M37" s="606"/>
      <c r="N37" s="606"/>
      <c r="O37" s="606"/>
      <c r="P37" s="606"/>
      <c r="Q37" s="607"/>
      <c r="R37" s="608">
        <v>41941254</v>
      </c>
      <c r="S37" s="609"/>
      <c r="T37" s="609"/>
      <c r="U37" s="609"/>
      <c r="V37" s="609"/>
      <c r="W37" s="609"/>
      <c r="X37" s="609"/>
      <c r="Y37" s="610"/>
      <c r="Z37" s="646">
        <v>4.4000000000000004</v>
      </c>
      <c r="AA37" s="646"/>
      <c r="AB37" s="646"/>
      <c r="AC37" s="646"/>
      <c r="AD37" s="647">
        <v>1803464</v>
      </c>
      <c r="AE37" s="647"/>
      <c r="AF37" s="647"/>
      <c r="AG37" s="647"/>
      <c r="AH37" s="647"/>
      <c r="AI37" s="647"/>
      <c r="AJ37" s="647"/>
      <c r="AK37" s="647"/>
      <c r="AL37" s="611">
        <v>0.4</v>
      </c>
      <c r="AM37" s="612"/>
      <c r="AN37" s="612"/>
      <c r="AO37" s="648"/>
      <c r="AQ37" s="641" t="s">
        <v>320</v>
      </c>
      <c r="AR37" s="642"/>
      <c r="AS37" s="642"/>
      <c r="AT37" s="642"/>
      <c r="AU37" s="642"/>
      <c r="AV37" s="642"/>
      <c r="AW37" s="642"/>
      <c r="AX37" s="642"/>
      <c r="AY37" s="643"/>
      <c r="AZ37" s="608">
        <v>13478962</v>
      </c>
      <c r="BA37" s="609"/>
      <c r="BB37" s="609"/>
      <c r="BC37" s="609"/>
      <c r="BD37" s="621"/>
      <c r="BE37" s="621"/>
      <c r="BF37" s="644"/>
      <c r="BG37" s="605" t="s">
        <v>321</v>
      </c>
      <c r="BH37" s="606"/>
      <c r="BI37" s="606"/>
      <c r="BJ37" s="606"/>
      <c r="BK37" s="606"/>
      <c r="BL37" s="606"/>
      <c r="BM37" s="606"/>
      <c r="BN37" s="606"/>
      <c r="BO37" s="606"/>
      <c r="BP37" s="606"/>
      <c r="BQ37" s="606"/>
      <c r="BR37" s="606"/>
      <c r="BS37" s="606"/>
      <c r="BT37" s="606"/>
      <c r="BU37" s="607"/>
      <c r="BV37" s="608">
        <v>-1264838</v>
      </c>
      <c r="BW37" s="609"/>
      <c r="BX37" s="609"/>
      <c r="BY37" s="609"/>
      <c r="BZ37" s="609"/>
      <c r="CA37" s="609"/>
      <c r="CB37" s="645"/>
      <c r="CD37" s="605" t="s">
        <v>322</v>
      </c>
      <c r="CE37" s="606"/>
      <c r="CF37" s="606"/>
      <c r="CG37" s="606"/>
      <c r="CH37" s="606"/>
      <c r="CI37" s="606"/>
      <c r="CJ37" s="606"/>
      <c r="CK37" s="606"/>
      <c r="CL37" s="606"/>
      <c r="CM37" s="606"/>
      <c r="CN37" s="606"/>
      <c r="CO37" s="606"/>
      <c r="CP37" s="606"/>
      <c r="CQ37" s="607"/>
      <c r="CR37" s="608">
        <v>112006</v>
      </c>
      <c r="CS37" s="621"/>
      <c r="CT37" s="621"/>
      <c r="CU37" s="621"/>
      <c r="CV37" s="621"/>
      <c r="CW37" s="621"/>
      <c r="CX37" s="621"/>
      <c r="CY37" s="622"/>
      <c r="CZ37" s="611">
        <v>0</v>
      </c>
      <c r="DA37" s="623"/>
      <c r="DB37" s="623"/>
      <c r="DC37" s="624"/>
      <c r="DD37" s="614">
        <v>112006</v>
      </c>
      <c r="DE37" s="621"/>
      <c r="DF37" s="621"/>
      <c r="DG37" s="621"/>
      <c r="DH37" s="621"/>
      <c r="DI37" s="621"/>
      <c r="DJ37" s="621"/>
      <c r="DK37" s="622"/>
      <c r="DL37" s="614">
        <v>112006</v>
      </c>
      <c r="DM37" s="621"/>
      <c r="DN37" s="621"/>
      <c r="DO37" s="621"/>
      <c r="DP37" s="621"/>
      <c r="DQ37" s="621"/>
      <c r="DR37" s="621"/>
      <c r="DS37" s="621"/>
      <c r="DT37" s="621"/>
      <c r="DU37" s="621"/>
      <c r="DV37" s="622"/>
      <c r="DW37" s="611">
        <v>0</v>
      </c>
      <c r="DX37" s="623"/>
      <c r="DY37" s="623"/>
      <c r="DZ37" s="623"/>
      <c r="EA37" s="623"/>
      <c r="EB37" s="623"/>
      <c r="EC37" s="635"/>
    </row>
    <row r="38" spans="2:133" ht="11.25" customHeight="1" x14ac:dyDescent="0.15">
      <c r="B38" s="605" t="s">
        <v>323</v>
      </c>
      <c r="C38" s="606"/>
      <c r="D38" s="606"/>
      <c r="E38" s="606"/>
      <c r="F38" s="606"/>
      <c r="G38" s="606"/>
      <c r="H38" s="606"/>
      <c r="I38" s="606"/>
      <c r="J38" s="606"/>
      <c r="K38" s="606"/>
      <c r="L38" s="606"/>
      <c r="M38" s="606"/>
      <c r="N38" s="606"/>
      <c r="O38" s="606"/>
      <c r="P38" s="606"/>
      <c r="Q38" s="607"/>
      <c r="R38" s="608">
        <v>84326500</v>
      </c>
      <c r="S38" s="609"/>
      <c r="T38" s="609"/>
      <c r="U38" s="609"/>
      <c r="V38" s="609"/>
      <c r="W38" s="609"/>
      <c r="X38" s="609"/>
      <c r="Y38" s="610"/>
      <c r="Z38" s="646">
        <v>8.9</v>
      </c>
      <c r="AA38" s="646"/>
      <c r="AB38" s="646"/>
      <c r="AC38" s="646"/>
      <c r="AD38" s="647" t="s">
        <v>122</v>
      </c>
      <c r="AE38" s="647"/>
      <c r="AF38" s="647"/>
      <c r="AG38" s="647"/>
      <c r="AH38" s="647"/>
      <c r="AI38" s="647"/>
      <c r="AJ38" s="647"/>
      <c r="AK38" s="647"/>
      <c r="AL38" s="611" t="s">
        <v>122</v>
      </c>
      <c r="AM38" s="612"/>
      <c r="AN38" s="612"/>
      <c r="AO38" s="648"/>
      <c r="AQ38" s="641" t="s">
        <v>324</v>
      </c>
      <c r="AR38" s="642"/>
      <c r="AS38" s="642"/>
      <c r="AT38" s="642"/>
      <c r="AU38" s="642"/>
      <c r="AV38" s="642"/>
      <c r="AW38" s="642"/>
      <c r="AX38" s="642"/>
      <c r="AY38" s="643"/>
      <c r="AZ38" s="608">
        <v>5215909</v>
      </c>
      <c r="BA38" s="609"/>
      <c r="BB38" s="609"/>
      <c r="BC38" s="609"/>
      <c r="BD38" s="621"/>
      <c r="BE38" s="621"/>
      <c r="BF38" s="644"/>
      <c r="BG38" s="605" t="s">
        <v>325</v>
      </c>
      <c r="BH38" s="606"/>
      <c r="BI38" s="606"/>
      <c r="BJ38" s="606"/>
      <c r="BK38" s="606"/>
      <c r="BL38" s="606"/>
      <c r="BM38" s="606"/>
      <c r="BN38" s="606"/>
      <c r="BO38" s="606"/>
      <c r="BP38" s="606"/>
      <c r="BQ38" s="606"/>
      <c r="BR38" s="606"/>
      <c r="BS38" s="606"/>
      <c r="BT38" s="606"/>
      <c r="BU38" s="607"/>
      <c r="BV38" s="608">
        <v>196945</v>
      </c>
      <c r="BW38" s="609"/>
      <c r="BX38" s="609"/>
      <c r="BY38" s="609"/>
      <c r="BZ38" s="609"/>
      <c r="CA38" s="609"/>
      <c r="CB38" s="645"/>
      <c r="CD38" s="605" t="s">
        <v>326</v>
      </c>
      <c r="CE38" s="606"/>
      <c r="CF38" s="606"/>
      <c r="CG38" s="606"/>
      <c r="CH38" s="606"/>
      <c r="CI38" s="606"/>
      <c r="CJ38" s="606"/>
      <c r="CK38" s="606"/>
      <c r="CL38" s="606"/>
      <c r="CM38" s="606"/>
      <c r="CN38" s="606"/>
      <c r="CO38" s="606"/>
      <c r="CP38" s="606"/>
      <c r="CQ38" s="607"/>
      <c r="CR38" s="608">
        <v>65011793</v>
      </c>
      <c r="CS38" s="609"/>
      <c r="CT38" s="609"/>
      <c r="CU38" s="609"/>
      <c r="CV38" s="609"/>
      <c r="CW38" s="609"/>
      <c r="CX38" s="609"/>
      <c r="CY38" s="610"/>
      <c r="CZ38" s="611">
        <v>7</v>
      </c>
      <c r="DA38" s="623"/>
      <c r="DB38" s="623"/>
      <c r="DC38" s="624"/>
      <c r="DD38" s="614">
        <v>51391084</v>
      </c>
      <c r="DE38" s="609"/>
      <c r="DF38" s="609"/>
      <c r="DG38" s="609"/>
      <c r="DH38" s="609"/>
      <c r="DI38" s="609"/>
      <c r="DJ38" s="609"/>
      <c r="DK38" s="610"/>
      <c r="DL38" s="614">
        <v>46257807</v>
      </c>
      <c r="DM38" s="609"/>
      <c r="DN38" s="609"/>
      <c r="DO38" s="609"/>
      <c r="DP38" s="609"/>
      <c r="DQ38" s="609"/>
      <c r="DR38" s="609"/>
      <c r="DS38" s="609"/>
      <c r="DT38" s="609"/>
      <c r="DU38" s="609"/>
      <c r="DV38" s="610"/>
      <c r="DW38" s="611">
        <v>9.6999999999999993</v>
      </c>
      <c r="DX38" s="623"/>
      <c r="DY38" s="623"/>
      <c r="DZ38" s="623"/>
      <c r="EA38" s="623"/>
      <c r="EB38" s="623"/>
      <c r="EC38" s="635"/>
    </row>
    <row r="39" spans="2:133" ht="11.25" customHeight="1" x14ac:dyDescent="0.15">
      <c r="B39" s="605" t="s">
        <v>327</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328</v>
      </c>
      <c r="AR39" s="642"/>
      <c r="AS39" s="642"/>
      <c r="AT39" s="642"/>
      <c r="AU39" s="642"/>
      <c r="AV39" s="642"/>
      <c r="AW39" s="642"/>
      <c r="AX39" s="642"/>
      <c r="AY39" s="643"/>
      <c r="AZ39" s="608">
        <v>757465</v>
      </c>
      <c r="BA39" s="609"/>
      <c r="BB39" s="609"/>
      <c r="BC39" s="609"/>
      <c r="BD39" s="621"/>
      <c r="BE39" s="621"/>
      <c r="BF39" s="644"/>
      <c r="BG39" s="605" t="s">
        <v>329</v>
      </c>
      <c r="BH39" s="606"/>
      <c r="BI39" s="606"/>
      <c r="BJ39" s="606"/>
      <c r="BK39" s="606"/>
      <c r="BL39" s="606"/>
      <c r="BM39" s="606"/>
      <c r="BN39" s="606"/>
      <c r="BO39" s="606"/>
      <c r="BP39" s="606"/>
      <c r="BQ39" s="606"/>
      <c r="BR39" s="606"/>
      <c r="BS39" s="606"/>
      <c r="BT39" s="606"/>
      <c r="BU39" s="607"/>
      <c r="BV39" s="608">
        <v>279037</v>
      </c>
      <c r="BW39" s="609"/>
      <c r="BX39" s="609"/>
      <c r="BY39" s="609"/>
      <c r="BZ39" s="609"/>
      <c r="CA39" s="609"/>
      <c r="CB39" s="645"/>
      <c r="CD39" s="605" t="s">
        <v>330</v>
      </c>
      <c r="CE39" s="606"/>
      <c r="CF39" s="606"/>
      <c r="CG39" s="606"/>
      <c r="CH39" s="606"/>
      <c r="CI39" s="606"/>
      <c r="CJ39" s="606"/>
      <c r="CK39" s="606"/>
      <c r="CL39" s="606"/>
      <c r="CM39" s="606"/>
      <c r="CN39" s="606"/>
      <c r="CO39" s="606"/>
      <c r="CP39" s="606"/>
      <c r="CQ39" s="607"/>
      <c r="CR39" s="608">
        <v>15061593</v>
      </c>
      <c r="CS39" s="621"/>
      <c r="CT39" s="621"/>
      <c r="CU39" s="621"/>
      <c r="CV39" s="621"/>
      <c r="CW39" s="621"/>
      <c r="CX39" s="621"/>
      <c r="CY39" s="622"/>
      <c r="CZ39" s="611">
        <v>1.6</v>
      </c>
      <c r="DA39" s="623"/>
      <c r="DB39" s="623"/>
      <c r="DC39" s="624"/>
      <c r="DD39" s="614">
        <v>8310392</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15">
      <c r="B40" s="605" t="s">
        <v>331</v>
      </c>
      <c r="C40" s="606"/>
      <c r="D40" s="606"/>
      <c r="E40" s="606"/>
      <c r="F40" s="606"/>
      <c r="G40" s="606"/>
      <c r="H40" s="606"/>
      <c r="I40" s="606"/>
      <c r="J40" s="606"/>
      <c r="K40" s="606"/>
      <c r="L40" s="606"/>
      <c r="M40" s="606"/>
      <c r="N40" s="606"/>
      <c r="O40" s="606"/>
      <c r="P40" s="606"/>
      <c r="Q40" s="607"/>
      <c r="R40" s="608">
        <v>19208000</v>
      </c>
      <c r="S40" s="609"/>
      <c r="T40" s="609"/>
      <c r="U40" s="609"/>
      <c r="V40" s="609"/>
      <c r="W40" s="609"/>
      <c r="X40" s="609"/>
      <c r="Y40" s="610"/>
      <c r="Z40" s="646">
        <v>2</v>
      </c>
      <c r="AA40" s="646"/>
      <c r="AB40" s="646"/>
      <c r="AC40" s="646"/>
      <c r="AD40" s="647" t="s">
        <v>122</v>
      </c>
      <c r="AE40" s="647"/>
      <c r="AF40" s="647"/>
      <c r="AG40" s="647"/>
      <c r="AH40" s="647"/>
      <c r="AI40" s="647"/>
      <c r="AJ40" s="647"/>
      <c r="AK40" s="647"/>
      <c r="AL40" s="611" t="s">
        <v>122</v>
      </c>
      <c r="AM40" s="612"/>
      <c r="AN40" s="612"/>
      <c r="AO40" s="648"/>
      <c r="AQ40" s="641" t="s">
        <v>332</v>
      </c>
      <c r="AR40" s="642"/>
      <c r="AS40" s="642"/>
      <c r="AT40" s="642"/>
      <c r="AU40" s="642"/>
      <c r="AV40" s="642"/>
      <c r="AW40" s="642"/>
      <c r="AX40" s="642"/>
      <c r="AY40" s="643"/>
      <c r="AZ40" s="608">
        <v>389670</v>
      </c>
      <c r="BA40" s="609"/>
      <c r="BB40" s="609"/>
      <c r="BC40" s="609"/>
      <c r="BD40" s="621"/>
      <c r="BE40" s="621"/>
      <c r="BF40" s="644"/>
      <c r="BG40" s="649" t="s">
        <v>333</v>
      </c>
      <c r="BH40" s="650"/>
      <c r="BI40" s="650"/>
      <c r="BJ40" s="650"/>
      <c r="BK40" s="650"/>
      <c r="BL40" s="217"/>
      <c r="BM40" s="606" t="s">
        <v>334</v>
      </c>
      <c r="BN40" s="606"/>
      <c r="BO40" s="606"/>
      <c r="BP40" s="606"/>
      <c r="BQ40" s="606"/>
      <c r="BR40" s="606"/>
      <c r="BS40" s="606"/>
      <c r="BT40" s="606"/>
      <c r="BU40" s="607"/>
      <c r="BV40" s="608">
        <v>95</v>
      </c>
      <c r="BW40" s="609"/>
      <c r="BX40" s="609"/>
      <c r="BY40" s="609"/>
      <c r="BZ40" s="609"/>
      <c r="CA40" s="609"/>
      <c r="CB40" s="645"/>
      <c r="CD40" s="605" t="s">
        <v>335</v>
      </c>
      <c r="CE40" s="606"/>
      <c r="CF40" s="606"/>
      <c r="CG40" s="606"/>
      <c r="CH40" s="606"/>
      <c r="CI40" s="606"/>
      <c r="CJ40" s="606"/>
      <c r="CK40" s="606"/>
      <c r="CL40" s="606"/>
      <c r="CM40" s="606"/>
      <c r="CN40" s="606"/>
      <c r="CO40" s="606"/>
      <c r="CP40" s="606"/>
      <c r="CQ40" s="607"/>
      <c r="CR40" s="608">
        <v>13606964</v>
      </c>
      <c r="CS40" s="609"/>
      <c r="CT40" s="609"/>
      <c r="CU40" s="609"/>
      <c r="CV40" s="609"/>
      <c r="CW40" s="609"/>
      <c r="CX40" s="609"/>
      <c r="CY40" s="610"/>
      <c r="CZ40" s="611">
        <v>1.5</v>
      </c>
      <c r="DA40" s="623"/>
      <c r="DB40" s="623"/>
      <c r="DC40" s="624"/>
      <c r="DD40" s="614">
        <v>2323214</v>
      </c>
      <c r="DE40" s="609"/>
      <c r="DF40" s="609"/>
      <c r="DG40" s="609"/>
      <c r="DH40" s="609"/>
      <c r="DI40" s="609"/>
      <c r="DJ40" s="609"/>
      <c r="DK40" s="610"/>
      <c r="DL40" s="614">
        <v>3</v>
      </c>
      <c r="DM40" s="609"/>
      <c r="DN40" s="609"/>
      <c r="DO40" s="609"/>
      <c r="DP40" s="609"/>
      <c r="DQ40" s="609"/>
      <c r="DR40" s="609"/>
      <c r="DS40" s="609"/>
      <c r="DT40" s="609"/>
      <c r="DU40" s="609"/>
      <c r="DV40" s="610"/>
      <c r="DW40" s="611">
        <v>0</v>
      </c>
      <c r="DX40" s="623"/>
      <c r="DY40" s="623"/>
      <c r="DZ40" s="623"/>
      <c r="EA40" s="623"/>
      <c r="EB40" s="623"/>
      <c r="EC40" s="635"/>
    </row>
    <row r="41" spans="2:133" ht="11.25" customHeight="1" x14ac:dyDescent="0.15">
      <c r="B41" s="589" t="s">
        <v>336</v>
      </c>
      <c r="C41" s="590"/>
      <c r="D41" s="590"/>
      <c r="E41" s="590"/>
      <c r="F41" s="590"/>
      <c r="G41" s="590"/>
      <c r="H41" s="590"/>
      <c r="I41" s="590"/>
      <c r="J41" s="590"/>
      <c r="K41" s="590"/>
      <c r="L41" s="590"/>
      <c r="M41" s="590"/>
      <c r="N41" s="590"/>
      <c r="O41" s="590"/>
      <c r="P41" s="590"/>
      <c r="Q41" s="591"/>
      <c r="R41" s="592">
        <v>952593692</v>
      </c>
      <c r="S41" s="633"/>
      <c r="T41" s="633"/>
      <c r="U41" s="633"/>
      <c r="V41" s="633"/>
      <c r="W41" s="633"/>
      <c r="X41" s="633"/>
      <c r="Y41" s="636"/>
      <c r="Z41" s="637">
        <v>100</v>
      </c>
      <c r="AA41" s="637"/>
      <c r="AB41" s="637"/>
      <c r="AC41" s="637"/>
      <c r="AD41" s="638">
        <v>456986971</v>
      </c>
      <c r="AE41" s="638"/>
      <c r="AF41" s="638"/>
      <c r="AG41" s="638"/>
      <c r="AH41" s="638"/>
      <c r="AI41" s="638"/>
      <c r="AJ41" s="638"/>
      <c r="AK41" s="638"/>
      <c r="AL41" s="595">
        <v>100</v>
      </c>
      <c r="AM41" s="639"/>
      <c r="AN41" s="639"/>
      <c r="AO41" s="640"/>
      <c r="AQ41" s="641" t="s">
        <v>337</v>
      </c>
      <c r="AR41" s="642"/>
      <c r="AS41" s="642"/>
      <c r="AT41" s="642"/>
      <c r="AU41" s="642"/>
      <c r="AV41" s="642"/>
      <c r="AW41" s="642"/>
      <c r="AX41" s="642"/>
      <c r="AY41" s="643"/>
      <c r="AZ41" s="608">
        <v>16079459</v>
      </c>
      <c r="BA41" s="609"/>
      <c r="BB41" s="609"/>
      <c r="BC41" s="609"/>
      <c r="BD41" s="621"/>
      <c r="BE41" s="621"/>
      <c r="BF41" s="644"/>
      <c r="BG41" s="649"/>
      <c r="BH41" s="650"/>
      <c r="BI41" s="650"/>
      <c r="BJ41" s="650"/>
      <c r="BK41" s="650"/>
      <c r="BL41" s="217"/>
      <c r="BM41" s="606" t="s">
        <v>338</v>
      </c>
      <c r="BN41" s="606"/>
      <c r="BO41" s="606"/>
      <c r="BP41" s="606"/>
      <c r="BQ41" s="606"/>
      <c r="BR41" s="606"/>
      <c r="BS41" s="606"/>
      <c r="BT41" s="606"/>
      <c r="BU41" s="607"/>
      <c r="BV41" s="608" t="s">
        <v>122</v>
      </c>
      <c r="BW41" s="609"/>
      <c r="BX41" s="609"/>
      <c r="BY41" s="609"/>
      <c r="BZ41" s="609"/>
      <c r="CA41" s="609"/>
      <c r="CB41" s="645"/>
      <c r="CD41" s="605" t="s">
        <v>339</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340</v>
      </c>
      <c r="AR42" s="654"/>
      <c r="AS42" s="654"/>
      <c r="AT42" s="654"/>
      <c r="AU42" s="654"/>
      <c r="AV42" s="654"/>
      <c r="AW42" s="654"/>
      <c r="AX42" s="654"/>
      <c r="AY42" s="655"/>
      <c r="AZ42" s="592">
        <v>47473321</v>
      </c>
      <c r="BA42" s="633"/>
      <c r="BB42" s="633"/>
      <c r="BC42" s="633"/>
      <c r="BD42" s="593"/>
      <c r="BE42" s="593"/>
      <c r="BF42" s="656"/>
      <c r="BG42" s="651"/>
      <c r="BH42" s="652"/>
      <c r="BI42" s="652"/>
      <c r="BJ42" s="652"/>
      <c r="BK42" s="652"/>
      <c r="BL42" s="218"/>
      <c r="BM42" s="590" t="s">
        <v>341</v>
      </c>
      <c r="BN42" s="590"/>
      <c r="BO42" s="590"/>
      <c r="BP42" s="590"/>
      <c r="BQ42" s="590"/>
      <c r="BR42" s="590"/>
      <c r="BS42" s="590"/>
      <c r="BT42" s="590"/>
      <c r="BU42" s="591"/>
      <c r="BV42" s="592">
        <v>376</v>
      </c>
      <c r="BW42" s="633"/>
      <c r="BX42" s="633"/>
      <c r="BY42" s="633"/>
      <c r="BZ42" s="633"/>
      <c r="CA42" s="633"/>
      <c r="CB42" s="634"/>
      <c r="CD42" s="605" t="s">
        <v>342</v>
      </c>
      <c r="CE42" s="606"/>
      <c r="CF42" s="606"/>
      <c r="CG42" s="606"/>
      <c r="CH42" s="606"/>
      <c r="CI42" s="606"/>
      <c r="CJ42" s="606"/>
      <c r="CK42" s="606"/>
      <c r="CL42" s="606"/>
      <c r="CM42" s="606"/>
      <c r="CN42" s="606"/>
      <c r="CO42" s="606"/>
      <c r="CP42" s="606"/>
      <c r="CQ42" s="607"/>
      <c r="CR42" s="608">
        <v>110389157</v>
      </c>
      <c r="CS42" s="621"/>
      <c r="CT42" s="621"/>
      <c r="CU42" s="621"/>
      <c r="CV42" s="621"/>
      <c r="CW42" s="621"/>
      <c r="CX42" s="621"/>
      <c r="CY42" s="622"/>
      <c r="CZ42" s="611">
        <v>11.9</v>
      </c>
      <c r="DA42" s="623"/>
      <c r="DB42" s="623"/>
      <c r="DC42" s="624"/>
      <c r="DD42" s="614">
        <v>18058906</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343</v>
      </c>
      <c r="CD43" s="605" t="s">
        <v>344</v>
      </c>
      <c r="CE43" s="606"/>
      <c r="CF43" s="606"/>
      <c r="CG43" s="606"/>
      <c r="CH43" s="606"/>
      <c r="CI43" s="606"/>
      <c r="CJ43" s="606"/>
      <c r="CK43" s="606"/>
      <c r="CL43" s="606"/>
      <c r="CM43" s="606"/>
      <c r="CN43" s="606"/>
      <c r="CO43" s="606"/>
      <c r="CP43" s="606"/>
      <c r="CQ43" s="607"/>
      <c r="CR43" s="608">
        <v>1975363</v>
      </c>
      <c r="CS43" s="621"/>
      <c r="CT43" s="621"/>
      <c r="CU43" s="621"/>
      <c r="CV43" s="621"/>
      <c r="CW43" s="621"/>
      <c r="CX43" s="621"/>
      <c r="CY43" s="622"/>
      <c r="CZ43" s="611">
        <v>0.2</v>
      </c>
      <c r="DA43" s="623"/>
      <c r="DB43" s="623"/>
      <c r="DC43" s="624"/>
      <c r="DD43" s="614">
        <v>1642024</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345</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293</v>
      </c>
      <c r="CE44" s="628"/>
      <c r="CF44" s="605" t="s">
        <v>346</v>
      </c>
      <c r="CG44" s="606"/>
      <c r="CH44" s="606"/>
      <c r="CI44" s="606"/>
      <c r="CJ44" s="606"/>
      <c r="CK44" s="606"/>
      <c r="CL44" s="606"/>
      <c r="CM44" s="606"/>
      <c r="CN44" s="606"/>
      <c r="CO44" s="606"/>
      <c r="CP44" s="606"/>
      <c r="CQ44" s="607"/>
      <c r="CR44" s="608">
        <v>110356799</v>
      </c>
      <c r="CS44" s="609"/>
      <c r="CT44" s="609"/>
      <c r="CU44" s="609"/>
      <c r="CV44" s="609"/>
      <c r="CW44" s="609"/>
      <c r="CX44" s="609"/>
      <c r="CY44" s="610"/>
      <c r="CZ44" s="611">
        <v>11.8</v>
      </c>
      <c r="DA44" s="612"/>
      <c r="DB44" s="612"/>
      <c r="DC44" s="613"/>
      <c r="DD44" s="614">
        <v>18035459</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347</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348</v>
      </c>
      <c r="CG45" s="606"/>
      <c r="CH45" s="606"/>
      <c r="CI45" s="606"/>
      <c r="CJ45" s="606"/>
      <c r="CK45" s="606"/>
      <c r="CL45" s="606"/>
      <c r="CM45" s="606"/>
      <c r="CN45" s="606"/>
      <c r="CO45" s="606"/>
      <c r="CP45" s="606"/>
      <c r="CQ45" s="607"/>
      <c r="CR45" s="608">
        <v>49612179</v>
      </c>
      <c r="CS45" s="621"/>
      <c r="CT45" s="621"/>
      <c r="CU45" s="621"/>
      <c r="CV45" s="621"/>
      <c r="CW45" s="621"/>
      <c r="CX45" s="621"/>
      <c r="CY45" s="622"/>
      <c r="CZ45" s="611">
        <v>5.3</v>
      </c>
      <c r="DA45" s="623"/>
      <c r="DB45" s="623"/>
      <c r="DC45" s="624"/>
      <c r="DD45" s="614">
        <v>2378445</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349</v>
      </c>
      <c r="CG46" s="606"/>
      <c r="CH46" s="606"/>
      <c r="CI46" s="606"/>
      <c r="CJ46" s="606"/>
      <c r="CK46" s="606"/>
      <c r="CL46" s="606"/>
      <c r="CM46" s="606"/>
      <c r="CN46" s="606"/>
      <c r="CO46" s="606"/>
      <c r="CP46" s="606"/>
      <c r="CQ46" s="607"/>
      <c r="CR46" s="608">
        <v>52392617</v>
      </c>
      <c r="CS46" s="609"/>
      <c r="CT46" s="609"/>
      <c r="CU46" s="609"/>
      <c r="CV46" s="609"/>
      <c r="CW46" s="609"/>
      <c r="CX46" s="609"/>
      <c r="CY46" s="610"/>
      <c r="CZ46" s="611">
        <v>5.6</v>
      </c>
      <c r="DA46" s="612"/>
      <c r="DB46" s="612"/>
      <c r="DC46" s="613"/>
      <c r="DD46" s="614">
        <v>14989636</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350</v>
      </c>
      <c r="CG47" s="606"/>
      <c r="CH47" s="606"/>
      <c r="CI47" s="606"/>
      <c r="CJ47" s="606"/>
      <c r="CK47" s="606"/>
      <c r="CL47" s="606"/>
      <c r="CM47" s="606"/>
      <c r="CN47" s="606"/>
      <c r="CO47" s="606"/>
      <c r="CP47" s="606"/>
      <c r="CQ47" s="607"/>
      <c r="CR47" s="608">
        <v>32358</v>
      </c>
      <c r="CS47" s="621"/>
      <c r="CT47" s="621"/>
      <c r="CU47" s="621"/>
      <c r="CV47" s="621"/>
      <c r="CW47" s="621"/>
      <c r="CX47" s="621"/>
      <c r="CY47" s="622"/>
      <c r="CZ47" s="611">
        <v>0</v>
      </c>
      <c r="DA47" s="623"/>
      <c r="DB47" s="623"/>
      <c r="DC47" s="624"/>
      <c r="DD47" s="614">
        <v>23447</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351</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352</v>
      </c>
      <c r="CE49" s="590"/>
      <c r="CF49" s="590"/>
      <c r="CG49" s="590"/>
      <c r="CH49" s="590"/>
      <c r="CI49" s="590"/>
      <c r="CJ49" s="590"/>
      <c r="CK49" s="590"/>
      <c r="CL49" s="590"/>
      <c r="CM49" s="590"/>
      <c r="CN49" s="590"/>
      <c r="CO49" s="590"/>
      <c r="CP49" s="590"/>
      <c r="CQ49" s="591"/>
      <c r="CR49" s="592">
        <v>931550600</v>
      </c>
      <c r="CS49" s="593"/>
      <c r="CT49" s="593"/>
      <c r="CU49" s="593"/>
      <c r="CV49" s="593"/>
      <c r="CW49" s="593"/>
      <c r="CX49" s="593"/>
      <c r="CY49" s="594"/>
      <c r="CZ49" s="595">
        <v>100</v>
      </c>
      <c r="DA49" s="596"/>
      <c r="DB49" s="596"/>
      <c r="DC49" s="597"/>
      <c r="DD49" s="598">
        <v>545663774</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Pgz2dWYdlq0roml9WHQgzaNihAPDofgJHAnsBdJTxmhXc2KF7evev6m77ueH9ssefSUuER/xuZbGQoHtkva0/w==" saltValue="2wyaH/aMCf19T1Cy+TS3N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BS18" sqref="BS18:CG18"/>
    </sheetView>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9" t="s">
        <v>353</v>
      </c>
      <c r="B2" s="1079"/>
      <c r="C2" s="1079"/>
      <c r="D2" s="1079"/>
      <c r="E2" s="1079"/>
      <c r="F2" s="1079"/>
      <c r="G2" s="1079"/>
      <c r="H2" s="1079"/>
      <c r="I2" s="1079"/>
      <c r="J2" s="1079"/>
      <c r="K2" s="1079"/>
      <c r="L2" s="1079"/>
      <c r="M2" s="1079"/>
      <c r="N2" s="1079"/>
      <c r="O2" s="1079"/>
      <c r="P2" s="1079"/>
      <c r="Q2" s="1079"/>
      <c r="R2" s="1079"/>
      <c r="S2" s="1079"/>
      <c r="T2" s="1079"/>
      <c r="U2" s="1079"/>
      <c r="V2" s="1079"/>
      <c r="W2" s="1079"/>
      <c r="X2" s="1079"/>
      <c r="Y2" s="1079"/>
      <c r="Z2" s="1079"/>
      <c r="AA2" s="1079"/>
      <c r="AB2" s="1079"/>
      <c r="AC2" s="1079"/>
      <c r="AD2" s="1079"/>
      <c r="AE2" s="1079"/>
      <c r="AF2" s="1079"/>
      <c r="AG2" s="1079"/>
      <c r="AH2" s="1079"/>
      <c r="AI2" s="1079"/>
      <c r="AJ2" s="1079"/>
      <c r="AK2" s="1079"/>
      <c r="AL2" s="1079"/>
      <c r="AM2" s="1079"/>
      <c r="AN2" s="1079"/>
      <c r="AO2" s="1079"/>
      <c r="AP2" s="1079"/>
      <c r="AQ2" s="1079"/>
      <c r="AR2" s="1079"/>
      <c r="AS2" s="1079"/>
      <c r="AT2" s="1079"/>
      <c r="AU2" s="1079"/>
      <c r="AV2" s="1079"/>
      <c r="AW2" s="1079"/>
      <c r="AX2" s="1079"/>
      <c r="AY2" s="1079"/>
      <c r="AZ2" s="1079"/>
      <c r="BA2" s="1079"/>
      <c r="BB2" s="1079"/>
      <c r="BC2" s="1079"/>
      <c r="BD2" s="1079"/>
      <c r="BE2" s="1079"/>
      <c r="BF2" s="1079"/>
      <c r="BG2" s="1079"/>
      <c r="BH2" s="1079"/>
      <c r="BI2" s="1079"/>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80" t="s">
        <v>354</v>
      </c>
      <c r="DK2" s="1081"/>
      <c r="DL2" s="1081"/>
      <c r="DM2" s="1081"/>
      <c r="DN2" s="1081"/>
      <c r="DO2" s="1082"/>
      <c r="DP2" s="222"/>
      <c r="DQ2" s="1080" t="s">
        <v>355</v>
      </c>
      <c r="DR2" s="1081"/>
      <c r="DS2" s="1081"/>
      <c r="DT2" s="1081"/>
      <c r="DU2" s="1081"/>
      <c r="DV2" s="1081"/>
      <c r="DW2" s="1081"/>
      <c r="DX2" s="1081"/>
      <c r="DY2" s="1081"/>
      <c r="DZ2" s="1082"/>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1044" t="s">
        <v>356</v>
      </c>
      <c r="B4" s="1044"/>
      <c r="C4" s="1044"/>
      <c r="D4" s="1044"/>
      <c r="E4" s="1044"/>
      <c r="F4" s="1044"/>
      <c r="G4" s="1044"/>
      <c r="H4" s="1044"/>
      <c r="I4" s="1044"/>
      <c r="J4" s="1044"/>
      <c r="K4" s="1044"/>
      <c r="L4" s="1044"/>
      <c r="M4" s="1044"/>
      <c r="N4" s="1044"/>
      <c r="O4" s="1044"/>
      <c r="P4" s="1044"/>
      <c r="Q4" s="1044"/>
      <c r="R4" s="1044"/>
      <c r="S4" s="1044"/>
      <c r="T4" s="1044"/>
      <c r="U4" s="1044"/>
      <c r="V4" s="1044"/>
      <c r="W4" s="1044"/>
      <c r="X4" s="1044"/>
      <c r="Y4" s="1044"/>
      <c r="Z4" s="1044"/>
      <c r="AA4" s="1044"/>
      <c r="AB4" s="1044"/>
      <c r="AC4" s="1044"/>
      <c r="AD4" s="1044"/>
      <c r="AE4" s="1044"/>
      <c r="AF4" s="1044"/>
      <c r="AG4" s="1044"/>
      <c r="AH4" s="1044"/>
      <c r="AI4" s="1044"/>
      <c r="AJ4" s="1044"/>
      <c r="AK4" s="1044"/>
      <c r="AL4" s="1044"/>
      <c r="AM4" s="1044"/>
      <c r="AN4" s="1044"/>
      <c r="AO4" s="1044"/>
      <c r="AP4" s="1044"/>
      <c r="AQ4" s="1044"/>
      <c r="AR4" s="1044"/>
      <c r="AS4" s="1044"/>
      <c r="AT4" s="1044"/>
      <c r="AU4" s="1044"/>
      <c r="AV4" s="1044"/>
      <c r="AW4" s="1044"/>
      <c r="AX4" s="1044"/>
      <c r="AY4" s="1044"/>
      <c r="AZ4" s="226"/>
      <c r="BA4" s="226"/>
      <c r="BB4" s="226"/>
      <c r="BC4" s="226"/>
      <c r="BD4" s="226"/>
      <c r="BE4" s="227"/>
      <c r="BF4" s="227"/>
      <c r="BG4" s="227"/>
      <c r="BH4" s="227"/>
      <c r="BI4" s="227"/>
      <c r="BJ4" s="227"/>
      <c r="BK4" s="227"/>
      <c r="BL4" s="227"/>
      <c r="BM4" s="227"/>
      <c r="BN4" s="227"/>
      <c r="BO4" s="227"/>
      <c r="BP4" s="227"/>
      <c r="BQ4" s="717" t="s">
        <v>357</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15">
      <c r="A5" s="979" t="s">
        <v>358</v>
      </c>
      <c r="B5" s="980"/>
      <c r="C5" s="980"/>
      <c r="D5" s="980"/>
      <c r="E5" s="980"/>
      <c r="F5" s="980"/>
      <c r="G5" s="980"/>
      <c r="H5" s="980"/>
      <c r="I5" s="980"/>
      <c r="J5" s="980"/>
      <c r="K5" s="980"/>
      <c r="L5" s="980"/>
      <c r="M5" s="980"/>
      <c r="N5" s="980"/>
      <c r="O5" s="980"/>
      <c r="P5" s="981"/>
      <c r="Q5" s="985" t="s">
        <v>359</v>
      </c>
      <c r="R5" s="986"/>
      <c r="S5" s="986"/>
      <c r="T5" s="986"/>
      <c r="U5" s="987"/>
      <c r="V5" s="985" t="s">
        <v>360</v>
      </c>
      <c r="W5" s="986"/>
      <c r="X5" s="986"/>
      <c r="Y5" s="986"/>
      <c r="Z5" s="987"/>
      <c r="AA5" s="985" t="s">
        <v>361</v>
      </c>
      <c r="AB5" s="986"/>
      <c r="AC5" s="986"/>
      <c r="AD5" s="986"/>
      <c r="AE5" s="986"/>
      <c r="AF5" s="1083" t="s">
        <v>362</v>
      </c>
      <c r="AG5" s="986"/>
      <c r="AH5" s="986"/>
      <c r="AI5" s="986"/>
      <c r="AJ5" s="999"/>
      <c r="AK5" s="986" t="s">
        <v>363</v>
      </c>
      <c r="AL5" s="986"/>
      <c r="AM5" s="986"/>
      <c r="AN5" s="986"/>
      <c r="AO5" s="987"/>
      <c r="AP5" s="985" t="s">
        <v>364</v>
      </c>
      <c r="AQ5" s="986"/>
      <c r="AR5" s="986"/>
      <c r="AS5" s="986"/>
      <c r="AT5" s="987"/>
      <c r="AU5" s="985" t="s">
        <v>365</v>
      </c>
      <c r="AV5" s="986"/>
      <c r="AW5" s="986"/>
      <c r="AX5" s="986"/>
      <c r="AY5" s="999"/>
      <c r="AZ5" s="226"/>
      <c r="BA5" s="226"/>
      <c r="BB5" s="226"/>
      <c r="BC5" s="226"/>
      <c r="BD5" s="226"/>
      <c r="BE5" s="227"/>
      <c r="BF5" s="227"/>
      <c r="BG5" s="227"/>
      <c r="BH5" s="227"/>
      <c r="BI5" s="227"/>
      <c r="BJ5" s="227"/>
      <c r="BK5" s="227"/>
      <c r="BL5" s="227"/>
      <c r="BM5" s="227"/>
      <c r="BN5" s="227"/>
      <c r="BO5" s="227"/>
      <c r="BP5" s="227"/>
      <c r="BQ5" s="979" t="s">
        <v>366</v>
      </c>
      <c r="BR5" s="980"/>
      <c r="BS5" s="980"/>
      <c r="BT5" s="980"/>
      <c r="BU5" s="980"/>
      <c r="BV5" s="980"/>
      <c r="BW5" s="980"/>
      <c r="BX5" s="980"/>
      <c r="BY5" s="980"/>
      <c r="BZ5" s="980"/>
      <c r="CA5" s="980"/>
      <c r="CB5" s="980"/>
      <c r="CC5" s="980"/>
      <c r="CD5" s="980"/>
      <c r="CE5" s="980"/>
      <c r="CF5" s="980"/>
      <c r="CG5" s="981"/>
      <c r="CH5" s="985" t="s">
        <v>367</v>
      </c>
      <c r="CI5" s="986"/>
      <c r="CJ5" s="986"/>
      <c r="CK5" s="986"/>
      <c r="CL5" s="987"/>
      <c r="CM5" s="985" t="s">
        <v>368</v>
      </c>
      <c r="CN5" s="986"/>
      <c r="CO5" s="986"/>
      <c r="CP5" s="986"/>
      <c r="CQ5" s="987"/>
      <c r="CR5" s="985" t="s">
        <v>369</v>
      </c>
      <c r="CS5" s="986"/>
      <c r="CT5" s="986"/>
      <c r="CU5" s="986"/>
      <c r="CV5" s="987"/>
      <c r="CW5" s="985" t="s">
        <v>370</v>
      </c>
      <c r="CX5" s="986"/>
      <c r="CY5" s="986"/>
      <c r="CZ5" s="986"/>
      <c r="DA5" s="987"/>
      <c r="DB5" s="985" t="s">
        <v>371</v>
      </c>
      <c r="DC5" s="986"/>
      <c r="DD5" s="986"/>
      <c r="DE5" s="986"/>
      <c r="DF5" s="987"/>
      <c r="DG5" s="1073" t="s">
        <v>372</v>
      </c>
      <c r="DH5" s="1074"/>
      <c r="DI5" s="1074"/>
      <c r="DJ5" s="1074"/>
      <c r="DK5" s="1075"/>
      <c r="DL5" s="1073" t="s">
        <v>373</v>
      </c>
      <c r="DM5" s="1074"/>
      <c r="DN5" s="1074"/>
      <c r="DO5" s="1074"/>
      <c r="DP5" s="1075"/>
      <c r="DQ5" s="985" t="s">
        <v>374</v>
      </c>
      <c r="DR5" s="986"/>
      <c r="DS5" s="986"/>
      <c r="DT5" s="986"/>
      <c r="DU5" s="987"/>
      <c r="DV5" s="985" t="s">
        <v>365</v>
      </c>
      <c r="DW5" s="986"/>
      <c r="DX5" s="986"/>
      <c r="DY5" s="986"/>
      <c r="DZ5" s="999"/>
      <c r="EA5" s="228"/>
    </row>
    <row r="6" spans="1:131" s="229" customFormat="1" ht="26.25" customHeight="1" thickBot="1" x14ac:dyDescent="0.2">
      <c r="A6" s="982"/>
      <c r="B6" s="983"/>
      <c r="C6" s="983"/>
      <c r="D6" s="983"/>
      <c r="E6" s="983"/>
      <c r="F6" s="983"/>
      <c r="G6" s="983"/>
      <c r="H6" s="983"/>
      <c r="I6" s="983"/>
      <c r="J6" s="983"/>
      <c r="K6" s="983"/>
      <c r="L6" s="983"/>
      <c r="M6" s="983"/>
      <c r="N6" s="983"/>
      <c r="O6" s="983"/>
      <c r="P6" s="984"/>
      <c r="Q6" s="988"/>
      <c r="R6" s="989"/>
      <c r="S6" s="989"/>
      <c r="T6" s="989"/>
      <c r="U6" s="990"/>
      <c r="V6" s="988"/>
      <c r="W6" s="989"/>
      <c r="X6" s="989"/>
      <c r="Y6" s="989"/>
      <c r="Z6" s="990"/>
      <c r="AA6" s="988"/>
      <c r="AB6" s="989"/>
      <c r="AC6" s="989"/>
      <c r="AD6" s="989"/>
      <c r="AE6" s="989"/>
      <c r="AF6" s="1084"/>
      <c r="AG6" s="989"/>
      <c r="AH6" s="989"/>
      <c r="AI6" s="989"/>
      <c r="AJ6" s="1000"/>
      <c r="AK6" s="989"/>
      <c r="AL6" s="989"/>
      <c r="AM6" s="989"/>
      <c r="AN6" s="989"/>
      <c r="AO6" s="990"/>
      <c r="AP6" s="988"/>
      <c r="AQ6" s="989"/>
      <c r="AR6" s="989"/>
      <c r="AS6" s="989"/>
      <c r="AT6" s="990"/>
      <c r="AU6" s="988"/>
      <c r="AV6" s="989"/>
      <c r="AW6" s="989"/>
      <c r="AX6" s="989"/>
      <c r="AY6" s="1000"/>
      <c r="AZ6" s="226"/>
      <c r="BA6" s="226"/>
      <c r="BB6" s="226"/>
      <c r="BC6" s="226"/>
      <c r="BD6" s="226"/>
      <c r="BE6" s="227"/>
      <c r="BF6" s="227"/>
      <c r="BG6" s="227"/>
      <c r="BH6" s="227"/>
      <c r="BI6" s="227"/>
      <c r="BJ6" s="227"/>
      <c r="BK6" s="227"/>
      <c r="BL6" s="227"/>
      <c r="BM6" s="227"/>
      <c r="BN6" s="227"/>
      <c r="BO6" s="227"/>
      <c r="BP6" s="227"/>
      <c r="BQ6" s="982"/>
      <c r="BR6" s="983"/>
      <c r="BS6" s="983"/>
      <c r="BT6" s="983"/>
      <c r="BU6" s="983"/>
      <c r="BV6" s="983"/>
      <c r="BW6" s="983"/>
      <c r="BX6" s="983"/>
      <c r="BY6" s="983"/>
      <c r="BZ6" s="983"/>
      <c r="CA6" s="983"/>
      <c r="CB6" s="983"/>
      <c r="CC6" s="983"/>
      <c r="CD6" s="983"/>
      <c r="CE6" s="983"/>
      <c r="CF6" s="983"/>
      <c r="CG6" s="984"/>
      <c r="CH6" s="988"/>
      <c r="CI6" s="989"/>
      <c r="CJ6" s="989"/>
      <c r="CK6" s="989"/>
      <c r="CL6" s="990"/>
      <c r="CM6" s="988"/>
      <c r="CN6" s="989"/>
      <c r="CO6" s="989"/>
      <c r="CP6" s="989"/>
      <c r="CQ6" s="990"/>
      <c r="CR6" s="988"/>
      <c r="CS6" s="989"/>
      <c r="CT6" s="989"/>
      <c r="CU6" s="989"/>
      <c r="CV6" s="990"/>
      <c r="CW6" s="988"/>
      <c r="CX6" s="989"/>
      <c r="CY6" s="989"/>
      <c r="CZ6" s="989"/>
      <c r="DA6" s="990"/>
      <c r="DB6" s="988"/>
      <c r="DC6" s="989"/>
      <c r="DD6" s="989"/>
      <c r="DE6" s="989"/>
      <c r="DF6" s="990"/>
      <c r="DG6" s="1076"/>
      <c r="DH6" s="1077"/>
      <c r="DI6" s="1077"/>
      <c r="DJ6" s="1077"/>
      <c r="DK6" s="1078"/>
      <c r="DL6" s="1076"/>
      <c r="DM6" s="1077"/>
      <c r="DN6" s="1077"/>
      <c r="DO6" s="1077"/>
      <c r="DP6" s="1078"/>
      <c r="DQ6" s="988"/>
      <c r="DR6" s="989"/>
      <c r="DS6" s="989"/>
      <c r="DT6" s="989"/>
      <c r="DU6" s="990"/>
      <c r="DV6" s="988"/>
      <c r="DW6" s="989"/>
      <c r="DX6" s="989"/>
      <c r="DY6" s="989"/>
      <c r="DZ6" s="1000"/>
      <c r="EA6" s="228"/>
    </row>
    <row r="7" spans="1:131" s="229" customFormat="1" ht="26.25" customHeight="1" thickTop="1" x14ac:dyDescent="0.15">
      <c r="A7" s="230">
        <v>1</v>
      </c>
      <c r="B7" s="1032" t="s">
        <v>375</v>
      </c>
      <c r="C7" s="1033"/>
      <c r="D7" s="1033"/>
      <c r="E7" s="1033"/>
      <c r="F7" s="1033"/>
      <c r="G7" s="1033"/>
      <c r="H7" s="1033"/>
      <c r="I7" s="1033"/>
      <c r="J7" s="1033"/>
      <c r="K7" s="1033"/>
      <c r="L7" s="1033"/>
      <c r="M7" s="1033"/>
      <c r="N7" s="1033"/>
      <c r="O7" s="1033"/>
      <c r="P7" s="1034"/>
      <c r="Q7" s="1091">
        <v>896623</v>
      </c>
      <c r="R7" s="1092"/>
      <c r="S7" s="1092"/>
      <c r="T7" s="1092"/>
      <c r="U7" s="1093"/>
      <c r="V7" s="1094">
        <v>885035</v>
      </c>
      <c r="W7" s="1092"/>
      <c r="X7" s="1092"/>
      <c r="Y7" s="1092"/>
      <c r="Z7" s="1093"/>
      <c r="AA7" s="1094">
        <v>11588</v>
      </c>
      <c r="AB7" s="1092"/>
      <c r="AC7" s="1092"/>
      <c r="AD7" s="1092"/>
      <c r="AE7" s="1095"/>
      <c r="AF7" s="1096">
        <v>1514</v>
      </c>
      <c r="AG7" s="1097"/>
      <c r="AH7" s="1097"/>
      <c r="AI7" s="1097"/>
      <c r="AJ7" s="1098"/>
      <c r="AK7" s="1099">
        <v>1109</v>
      </c>
      <c r="AL7" s="1086"/>
      <c r="AM7" s="1086"/>
      <c r="AN7" s="1086"/>
      <c r="AO7" s="1100"/>
      <c r="AP7" s="1101">
        <v>1273361</v>
      </c>
      <c r="AQ7" s="1086"/>
      <c r="AR7" s="1086"/>
      <c r="AS7" s="1086"/>
      <c r="AT7" s="1100"/>
      <c r="AU7" s="1102"/>
      <c r="AV7" s="1102"/>
      <c r="AW7" s="1102"/>
      <c r="AX7" s="1102"/>
      <c r="AY7" s="1103"/>
      <c r="AZ7" s="226"/>
      <c r="BA7" s="226"/>
      <c r="BB7" s="226"/>
      <c r="BC7" s="226"/>
      <c r="BD7" s="226"/>
      <c r="BE7" s="227"/>
      <c r="BF7" s="227"/>
      <c r="BG7" s="227"/>
      <c r="BH7" s="227"/>
      <c r="BI7" s="227"/>
      <c r="BJ7" s="227"/>
      <c r="BK7" s="227"/>
      <c r="BL7" s="227"/>
      <c r="BM7" s="227"/>
      <c r="BN7" s="227"/>
      <c r="BO7" s="227"/>
      <c r="BP7" s="227"/>
      <c r="BQ7" s="230">
        <v>1</v>
      </c>
      <c r="BR7" s="231"/>
      <c r="BS7" s="1088" t="s">
        <v>568</v>
      </c>
      <c r="BT7" s="1089"/>
      <c r="BU7" s="1089"/>
      <c r="BV7" s="1089"/>
      <c r="BW7" s="1089"/>
      <c r="BX7" s="1089"/>
      <c r="BY7" s="1089"/>
      <c r="BZ7" s="1089"/>
      <c r="CA7" s="1089"/>
      <c r="CB7" s="1089"/>
      <c r="CC7" s="1089"/>
      <c r="CD7" s="1089"/>
      <c r="CE7" s="1089"/>
      <c r="CF7" s="1089"/>
      <c r="CG7" s="1104"/>
      <c r="CH7" s="1085">
        <v>2</v>
      </c>
      <c r="CI7" s="1086"/>
      <c r="CJ7" s="1086"/>
      <c r="CK7" s="1086"/>
      <c r="CL7" s="1087"/>
      <c r="CM7" s="1085">
        <v>386</v>
      </c>
      <c r="CN7" s="1086"/>
      <c r="CO7" s="1086"/>
      <c r="CP7" s="1086"/>
      <c r="CQ7" s="1087"/>
      <c r="CR7" s="1085">
        <v>300</v>
      </c>
      <c r="CS7" s="1086"/>
      <c r="CT7" s="1086"/>
      <c r="CU7" s="1086"/>
      <c r="CV7" s="1087"/>
      <c r="CW7" s="1085">
        <v>241</v>
      </c>
      <c r="CX7" s="1086"/>
      <c r="CY7" s="1086"/>
      <c r="CZ7" s="1086"/>
      <c r="DA7" s="1087"/>
      <c r="DB7" s="1085" t="s">
        <v>597</v>
      </c>
      <c r="DC7" s="1086"/>
      <c r="DD7" s="1086"/>
      <c r="DE7" s="1086"/>
      <c r="DF7" s="1087"/>
      <c r="DG7" s="1085" t="s">
        <v>597</v>
      </c>
      <c r="DH7" s="1086"/>
      <c r="DI7" s="1086"/>
      <c r="DJ7" s="1086"/>
      <c r="DK7" s="1087"/>
      <c r="DL7" s="1085" t="s">
        <v>597</v>
      </c>
      <c r="DM7" s="1086"/>
      <c r="DN7" s="1086"/>
      <c r="DO7" s="1086"/>
      <c r="DP7" s="1087"/>
      <c r="DQ7" s="1085" t="s">
        <v>501</v>
      </c>
      <c r="DR7" s="1086"/>
      <c r="DS7" s="1086"/>
      <c r="DT7" s="1086"/>
      <c r="DU7" s="1087"/>
      <c r="DV7" s="1088" t="s">
        <v>598</v>
      </c>
      <c r="DW7" s="1089"/>
      <c r="DX7" s="1089"/>
      <c r="DY7" s="1089"/>
      <c r="DZ7" s="1090"/>
      <c r="EA7" s="228"/>
    </row>
    <row r="8" spans="1:131" s="229" customFormat="1" ht="26.25" customHeight="1" x14ac:dyDescent="0.15">
      <c r="A8" s="232">
        <v>2</v>
      </c>
      <c r="B8" s="1014" t="s">
        <v>376</v>
      </c>
      <c r="C8" s="1015"/>
      <c r="D8" s="1015"/>
      <c r="E8" s="1015"/>
      <c r="F8" s="1015"/>
      <c r="G8" s="1015"/>
      <c r="H8" s="1015"/>
      <c r="I8" s="1015"/>
      <c r="J8" s="1015"/>
      <c r="K8" s="1015"/>
      <c r="L8" s="1015"/>
      <c r="M8" s="1015"/>
      <c r="N8" s="1015"/>
      <c r="O8" s="1015"/>
      <c r="P8" s="1016"/>
      <c r="Q8" s="1069">
        <v>440</v>
      </c>
      <c r="R8" s="1020"/>
      <c r="S8" s="1020"/>
      <c r="T8" s="1020"/>
      <c r="U8" s="1070"/>
      <c r="V8" s="1024">
        <v>123</v>
      </c>
      <c r="W8" s="1020"/>
      <c r="X8" s="1020"/>
      <c r="Y8" s="1020"/>
      <c r="Z8" s="1070"/>
      <c r="AA8" s="1024">
        <v>317</v>
      </c>
      <c r="AB8" s="1020"/>
      <c r="AC8" s="1020"/>
      <c r="AD8" s="1020"/>
      <c r="AE8" s="1021"/>
      <c r="AF8" s="1019" t="s">
        <v>122</v>
      </c>
      <c r="AG8" s="1020"/>
      <c r="AH8" s="1020"/>
      <c r="AI8" s="1020"/>
      <c r="AJ8" s="1021"/>
      <c r="AK8" s="1071">
        <v>2</v>
      </c>
      <c r="AL8" s="974"/>
      <c r="AM8" s="974"/>
      <c r="AN8" s="974"/>
      <c r="AO8" s="1065"/>
      <c r="AP8" s="1072">
        <v>824</v>
      </c>
      <c r="AQ8" s="974"/>
      <c r="AR8" s="974"/>
      <c r="AS8" s="974"/>
      <c r="AT8" s="1065"/>
      <c r="AU8" s="1067"/>
      <c r="AV8" s="1067"/>
      <c r="AW8" s="1067"/>
      <c r="AX8" s="1067"/>
      <c r="AY8" s="1068"/>
      <c r="AZ8" s="226"/>
      <c r="BA8" s="226"/>
      <c r="BB8" s="226"/>
      <c r="BC8" s="226"/>
      <c r="BD8" s="226"/>
      <c r="BE8" s="227"/>
      <c r="BF8" s="227"/>
      <c r="BG8" s="227"/>
      <c r="BH8" s="227"/>
      <c r="BI8" s="227"/>
      <c r="BJ8" s="227"/>
      <c r="BK8" s="227"/>
      <c r="BL8" s="227"/>
      <c r="BM8" s="227"/>
      <c r="BN8" s="227"/>
      <c r="BO8" s="227"/>
      <c r="BP8" s="227"/>
      <c r="BQ8" s="232">
        <v>2</v>
      </c>
      <c r="BR8" s="233" t="s">
        <v>609</v>
      </c>
      <c r="BS8" s="976" t="s">
        <v>569</v>
      </c>
      <c r="BT8" s="977"/>
      <c r="BU8" s="977"/>
      <c r="BV8" s="977"/>
      <c r="BW8" s="977"/>
      <c r="BX8" s="977"/>
      <c r="BY8" s="977"/>
      <c r="BZ8" s="977"/>
      <c r="CA8" s="977"/>
      <c r="CB8" s="977"/>
      <c r="CC8" s="977"/>
      <c r="CD8" s="977"/>
      <c r="CE8" s="977"/>
      <c r="CF8" s="977"/>
      <c r="CG8" s="998"/>
      <c r="CH8" s="973">
        <v>-554</v>
      </c>
      <c r="CI8" s="974"/>
      <c r="CJ8" s="974"/>
      <c r="CK8" s="974"/>
      <c r="CL8" s="975"/>
      <c r="CM8" s="973">
        <v>3544</v>
      </c>
      <c r="CN8" s="974"/>
      <c r="CO8" s="974"/>
      <c r="CP8" s="974"/>
      <c r="CQ8" s="975"/>
      <c r="CR8" s="973">
        <v>1140</v>
      </c>
      <c r="CS8" s="974"/>
      <c r="CT8" s="974"/>
      <c r="CU8" s="974"/>
      <c r="CV8" s="975"/>
      <c r="CW8" s="973">
        <v>462</v>
      </c>
      <c r="CX8" s="974"/>
      <c r="CY8" s="974"/>
      <c r="CZ8" s="974"/>
      <c r="DA8" s="975"/>
      <c r="DB8" s="973" t="s">
        <v>597</v>
      </c>
      <c r="DC8" s="974"/>
      <c r="DD8" s="974"/>
      <c r="DE8" s="974"/>
      <c r="DF8" s="975"/>
      <c r="DG8" s="973" t="s">
        <v>597</v>
      </c>
      <c r="DH8" s="974"/>
      <c r="DI8" s="974"/>
      <c r="DJ8" s="974"/>
      <c r="DK8" s="975"/>
      <c r="DL8" s="973">
        <v>3180</v>
      </c>
      <c r="DM8" s="974"/>
      <c r="DN8" s="974"/>
      <c r="DO8" s="974"/>
      <c r="DP8" s="975"/>
      <c r="DQ8" s="973">
        <f>DL8*0.5</f>
        <v>1590</v>
      </c>
      <c r="DR8" s="974"/>
      <c r="DS8" s="974"/>
      <c r="DT8" s="974"/>
      <c r="DU8" s="975"/>
      <c r="DV8" s="976"/>
      <c r="DW8" s="977"/>
      <c r="DX8" s="977"/>
      <c r="DY8" s="977"/>
      <c r="DZ8" s="978"/>
      <c r="EA8" s="228"/>
    </row>
    <row r="9" spans="1:131" s="229" customFormat="1" ht="26.25" customHeight="1" x14ac:dyDescent="0.15">
      <c r="A9" s="232">
        <v>3</v>
      </c>
      <c r="B9" s="1014" t="s">
        <v>377</v>
      </c>
      <c r="C9" s="1015"/>
      <c r="D9" s="1015"/>
      <c r="E9" s="1015"/>
      <c r="F9" s="1015"/>
      <c r="G9" s="1015"/>
      <c r="H9" s="1015"/>
      <c r="I9" s="1015"/>
      <c r="J9" s="1015"/>
      <c r="K9" s="1015"/>
      <c r="L9" s="1015"/>
      <c r="M9" s="1015"/>
      <c r="N9" s="1015"/>
      <c r="O9" s="1015"/>
      <c r="P9" s="1016"/>
      <c r="Q9" s="1069">
        <v>31301</v>
      </c>
      <c r="R9" s="1020"/>
      <c r="S9" s="1020"/>
      <c r="T9" s="1020"/>
      <c r="U9" s="1070"/>
      <c r="V9" s="1024">
        <v>30766</v>
      </c>
      <c r="W9" s="1020"/>
      <c r="X9" s="1020"/>
      <c r="Y9" s="1020"/>
      <c r="Z9" s="1070"/>
      <c r="AA9" s="1024">
        <v>535</v>
      </c>
      <c r="AB9" s="1020"/>
      <c r="AC9" s="1020"/>
      <c r="AD9" s="1020"/>
      <c r="AE9" s="1021"/>
      <c r="AF9" s="1019" t="s">
        <v>122</v>
      </c>
      <c r="AG9" s="1020"/>
      <c r="AH9" s="1020"/>
      <c r="AI9" s="1020"/>
      <c r="AJ9" s="1021"/>
      <c r="AK9" s="1071">
        <v>491</v>
      </c>
      <c r="AL9" s="974"/>
      <c r="AM9" s="974"/>
      <c r="AN9" s="974"/>
      <c r="AO9" s="1065"/>
      <c r="AP9" s="1072">
        <v>83645</v>
      </c>
      <c r="AQ9" s="974"/>
      <c r="AR9" s="974"/>
      <c r="AS9" s="974"/>
      <c r="AT9" s="1065"/>
      <c r="AU9" s="1067"/>
      <c r="AV9" s="1067"/>
      <c r="AW9" s="1067"/>
      <c r="AX9" s="1067"/>
      <c r="AY9" s="1068"/>
      <c r="AZ9" s="226"/>
      <c r="BA9" s="226"/>
      <c r="BB9" s="226"/>
      <c r="BC9" s="226"/>
      <c r="BD9" s="226"/>
      <c r="BE9" s="227"/>
      <c r="BF9" s="227"/>
      <c r="BG9" s="227"/>
      <c r="BH9" s="227"/>
      <c r="BI9" s="227"/>
      <c r="BJ9" s="227"/>
      <c r="BK9" s="227"/>
      <c r="BL9" s="227"/>
      <c r="BM9" s="227"/>
      <c r="BN9" s="227"/>
      <c r="BO9" s="227"/>
      <c r="BP9" s="227"/>
      <c r="BQ9" s="232">
        <v>3</v>
      </c>
      <c r="BR9" s="233"/>
      <c r="BS9" s="976" t="s">
        <v>570</v>
      </c>
      <c r="BT9" s="977"/>
      <c r="BU9" s="977"/>
      <c r="BV9" s="977"/>
      <c r="BW9" s="977"/>
      <c r="BX9" s="977"/>
      <c r="BY9" s="977"/>
      <c r="BZ9" s="977"/>
      <c r="CA9" s="977"/>
      <c r="CB9" s="977"/>
      <c r="CC9" s="977"/>
      <c r="CD9" s="977"/>
      <c r="CE9" s="977"/>
      <c r="CF9" s="977"/>
      <c r="CG9" s="998"/>
      <c r="CH9" s="973">
        <v>84</v>
      </c>
      <c r="CI9" s="974"/>
      <c r="CJ9" s="974"/>
      <c r="CK9" s="974"/>
      <c r="CL9" s="975"/>
      <c r="CM9" s="973">
        <v>413</v>
      </c>
      <c r="CN9" s="974"/>
      <c r="CO9" s="974"/>
      <c r="CP9" s="974"/>
      <c r="CQ9" s="975"/>
      <c r="CR9" s="973">
        <v>50</v>
      </c>
      <c r="CS9" s="974"/>
      <c r="CT9" s="974"/>
      <c r="CU9" s="974"/>
      <c r="CV9" s="975"/>
      <c r="CW9" s="973">
        <v>111</v>
      </c>
      <c r="CX9" s="974"/>
      <c r="CY9" s="974"/>
      <c r="CZ9" s="974"/>
      <c r="DA9" s="975"/>
      <c r="DB9" s="973" t="s">
        <v>501</v>
      </c>
      <c r="DC9" s="974"/>
      <c r="DD9" s="974"/>
      <c r="DE9" s="974"/>
      <c r="DF9" s="975"/>
      <c r="DG9" s="973" t="s">
        <v>501</v>
      </c>
      <c r="DH9" s="974"/>
      <c r="DI9" s="974"/>
      <c r="DJ9" s="974"/>
      <c r="DK9" s="975"/>
      <c r="DL9" s="973" t="s">
        <v>501</v>
      </c>
      <c r="DM9" s="974"/>
      <c r="DN9" s="974"/>
      <c r="DO9" s="974"/>
      <c r="DP9" s="975"/>
      <c r="DQ9" s="973" t="s">
        <v>501</v>
      </c>
      <c r="DR9" s="974"/>
      <c r="DS9" s="974"/>
      <c r="DT9" s="974"/>
      <c r="DU9" s="975"/>
      <c r="DV9" s="976"/>
      <c r="DW9" s="977"/>
      <c r="DX9" s="977"/>
      <c r="DY9" s="977"/>
      <c r="DZ9" s="978"/>
      <c r="EA9" s="228"/>
    </row>
    <row r="10" spans="1:131" s="229" customFormat="1" ht="26.25" customHeight="1" x14ac:dyDescent="0.15">
      <c r="A10" s="232">
        <v>4</v>
      </c>
      <c r="B10" s="1014" t="s">
        <v>378</v>
      </c>
      <c r="C10" s="1015"/>
      <c r="D10" s="1015"/>
      <c r="E10" s="1015"/>
      <c r="F10" s="1015"/>
      <c r="G10" s="1015"/>
      <c r="H10" s="1015"/>
      <c r="I10" s="1015"/>
      <c r="J10" s="1015"/>
      <c r="K10" s="1015"/>
      <c r="L10" s="1015"/>
      <c r="M10" s="1015"/>
      <c r="N10" s="1015"/>
      <c r="O10" s="1015"/>
      <c r="P10" s="1016"/>
      <c r="Q10" s="1069">
        <v>3948</v>
      </c>
      <c r="R10" s="1020"/>
      <c r="S10" s="1020"/>
      <c r="T10" s="1020"/>
      <c r="U10" s="1070"/>
      <c r="V10" s="1024">
        <v>3570</v>
      </c>
      <c r="W10" s="1020"/>
      <c r="X10" s="1020"/>
      <c r="Y10" s="1020"/>
      <c r="Z10" s="1070"/>
      <c r="AA10" s="1024">
        <v>378</v>
      </c>
      <c r="AB10" s="1020"/>
      <c r="AC10" s="1020"/>
      <c r="AD10" s="1020"/>
      <c r="AE10" s="1021"/>
      <c r="AF10" s="1019" t="s">
        <v>122</v>
      </c>
      <c r="AG10" s="1020"/>
      <c r="AH10" s="1020"/>
      <c r="AI10" s="1020"/>
      <c r="AJ10" s="1021"/>
      <c r="AK10" s="1071">
        <v>1622</v>
      </c>
      <c r="AL10" s="974"/>
      <c r="AM10" s="974"/>
      <c r="AN10" s="974"/>
      <c r="AO10" s="1065"/>
      <c r="AP10" s="1072">
        <v>12753</v>
      </c>
      <c r="AQ10" s="974"/>
      <c r="AR10" s="974"/>
      <c r="AS10" s="974"/>
      <c r="AT10" s="1065"/>
      <c r="AU10" s="1067"/>
      <c r="AV10" s="1067"/>
      <c r="AW10" s="1067"/>
      <c r="AX10" s="1067"/>
      <c r="AY10" s="1068"/>
      <c r="AZ10" s="226"/>
      <c r="BA10" s="226"/>
      <c r="BB10" s="226"/>
      <c r="BC10" s="226"/>
      <c r="BD10" s="226"/>
      <c r="BE10" s="227"/>
      <c r="BF10" s="227"/>
      <c r="BG10" s="227"/>
      <c r="BH10" s="227"/>
      <c r="BI10" s="227"/>
      <c r="BJ10" s="227"/>
      <c r="BK10" s="227"/>
      <c r="BL10" s="227"/>
      <c r="BM10" s="227"/>
      <c r="BN10" s="227"/>
      <c r="BO10" s="227"/>
      <c r="BP10" s="227"/>
      <c r="BQ10" s="232">
        <v>4</v>
      </c>
      <c r="BR10" s="233"/>
      <c r="BS10" s="976" t="s">
        <v>571</v>
      </c>
      <c r="BT10" s="977"/>
      <c r="BU10" s="977"/>
      <c r="BV10" s="977"/>
      <c r="BW10" s="977"/>
      <c r="BX10" s="977"/>
      <c r="BY10" s="977"/>
      <c r="BZ10" s="977"/>
      <c r="CA10" s="977"/>
      <c r="CB10" s="977"/>
      <c r="CC10" s="977"/>
      <c r="CD10" s="977"/>
      <c r="CE10" s="977"/>
      <c r="CF10" s="977"/>
      <c r="CG10" s="998"/>
      <c r="CH10" s="973">
        <v>183</v>
      </c>
      <c r="CI10" s="974"/>
      <c r="CJ10" s="974"/>
      <c r="CK10" s="974"/>
      <c r="CL10" s="975"/>
      <c r="CM10" s="973">
        <v>15390</v>
      </c>
      <c r="CN10" s="974"/>
      <c r="CO10" s="974"/>
      <c r="CP10" s="974"/>
      <c r="CQ10" s="975"/>
      <c r="CR10" s="973">
        <v>5400</v>
      </c>
      <c r="CS10" s="974"/>
      <c r="CT10" s="974"/>
      <c r="CU10" s="974"/>
      <c r="CV10" s="975"/>
      <c r="CW10" s="973" t="s">
        <v>501</v>
      </c>
      <c r="CX10" s="974"/>
      <c r="CY10" s="974"/>
      <c r="CZ10" s="974"/>
      <c r="DA10" s="975"/>
      <c r="DB10" s="973" t="s">
        <v>501</v>
      </c>
      <c r="DC10" s="974"/>
      <c r="DD10" s="974"/>
      <c r="DE10" s="974"/>
      <c r="DF10" s="975"/>
      <c r="DG10" s="973" t="s">
        <v>501</v>
      </c>
      <c r="DH10" s="974"/>
      <c r="DI10" s="974"/>
      <c r="DJ10" s="974"/>
      <c r="DK10" s="975"/>
      <c r="DL10" s="973" t="s">
        <v>501</v>
      </c>
      <c r="DM10" s="974"/>
      <c r="DN10" s="974"/>
      <c r="DO10" s="974"/>
      <c r="DP10" s="975"/>
      <c r="DQ10" s="973" t="s">
        <v>501</v>
      </c>
      <c r="DR10" s="974"/>
      <c r="DS10" s="974"/>
      <c r="DT10" s="974"/>
      <c r="DU10" s="975"/>
      <c r="DV10" s="976"/>
      <c r="DW10" s="977"/>
      <c r="DX10" s="977"/>
      <c r="DY10" s="977"/>
      <c r="DZ10" s="978"/>
      <c r="EA10" s="228"/>
    </row>
    <row r="11" spans="1:131" s="229" customFormat="1" ht="26.25" customHeight="1" x14ac:dyDescent="0.15">
      <c r="A11" s="232">
        <v>5</v>
      </c>
      <c r="B11" s="1014" t="s">
        <v>379</v>
      </c>
      <c r="C11" s="1015"/>
      <c r="D11" s="1015"/>
      <c r="E11" s="1015"/>
      <c r="F11" s="1015"/>
      <c r="G11" s="1015"/>
      <c r="H11" s="1015"/>
      <c r="I11" s="1015"/>
      <c r="J11" s="1015"/>
      <c r="K11" s="1015"/>
      <c r="L11" s="1015"/>
      <c r="M11" s="1015"/>
      <c r="N11" s="1015"/>
      <c r="O11" s="1015"/>
      <c r="P11" s="1016"/>
      <c r="Q11" s="1069">
        <v>275624</v>
      </c>
      <c r="R11" s="1020"/>
      <c r="S11" s="1020"/>
      <c r="T11" s="1020"/>
      <c r="U11" s="1070"/>
      <c r="V11" s="1024">
        <v>275624</v>
      </c>
      <c r="W11" s="1020"/>
      <c r="X11" s="1020"/>
      <c r="Y11" s="1020"/>
      <c r="Z11" s="1070"/>
      <c r="AA11" s="1024">
        <v>0</v>
      </c>
      <c r="AB11" s="1020"/>
      <c r="AC11" s="1020"/>
      <c r="AD11" s="1020"/>
      <c r="AE11" s="1021"/>
      <c r="AF11" s="1019" t="s">
        <v>122</v>
      </c>
      <c r="AG11" s="1020"/>
      <c r="AH11" s="1020"/>
      <c r="AI11" s="1020"/>
      <c r="AJ11" s="1021"/>
      <c r="AK11" s="1071">
        <v>97630</v>
      </c>
      <c r="AL11" s="974"/>
      <c r="AM11" s="974"/>
      <c r="AN11" s="974"/>
      <c r="AO11" s="1065"/>
      <c r="AP11" s="1072">
        <v>19789</v>
      </c>
      <c r="AQ11" s="974"/>
      <c r="AR11" s="974"/>
      <c r="AS11" s="974"/>
      <c r="AT11" s="1065"/>
      <c r="AU11" s="1067"/>
      <c r="AV11" s="1067"/>
      <c r="AW11" s="1067"/>
      <c r="AX11" s="1067"/>
      <c r="AY11" s="1068"/>
      <c r="AZ11" s="226"/>
      <c r="BA11" s="226"/>
      <c r="BB11" s="226"/>
      <c r="BC11" s="226"/>
      <c r="BD11" s="226"/>
      <c r="BE11" s="227"/>
      <c r="BF11" s="227"/>
      <c r="BG11" s="227"/>
      <c r="BH11" s="227"/>
      <c r="BI11" s="227"/>
      <c r="BJ11" s="227"/>
      <c r="BK11" s="227"/>
      <c r="BL11" s="227"/>
      <c r="BM11" s="227"/>
      <c r="BN11" s="227"/>
      <c r="BO11" s="227"/>
      <c r="BP11" s="227"/>
      <c r="BQ11" s="232">
        <v>5</v>
      </c>
      <c r="BR11" s="233" t="s">
        <v>609</v>
      </c>
      <c r="BS11" s="976" t="s">
        <v>611</v>
      </c>
      <c r="BT11" s="977"/>
      <c r="BU11" s="977"/>
      <c r="BV11" s="977"/>
      <c r="BW11" s="977"/>
      <c r="BX11" s="977"/>
      <c r="BY11" s="977"/>
      <c r="BZ11" s="977"/>
      <c r="CA11" s="977"/>
      <c r="CB11" s="977"/>
      <c r="CC11" s="977"/>
      <c r="CD11" s="977"/>
      <c r="CE11" s="977"/>
      <c r="CF11" s="977"/>
      <c r="CG11" s="998"/>
      <c r="CH11" s="973">
        <v>554</v>
      </c>
      <c r="CI11" s="974"/>
      <c r="CJ11" s="974"/>
      <c r="CK11" s="974"/>
      <c r="CL11" s="975"/>
      <c r="CM11" s="973">
        <v>19182</v>
      </c>
      <c r="CN11" s="974"/>
      <c r="CO11" s="974"/>
      <c r="CP11" s="974"/>
      <c r="CQ11" s="975"/>
      <c r="CR11" s="973">
        <v>17340</v>
      </c>
      <c r="CS11" s="974"/>
      <c r="CT11" s="974"/>
      <c r="CU11" s="974"/>
      <c r="CV11" s="975"/>
      <c r="CW11" s="973">
        <v>3385</v>
      </c>
      <c r="CX11" s="974"/>
      <c r="CY11" s="974"/>
      <c r="CZ11" s="974"/>
      <c r="DA11" s="975"/>
      <c r="DB11" s="973" t="s">
        <v>597</v>
      </c>
      <c r="DC11" s="974"/>
      <c r="DD11" s="974"/>
      <c r="DE11" s="974"/>
      <c r="DF11" s="975"/>
      <c r="DG11" s="973" t="s">
        <v>597</v>
      </c>
      <c r="DH11" s="974"/>
      <c r="DI11" s="974"/>
      <c r="DJ11" s="974"/>
      <c r="DK11" s="975"/>
      <c r="DL11" s="973" t="s">
        <v>597</v>
      </c>
      <c r="DM11" s="974"/>
      <c r="DN11" s="974"/>
      <c r="DO11" s="974"/>
      <c r="DP11" s="975"/>
      <c r="DQ11" s="973" t="s">
        <v>501</v>
      </c>
      <c r="DR11" s="974"/>
      <c r="DS11" s="974"/>
      <c r="DT11" s="974"/>
      <c r="DU11" s="975"/>
      <c r="DV11" s="976" t="s">
        <v>599</v>
      </c>
      <c r="DW11" s="977"/>
      <c r="DX11" s="977"/>
      <c r="DY11" s="977"/>
      <c r="DZ11" s="978"/>
      <c r="EA11" s="228"/>
    </row>
    <row r="12" spans="1:131" s="229" customFormat="1" ht="26.25" customHeight="1" x14ac:dyDescent="0.15">
      <c r="A12" s="232">
        <v>6</v>
      </c>
      <c r="B12" s="1014"/>
      <c r="C12" s="1015"/>
      <c r="D12" s="1015"/>
      <c r="E12" s="1015"/>
      <c r="F12" s="1015"/>
      <c r="G12" s="1015"/>
      <c r="H12" s="1015"/>
      <c r="I12" s="1015"/>
      <c r="J12" s="1015"/>
      <c r="K12" s="1015"/>
      <c r="L12" s="1015"/>
      <c r="M12" s="1015"/>
      <c r="N12" s="1015"/>
      <c r="O12" s="1015"/>
      <c r="P12" s="1016"/>
      <c r="Q12" s="1022"/>
      <c r="R12" s="1023"/>
      <c r="S12" s="1023"/>
      <c r="T12" s="1023"/>
      <c r="U12" s="1023"/>
      <c r="V12" s="1023"/>
      <c r="W12" s="1023"/>
      <c r="X12" s="1023"/>
      <c r="Y12" s="1023"/>
      <c r="Z12" s="1023"/>
      <c r="AA12" s="1023"/>
      <c r="AB12" s="1023"/>
      <c r="AC12" s="1023"/>
      <c r="AD12" s="1023"/>
      <c r="AE12" s="1024"/>
      <c r="AF12" s="1019"/>
      <c r="AG12" s="1020"/>
      <c r="AH12" s="1020"/>
      <c r="AI12" s="1020"/>
      <c r="AJ12" s="1021"/>
      <c r="AK12" s="1065"/>
      <c r="AL12" s="1066"/>
      <c r="AM12" s="1066"/>
      <c r="AN12" s="1066"/>
      <c r="AO12" s="1066"/>
      <c r="AP12" s="1066"/>
      <c r="AQ12" s="1066"/>
      <c r="AR12" s="1066"/>
      <c r="AS12" s="1066"/>
      <c r="AT12" s="1066"/>
      <c r="AU12" s="1067"/>
      <c r="AV12" s="1067"/>
      <c r="AW12" s="1067"/>
      <c r="AX12" s="1067"/>
      <c r="AY12" s="1068"/>
      <c r="AZ12" s="226"/>
      <c r="BA12" s="226"/>
      <c r="BB12" s="226"/>
      <c r="BC12" s="226"/>
      <c r="BD12" s="226"/>
      <c r="BE12" s="227"/>
      <c r="BF12" s="227"/>
      <c r="BG12" s="227"/>
      <c r="BH12" s="227"/>
      <c r="BI12" s="227"/>
      <c r="BJ12" s="227"/>
      <c r="BK12" s="227"/>
      <c r="BL12" s="227"/>
      <c r="BM12" s="227"/>
      <c r="BN12" s="227"/>
      <c r="BO12" s="227"/>
      <c r="BP12" s="227"/>
      <c r="BQ12" s="232">
        <v>6</v>
      </c>
      <c r="BR12" s="233"/>
      <c r="BS12" s="976" t="s">
        <v>572</v>
      </c>
      <c r="BT12" s="977"/>
      <c r="BU12" s="977"/>
      <c r="BV12" s="977"/>
      <c r="BW12" s="977"/>
      <c r="BX12" s="977"/>
      <c r="BY12" s="977"/>
      <c r="BZ12" s="977"/>
      <c r="CA12" s="977"/>
      <c r="CB12" s="977"/>
      <c r="CC12" s="977"/>
      <c r="CD12" s="977"/>
      <c r="CE12" s="977"/>
      <c r="CF12" s="977"/>
      <c r="CG12" s="998"/>
      <c r="CH12" s="973">
        <v>2</v>
      </c>
      <c r="CI12" s="974"/>
      <c r="CJ12" s="974"/>
      <c r="CK12" s="974"/>
      <c r="CL12" s="975"/>
      <c r="CM12" s="973">
        <v>1420</v>
      </c>
      <c r="CN12" s="974"/>
      <c r="CO12" s="974"/>
      <c r="CP12" s="974"/>
      <c r="CQ12" s="975"/>
      <c r="CR12" s="973">
        <v>30</v>
      </c>
      <c r="CS12" s="974"/>
      <c r="CT12" s="974"/>
      <c r="CU12" s="974"/>
      <c r="CV12" s="975"/>
      <c r="CW12" s="973">
        <v>65</v>
      </c>
      <c r="CX12" s="974"/>
      <c r="CY12" s="974"/>
      <c r="CZ12" s="974"/>
      <c r="DA12" s="975"/>
      <c r="DB12" s="973" t="s">
        <v>501</v>
      </c>
      <c r="DC12" s="974"/>
      <c r="DD12" s="974"/>
      <c r="DE12" s="974"/>
      <c r="DF12" s="975"/>
      <c r="DG12" s="973" t="s">
        <v>501</v>
      </c>
      <c r="DH12" s="974"/>
      <c r="DI12" s="974"/>
      <c r="DJ12" s="974"/>
      <c r="DK12" s="975"/>
      <c r="DL12" s="973" t="s">
        <v>501</v>
      </c>
      <c r="DM12" s="974"/>
      <c r="DN12" s="974"/>
      <c r="DO12" s="974"/>
      <c r="DP12" s="975"/>
      <c r="DQ12" s="973" t="s">
        <v>501</v>
      </c>
      <c r="DR12" s="974"/>
      <c r="DS12" s="974"/>
      <c r="DT12" s="974"/>
      <c r="DU12" s="975"/>
      <c r="DV12" s="976"/>
      <c r="DW12" s="977"/>
      <c r="DX12" s="977"/>
      <c r="DY12" s="977"/>
      <c r="DZ12" s="978"/>
      <c r="EA12" s="228"/>
    </row>
    <row r="13" spans="1:131" s="229" customFormat="1" ht="26.25" customHeight="1" x14ac:dyDescent="0.15">
      <c r="A13" s="232">
        <v>7</v>
      </c>
      <c r="B13" s="1014"/>
      <c r="C13" s="1015"/>
      <c r="D13" s="1015"/>
      <c r="E13" s="1015"/>
      <c r="F13" s="1015"/>
      <c r="G13" s="1015"/>
      <c r="H13" s="1015"/>
      <c r="I13" s="1015"/>
      <c r="J13" s="1015"/>
      <c r="K13" s="1015"/>
      <c r="L13" s="1015"/>
      <c r="M13" s="1015"/>
      <c r="N13" s="1015"/>
      <c r="O13" s="1015"/>
      <c r="P13" s="1016"/>
      <c r="Q13" s="1022"/>
      <c r="R13" s="1023"/>
      <c r="S13" s="1023"/>
      <c r="T13" s="1023"/>
      <c r="U13" s="1023"/>
      <c r="V13" s="1023"/>
      <c r="W13" s="1023"/>
      <c r="X13" s="1023"/>
      <c r="Y13" s="1023"/>
      <c r="Z13" s="1023"/>
      <c r="AA13" s="1023"/>
      <c r="AB13" s="1023"/>
      <c r="AC13" s="1023"/>
      <c r="AD13" s="1023"/>
      <c r="AE13" s="1024"/>
      <c r="AF13" s="1019"/>
      <c r="AG13" s="1020"/>
      <c r="AH13" s="1020"/>
      <c r="AI13" s="1020"/>
      <c r="AJ13" s="1021"/>
      <c r="AK13" s="1065"/>
      <c r="AL13" s="1066"/>
      <c r="AM13" s="1066"/>
      <c r="AN13" s="1066"/>
      <c r="AO13" s="1066"/>
      <c r="AP13" s="1066"/>
      <c r="AQ13" s="1066"/>
      <c r="AR13" s="1066"/>
      <c r="AS13" s="1066"/>
      <c r="AT13" s="1066"/>
      <c r="AU13" s="1067"/>
      <c r="AV13" s="1067"/>
      <c r="AW13" s="1067"/>
      <c r="AX13" s="1067"/>
      <c r="AY13" s="1068"/>
      <c r="AZ13" s="226"/>
      <c r="BA13" s="226"/>
      <c r="BB13" s="226"/>
      <c r="BC13" s="226"/>
      <c r="BD13" s="226"/>
      <c r="BE13" s="227"/>
      <c r="BF13" s="227"/>
      <c r="BG13" s="227"/>
      <c r="BH13" s="227"/>
      <c r="BI13" s="227"/>
      <c r="BJ13" s="227"/>
      <c r="BK13" s="227"/>
      <c r="BL13" s="227"/>
      <c r="BM13" s="227"/>
      <c r="BN13" s="227"/>
      <c r="BO13" s="227"/>
      <c r="BP13" s="227"/>
      <c r="BQ13" s="232">
        <v>7</v>
      </c>
      <c r="BR13" s="233"/>
      <c r="BS13" s="976" t="s">
        <v>573</v>
      </c>
      <c r="BT13" s="977"/>
      <c r="BU13" s="977"/>
      <c r="BV13" s="977"/>
      <c r="BW13" s="977"/>
      <c r="BX13" s="977"/>
      <c r="BY13" s="977"/>
      <c r="BZ13" s="977"/>
      <c r="CA13" s="977"/>
      <c r="CB13" s="977"/>
      <c r="CC13" s="977"/>
      <c r="CD13" s="977"/>
      <c r="CE13" s="977"/>
      <c r="CF13" s="977"/>
      <c r="CG13" s="998"/>
      <c r="CH13" s="973" t="s">
        <v>600</v>
      </c>
      <c r="CI13" s="974"/>
      <c r="CJ13" s="974"/>
      <c r="CK13" s="974"/>
      <c r="CL13" s="975"/>
      <c r="CM13" s="973">
        <v>876</v>
      </c>
      <c r="CN13" s="974"/>
      <c r="CO13" s="974"/>
      <c r="CP13" s="974"/>
      <c r="CQ13" s="975"/>
      <c r="CR13" s="973">
        <v>175</v>
      </c>
      <c r="CS13" s="974"/>
      <c r="CT13" s="974"/>
      <c r="CU13" s="974"/>
      <c r="CV13" s="975"/>
      <c r="CW13" s="973">
        <v>33</v>
      </c>
      <c r="CX13" s="974"/>
      <c r="CY13" s="974"/>
      <c r="CZ13" s="974"/>
      <c r="DA13" s="975"/>
      <c r="DB13" s="973" t="s">
        <v>501</v>
      </c>
      <c r="DC13" s="974"/>
      <c r="DD13" s="974"/>
      <c r="DE13" s="974"/>
      <c r="DF13" s="975"/>
      <c r="DG13" s="973" t="s">
        <v>501</v>
      </c>
      <c r="DH13" s="974"/>
      <c r="DI13" s="974"/>
      <c r="DJ13" s="974"/>
      <c r="DK13" s="975"/>
      <c r="DL13" s="973" t="s">
        <v>501</v>
      </c>
      <c r="DM13" s="974"/>
      <c r="DN13" s="974"/>
      <c r="DO13" s="974"/>
      <c r="DP13" s="975"/>
      <c r="DQ13" s="973" t="s">
        <v>501</v>
      </c>
      <c r="DR13" s="974"/>
      <c r="DS13" s="974"/>
      <c r="DT13" s="974"/>
      <c r="DU13" s="975"/>
      <c r="DV13" s="976"/>
      <c r="DW13" s="977"/>
      <c r="DX13" s="977"/>
      <c r="DY13" s="977"/>
      <c r="DZ13" s="978"/>
      <c r="EA13" s="228"/>
    </row>
    <row r="14" spans="1:131" s="229" customFormat="1" ht="26.25" customHeight="1" x14ac:dyDescent="0.15">
      <c r="A14" s="232">
        <v>8</v>
      </c>
      <c r="B14" s="1014"/>
      <c r="C14" s="1015"/>
      <c r="D14" s="1015"/>
      <c r="E14" s="1015"/>
      <c r="F14" s="1015"/>
      <c r="G14" s="1015"/>
      <c r="H14" s="1015"/>
      <c r="I14" s="1015"/>
      <c r="J14" s="1015"/>
      <c r="K14" s="1015"/>
      <c r="L14" s="1015"/>
      <c r="M14" s="1015"/>
      <c r="N14" s="1015"/>
      <c r="O14" s="1015"/>
      <c r="P14" s="1016"/>
      <c r="Q14" s="1022"/>
      <c r="R14" s="1023"/>
      <c r="S14" s="1023"/>
      <c r="T14" s="1023"/>
      <c r="U14" s="1023"/>
      <c r="V14" s="1023"/>
      <c r="W14" s="1023"/>
      <c r="X14" s="1023"/>
      <c r="Y14" s="1023"/>
      <c r="Z14" s="1023"/>
      <c r="AA14" s="1023"/>
      <c r="AB14" s="1023"/>
      <c r="AC14" s="1023"/>
      <c r="AD14" s="1023"/>
      <c r="AE14" s="1024"/>
      <c r="AF14" s="1019"/>
      <c r="AG14" s="1020"/>
      <c r="AH14" s="1020"/>
      <c r="AI14" s="1020"/>
      <c r="AJ14" s="1021"/>
      <c r="AK14" s="1065"/>
      <c r="AL14" s="1066"/>
      <c r="AM14" s="1066"/>
      <c r="AN14" s="1066"/>
      <c r="AO14" s="1066"/>
      <c r="AP14" s="1066"/>
      <c r="AQ14" s="1066"/>
      <c r="AR14" s="1066"/>
      <c r="AS14" s="1066"/>
      <c r="AT14" s="1066"/>
      <c r="AU14" s="1067"/>
      <c r="AV14" s="1067"/>
      <c r="AW14" s="1067"/>
      <c r="AX14" s="1067"/>
      <c r="AY14" s="1068"/>
      <c r="AZ14" s="226"/>
      <c r="BA14" s="226"/>
      <c r="BB14" s="226"/>
      <c r="BC14" s="226"/>
      <c r="BD14" s="226"/>
      <c r="BE14" s="227"/>
      <c r="BF14" s="227"/>
      <c r="BG14" s="227"/>
      <c r="BH14" s="227"/>
      <c r="BI14" s="227"/>
      <c r="BJ14" s="227"/>
      <c r="BK14" s="227"/>
      <c r="BL14" s="227"/>
      <c r="BM14" s="227"/>
      <c r="BN14" s="227"/>
      <c r="BO14" s="227"/>
      <c r="BP14" s="227"/>
      <c r="BQ14" s="232">
        <v>8</v>
      </c>
      <c r="BR14" s="233"/>
      <c r="BS14" s="976" t="s">
        <v>574</v>
      </c>
      <c r="BT14" s="977"/>
      <c r="BU14" s="977"/>
      <c r="BV14" s="977"/>
      <c r="BW14" s="977"/>
      <c r="BX14" s="977"/>
      <c r="BY14" s="977"/>
      <c r="BZ14" s="977"/>
      <c r="CA14" s="977"/>
      <c r="CB14" s="977"/>
      <c r="CC14" s="977"/>
      <c r="CD14" s="977"/>
      <c r="CE14" s="977"/>
      <c r="CF14" s="977"/>
      <c r="CG14" s="998"/>
      <c r="CH14" s="973">
        <v>37</v>
      </c>
      <c r="CI14" s="974"/>
      <c r="CJ14" s="974"/>
      <c r="CK14" s="974"/>
      <c r="CL14" s="975"/>
      <c r="CM14" s="973">
        <v>310</v>
      </c>
      <c r="CN14" s="974"/>
      <c r="CO14" s="974"/>
      <c r="CP14" s="974"/>
      <c r="CQ14" s="975"/>
      <c r="CR14" s="973">
        <v>100</v>
      </c>
      <c r="CS14" s="974"/>
      <c r="CT14" s="974"/>
      <c r="CU14" s="974"/>
      <c r="CV14" s="975"/>
      <c r="CW14" s="973">
        <v>341</v>
      </c>
      <c r="CX14" s="974"/>
      <c r="CY14" s="974"/>
      <c r="CZ14" s="974"/>
      <c r="DA14" s="975"/>
      <c r="DB14" s="973" t="s">
        <v>597</v>
      </c>
      <c r="DC14" s="974"/>
      <c r="DD14" s="974"/>
      <c r="DE14" s="974"/>
      <c r="DF14" s="975"/>
      <c r="DG14" s="973" t="s">
        <v>597</v>
      </c>
      <c r="DH14" s="974"/>
      <c r="DI14" s="974"/>
      <c r="DJ14" s="974"/>
      <c r="DK14" s="975"/>
      <c r="DL14" s="973" t="s">
        <v>597</v>
      </c>
      <c r="DM14" s="974"/>
      <c r="DN14" s="974"/>
      <c r="DO14" s="974"/>
      <c r="DP14" s="975"/>
      <c r="DQ14" s="973" t="s">
        <v>501</v>
      </c>
      <c r="DR14" s="974"/>
      <c r="DS14" s="974"/>
      <c r="DT14" s="974"/>
      <c r="DU14" s="975"/>
      <c r="DV14" s="976"/>
      <c r="DW14" s="977"/>
      <c r="DX14" s="977"/>
      <c r="DY14" s="977"/>
      <c r="DZ14" s="978"/>
      <c r="EA14" s="228"/>
    </row>
    <row r="15" spans="1:131" s="229" customFormat="1" ht="26.25" customHeight="1" x14ac:dyDescent="0.15">
      <c r="A15" s="232">
        <v>9</v>
      </c>
      <c r="B15" s="1014"/>
      <c r="C15" s="1015"/>
      <c r="D15" s="1015"/>
      <c r="E15" s="1015"/>
      <c r="F15" s="1015"/>
      <c r="G15" s="1015"/>
      <c r="H15" s="1015"/>
      <c r="I15" s="1015"/>
      <c r="J15" s="1015"/>
      <c r="K15" s="1015"/>
      <c r="L15" s="1015"/>
      <c r="M15" s="1015"/>
      <c r="N15" s="1015"/>
      <c r="O15" s="1015"/>
      <c r="P15" s="1016"/>
      <c r="Q15" s="1022"/>
      <c r="R15" s="1023"/>
      <c r="S15" s="1023"/>
      <c r="T15" s="1023"/>
      <c r="U15" s="1023"/>
      <c r="V15" s="1023"/>
      <c r="W15" s="1023"/>
      <c r="X15" s="1023"/>
      <c r="Y15" s="1023"/>
      <c r="Z15" s="1023"/>
      <c r="AA15" s="1023"/>
      <c r="AB15" s="1023"/>
      <c r="AC15" s="1023"/>
      <c r="AD15" s="1023"/>
      <c r="AE15" s="1024"/>
      <c r="AF15" s="1019"/>
      <c r="AG15" s="1020"/>
      <c r="AH15" s="1020"/>
      <c r="AI15" s="1020"/>
      <c r="AJ15" s="1021"/>
      <c r="AK15" s="1065"/>
      <c r="AL15" s="1066"/>
      <c r="AM15" s="1066"/>
      <c r="AN15" s="1066"/>
      <c r="AO15" s="1066"/>
      <c r="AP15" s="1066"/>
      <c r="AQ15" s="1066"/>
      <c r="AR15" s="1066"/>
      <c r="AS15" s="1066"/>
      <c r="AT15" s="1066"/>
      <c r="AU15" s="1067"/>
      <c r="AV15" s="1067"/>
      <c r="AW15" s="1067"/>
      <c r="AX15" s="1067"/>
      <c r="AY15" s="1068"/>
      <c r="AZ15" s="226"/>
      <c r="BA15" s="226"/>
      <c r="BB15" s="226"/>
      <c r="BC15" s="226"/>
      <c r="BD15" s="226"/>
      <c r="BE15" s="227"/>
      <c r="BF15" s="227"/>
      <c r="BG15" s="227"/>
      <c r="BH15" s="227"/>
      <c r="BI15" s="227"/>
      <c r="BJ15" s="227"/>
      <c r="BK15" s="227"/>
      <c r="BL15" s="227"/>
      <c r="BM15" s="227"/>
      <c r="BN15" s="227"/>
      <c r="BO15" s="227"/>
      <c r="BP15" s="227"/>
      <c r="BQ15" s="232">
        <v>9</v>
      </c>
      <c r="BR15" s="233"/>
      <c r="BS15" s="976" t="s">
        <v>575</v>
      </c>
      <c r="BT15" s="977"/>
      <c r="BU15" s="977"/>
      <c r="BV15" s="977"/>
      <c r="BW15" s="977"/>
      <c r="BX15" s="977"/>
      <c r="BY15" s="977"/>
      <c r="BZ15" s="977"/>
      <c r="CA15" s="977"/>
      <c r="CB15" s="977"/>
      <c r="CC15" s="977"/>
      <c r="CD15" s="977"/>
      <c r="CE15" s="977"/>
      <c r="CF15" s="977"/>
      <c r="CG15" s="998"/>
      <c r="CH15" s="973">
        <v>-52</v>
      </c>
      <c r="CI15" s="974"/>
      <c r="CJ15" s="974"/>
      <c r="CK15" s="974"/>
      <c r="CL15" s="975"/>
      <c r="CM15" s="973">
        <v>469</v>
      </c>
      <c r="CN15" s="974"/>
      <c r="CO15" s="974"/>
      <c r="CP15" s="974"/>
      <c r="CQ15" s="975"/>
      <c r="CR15" s="973">
        <v>410</v>
      </c>
      <c r="CS15" s="974"/>
      <c r="CT15" s="974"/>
      <c r="CU15" s="974"/>
      <c r="CV15" s="975"/>
      <c r="CW15" s="973">
        <v>59</v>
      </c>
      <c r="CX15" s="974"/>
      <c r="CY15" s="974"/>
      <c r="CZ15" s="974"/>
      <c r="DA15" s="975"/>
      <c r="DB15" s="973">
        <v>1010</v>
      </c>
      <c r="DC15" s="974"/>
      <c r="DD15" s="974"/>
      <c r="DE15" s="974"/>
      <c r="DF15" s="975"/>
      <c r="DG15" s="973" t="s">
        <v>501</v>
      </c>
      <c r="DH15" s="974"/>
      <c r="DI15" s="974"/>
      <c r="DJ15" s="974"/>
      <c r="DK15" s="975"/>
      <c r="DL15" s="973" t="s">
        <v>501</v>
      </c>
      <c r="DM15" s="974"/>
      <c r="DN15" s="974"/>
      <c r="DO15" s="974"/>
      <c r="DP15" s="975"/>
      <c r="DQ15" s="973" t="s">
        <v>501</v>
      </c>
      <c r="DR15" s="974"/>
      <c r="DS15" s="974"/>
      <c r="DT15" s="974"/>
      <c r="DU15" s="975"/>
      <c r="DV15" s="976"/>
      <c r="DW15" s="977"/>
      <c r="DX15" s="977"/>
      <c r="DY15" s="977"/>
      <c r="DZ15" s="978"/>
      <c r="EA15" s="228"/>
    </row>
    <row r="16" spans="1:131" s="229" customFormat="1" ht="26.25" customHeight="1" x14ac:dyDescent="0.15">
      <c r="A16" s="232">
        <v>10</v>
      </c>
      <c r="B16" s="1014"/>
      <c r="C16" s="1015"/>
      <c r="D16" s="1015"/>
      <c r="E16" s="1015"/>
      <c r="F16" s="1015"/>
      <c r="G16" s="1015"/>
      <c r="H16" s="1015"/>
      <c r="I16" s="1015"/>
      <c r="J16" s="1015"/>
      <c r="K16" s="1015"/>
      <c r="L16" s="1015"/>
      <c r="M16" s="1015"/>
      <c r="N16" s="1015"/>
      <c r="O16" s="1015"/>
      <c r="P16" s="1016"/>
      <c r="Q16" s="1022"/>
      <c r="R16" s="1023"/>
      <c r="S16" s="1023"/>
      <c r="T16" s="1023"/>
      <c r="U16" s="1023"/>
      <c r="V16" s="1023"/>
      <c r="W16" s="1023"/>
      <c r="X16" s="1023"/>
      <c r="Y16" s="1023"/>
      <c r="Z16" s="1023"/>
      <c r="AA16" s="1023"/>
      <c r="AB16" s="1023"/>
      <c r="AC16" s="1023"/>
      <c r="AD16" s="1023"/>
      <c r="AE16" s="1024"/>
      <c r="AF16" s="1019"/>
      <c r="AG16" s="1020"/>
      <c r="AH16" s="1020"/>
      <c r="AI16" s="1020"/>
      <c r="AJ16" s="1021"/>
      <c r="AK16" s="1065"/>
      <c r="AL16" s="1066"/>
      <c r="AM16" s="1066"/>
      <c r="AN16" s="1066"/>
      <c r="AO16" s="1066"/>
      <c r="AP16" s="1066"/>
      <c r="AQ16" s="1066"/>
      <c r="AR16" s="1066"/>
      <c r="AS16" s="1066"/>
      <c r="AT16" s="1066"/>
      <c r="AU16" s="1067"/>
      <c r="AV16" s="1067"/>
      <c r="AW16" s="1067"/>
      <c r="AX16" s="1067"/>
      <c r="AY16" s="1068"/>
      <c r="AZ16" s="226"/>
      <c r="BA16" s="226"/>
      <c r="BB16" s="226"/>
      <c r="BC16" s="226"/>
      <c r="BD16" s="226"/>
      <c r="BE16" s="227"/>
      <c r="BF16" s="227"/>
      <c r="BG16" s="227"/>
      <c r="BH16" s="227"/>
      <c r="BI16" s="227"/>
      <c r="BJ16" s="227"/>
      <c r="BK16" s="227"/>
      <c r="BL16" s="227"/>
      <c r="BM16" s="227"/>
      <c r="BN16" s="227"/>
      <c r="BO16" s="227"/>
      <c r="BP16" s="227"/>
      <c r="BQ16" s="232">
        <v>10</v>
      </c>
      <c r="BR16" s="233"/>
      <c r="BS16" s="976" t="s">
        <v>576</v>
      </c>
      <c r="BT16" s="977"/>
      <c r="BU16" s="977"/>
      <c r="BV16" s="977"/>
      <c r="BW16" s="977"/>
      <c r="BX16" s="977"/>
      <c r="BY16" s="977"/>
      <c r="BZ16" s="977"/>
      <c r="CA16" s="977"/>
      <c r="CB16" s="977"/>
      <c r="CC16" s="977"/>
      <c r="CD16" s="977"/>
      <c r="CE16" s="977"/>
      <c r="CF16" s="977"/>
      <c r="CG16" s="998"/>
      <c r="CH16" s="973">
        <v>109</v>
      </c>
      <c r="CI16" s="974"/>
      <c r="CJ16" s="974"/>
      <c r="CK16" s="974"/>
      <c r="CL16" s="975"/>
      <c r="CM16" s="973">
        <v>2660</v>
      </c>
      <c r="CN16" s="974"/>
      <c r="CO16" s="974"/>
      <c r="CP16" s="974"/>
      <c r="CQ16" s="975"/>
      <c r="CR16" s="973" t="s">
        <v>501</v>
      </c>
      <c r="CS16" s="974"/>
      <c r="CT16" s="974"/>
      <c r="CU16" s="974"/>
      <c r="CV16" s="975"/>
      <c r="CW16" s="973">
        <v>1180</v>
      </c>
      <c r="CX16" s="974"/>
      <c r="CY16" s="974"/>
      <c r="CZ16" s="974"/>
      <c r="DA16" s="975"/>
      <c r="DB16" s="973" t="s">
        <v>501</v>
      </c>
      <c r="DC16" s="974"/>
      <c r="DD16" s="974"/>
      <c r="DE16" s="974"/>
      <c r="DF16" s="975"/>
      <c r="DG16" s="973" t="s">
        <v>501</v>
      </c>
      <c r="DH16" s="974"/>
      <c r="DI16" s="974"/>
      <c r="DJ16" s="974"/>
      <c r="DK16" s="975"/>
      <c r="DL16" s="973" t="s">
        <v>501</v>
      </c>
      <c r="DM16" s="974"/>
      <c r="DN16" s="974"/>
      <c r="DO16" s="974"/>
      <c r="DP16" s="975"/>
      <c r="DQ16" s="973" t="s">
        <v>501</v>
      </c>
      <c r="DR16" s="974"/>
      <c r="DS16" s="974"/>
      <c r="DT16" s="974"/>
      <c r="DU16" s="975"/>
      <c r="DV16" s="976"/>
      <c r="DW16" s="977"/>
      <c r="DX16" s="977"/>
      <c r="DY16" s="977"/>
      <c r="DZ16" s="978"/>
      <c r="EA16" s="228"/>
    </row>
    <row r="17" spans="1:131" s="229" customFormat="1" ht="26.25" customHeight="1" x14ac:dyDescent="0.15">
      <c r="A17" s="232">
        <v>11</v>
      </c>
      <c r="B17" s="1014"/>
      <c r="C17" s="1015"/>
      <c r="D17" s="1015"/>
      <c r="E17" s="1015"/>
      <c r="F17" s="1015"/>
      <c r="G17" s="1015"/>
      <c r="H17" s="1015"/>
      <c r="I17" s="1015"/>
      <c r="J17" s="1015"/>
      <c r="K17" s="1015"/>
      <c r="L17" s="1015"/>
      <c r="M17" s="1015"/>
      <c r="N17" s="1015"/>
      <c r="O17" s="1015"/>
      <c r="P17" s="1016"/>
      <c r="Q17" s="1022"/>
      <c r="R17" s="1023"/>
      <c r="S17" s="1023"/>
      <c r="T17" s="1023"/>
      <c r="U17" s="1023"/>
      <c r="V17" s="1023"/>
      <c r="W17" s="1023"/>
      <c r="X17" s="1023"/>
      <c r="Y17" s="1023"/>
      <c r="Z17" s="1023"/>
      <c r="AA17" s="1023"/>
      <c r="AB17" s="1023"/>
      <c r="AC17" s="1023"/>
      <c r="AD17" s="1023"/>
      <c r="AE17" s="1024"/>
      <c r="AF17" s="1019"/>
      <c r="AG17" s="1020"/>
      <c r="AH17" s="1020"/>
      <c r="AI17" s="1020"/>
      <c r="AJ17" s="1021"/>
      <c r="AK17" s="1065"/>
      <c r="AL17" s="1066"/>
      <c r="AM17" s="1066"/>
      <c r="AN17" s="1066"/>
      <c r="AO17" s="1066"/>
      <c r="AP17" s="1066"/>
      <c r="AQ17" s="1066"/>
      <c r="AR17" s="1066"/>
      <c r="AS17" s="1066"/>
      <c r="AT17" s="1066"/>
      <c r="AU17" s="1067"/>
      <c r="AV17" s="1067"/>
      <c r="AW17" s="1067"/>
      <c r="AX17" s="1067"/>
      <c r="AY17" s="1068"/>
      <c r="AZ17" s="226"/>
      <c r="BA17" s="226"/>
      <c r="BB17" s="226"/>
      <c r="BC17" s="226"/>
      <c r="BD17" s="226"/>
      <c r="BE17" s="227"/>
      <c r="BF17" s="227"/>
      <c r="BG17" s="227"/>
      <c r="BH17" s="227"/>
      <c r="BI17" s="227"/>
      <c r="BJ17" s="227"/>
      <c r="BK17" s="227"/>
      <c r="BL17" s="227"/>
      <c r="BM17" s="227"/>
      <c r="BN17" s="227"/>
      <c r="BO17" s="227"/>
      <c r="BP17" s="227"/>
      <c r="BQ17" s="232">
        <v>11</v>
      </c>
      <c r="BR17" s="233" t="s">
        <v>609</v>
      </c>
      <c r="BS17" s="976" t="s">
        <v>612</v>
      </c>
      <c r="BT17" s="977"/>
      <c r="BU17" s="977"/>
      <c r="BV17" s="977"/>
      <c r="BW17" s="977"/>
      <c r="BX17" s="977"/>
      <c r="BY17" s="977"/>
      <c r="BZ17" s="977"/>
      <c r="CA17" s="977"/>
      <c r="CB17" s="977"/>
      <c r="CC17" s="977"/>
      <c r="CD17" s="977"/>
      <c r="CE17" s="977"/>
      <c r="CF17" s="977"/>
      <c r="CG17" s="998"/>
      <c r="CH17" s="973">
        <v>-4430.0357599999998</v>
      </c>
      <c r="CI17" s="974"/>
      <c r="CJ17" s="974"/>
      <c r="CK17" s="974"/>
      <c r="CL17" s="975"/>
      <c r="CM17" s="973">
        <v>30402.838929000001</v>
      </c>
      <c r="CN17" s="974"/>
      <c r="CO17" s="974"/>
      <c r="CP17" s="974"/>
      <c r="CQ17" s="975"/>
      <c r="CR17" s="973">
        <v>14728.534118</v>
      </c>
      <c r="CS17" s="974"/>
      <c r="CT17" s="974"/>
      <c r="CU17" s="974"/>
      <c r="CV17" s="975"/>
      <c r="CW17" s="973">
        <v>6123</v>
      </c>
      <c r="CX17" s="974"/>
      <c r="CY17" s="974"/>
      <c r="CZ17" s="974"/>
      <c r="DA17" s="975"/>
      <c r="DB17" s="973">
        <v>48613.546253</v>
      </c>
      <c r="DC17" s="974"/>
      <c r="DD17" s="974"/>
      <c r="DE17" s="974"/>
      <c r="DF17" s="975"/>
      <c r="DG17" s="973" t="s">
        <v>501</v>
      </c>
      <c r="DH17" s="974"/>
      <c r="DI17" s="974"/>
      <c r="DJ17" s="974"/>
      <c r="DK17" s="975"/>
      <c r="DL17" s="973" t="s">
        <v>501</v>
      </c>
      <c r="DM17" s="974"/>
      <c r="DN17" s="974"/>
      <c r="DO17" s="974"/>
      <c r="DP17" s="975"/>
      <c r="DQ17" s="973" t="s">
        <v>501</v>
      </c>
      <c r="DR17" s="974"/>
      <c r="DS17" s="974"/>
      <c r="DT17" s="974"/>
      <c r="DU17" s="975"/>
      <c r="DV17" s="976"/>
      <c r="DW17" s="977"/>
      <c r="DX17" s="977"/>
      <c r="DY17" s="977"/>
      <c r="DZ17" s="978"/>
      <c r="EA17" s="228"/>
    </row>
    <row r="18" spans="1:131" s="229" customFormat="1" ht="26.25" customHeight="1" x14ac:dyDescent="0.15">
      <c r="A18" s="232">
        <v>12</v>
      </c>
      <c r="B18" s="1014"/>
      <c r="C18" s="1015"/>
      <c r="D18" s="1015"/>
      <c r="E18" s="1015"/>
      <c r="F18" s="1015"/>
      <c r="G18" s="1015"/>
      <c r="H18" s="1015"/>
      <c r="I18" s="1015"/>
      <c r="J18" s="1015"/>
      <c r="K18" s="1015"/>
      <c r="L18" s="1015"/>
      <c r="M18" s="1015"/>
      <c r="N18" s="1015"/>
      <c r="O18" s="1015"/>
      <c r="P18" s="1016"/>
      <c r="Q18" s="1022"/>
      <c r="R18" s="1023"/>
      <c r="S18" s="1023"/>
      <c r="T18" s="1023"/>
      <c r="U18" s="1023"/>
      <c r="V18" s="1023"/>
      <c r="W18" s="1023"/>
      <c r="X18" s="1023"/>
      <c r="Y18" s="1023"/>
      <c r="Z18" s="1023"/>
      <c r="AA18" s="1023"/>
      <c r="AB18" s="1023"/>
      <c r="AC18" s="1023"/>
      <c r="AD18" s="1023"/>
      <c r="AE18" s="1024"/>
      <c r="AF18" s="1019"/>
      <c r="AG18" s="1020"/>
      <c r="AH18" s="1020"/>
      <c r="AI18" s="1020"/>
      <c r="AJ18" s="1021"/>
      <c r="AK18" s="1065"/>
      <c r="AL18" s="1066"/>
      <c r="AM18" s="1066"/>
      <c r="AN18" s="1066"/>
      <c r="AO18" s="1066"/>
      <c r="AP18" s="1066"/>
      <c r="AQ18" s="1066"/>
      <c r="AR18" s="1066"/>
      <c r="AS18" s="1066"/>
      <c r="AT18" s="1066"/>
      <c r="AU18" s="1067"/>
      <c r="AV18" s="1067"/>
      <c r="AW18" s="1067"/>
      <c r="AX18" s="1067"/>
      <c r="AY18" s="1068"/>
      <c r="AZ18" s="226"/>
      <c r="BA18" s="226"/>
      <c r="BB18" s="226"/>
      <c r="BC18" s="226"/>
      <c r="BD18" s="226"/>
      <c r="BE18" s="227"/>
      <c r="BF18" s="227"/>
      <c r="BG18" s="227"/>
      <c r="BH18" s="227"/>
      <c r="BI18" s="227"/>
      <c r="BJ18" s="227"/>
      <c r="BK18" s="227"/>
      <c r="BL18" s="227"/>
      <c r="BM18" s="227"/>
      <c r="BN18" s="227"/>
      <c r="BO18" s="227"/>
      <c r="BP18" s="227"/>
      <c r="BQ18" s="232">
        <v>12</v>
      </c>
      <c r="BR18" s="233" t="s">
        <v>610</v>
      </c>
      <c r="BS18" s="976" t="s">
        <v>613</v>
      </c>
      <c r="BT18" s="977"/>
      <c r="BU18" s="977"/>
      <c r="BV18" s="977"/>
      <c r="BW18" s="977"/>
      <c r="BX18" s="977"/>
      <c r="BY18" s="977"/>
      <c r="BZ18" s="977"/>
      <c r="CA18" s="977"/>
      <c r="CB18" s="977"/>
      <c r="CC18" s="977"/>
      <c r="CD18" s="977"/>
      <c r="CE18" s="977"/>
      <c r="CF18" s="977"/>
      <c r="CG18" s="998"/>
      <c r="CH18" s="973">
        <v>6</v>
      </c>
      <c r="CI18" s="974"/>
      <c r="CJ18" s="974"/>
      <c r="CK18" s="974"/>
      <c r="CL18" s="975"/>
      <c r="CM18" s="973">
        <v>8668</v>
      </c>
      <c r="CN18" s="974"/>
      <c r="CO18" s="974"/>
      <c r="CP18" s="974"/>
      <c r="CQ18" s="975"/>
      <c r="CR18" s="973">
        <v>8340</v>
      </c>
      <c r="CS18" s="974"/>
      <c r="CT18" s="974"/>
      <c r="CU18" s="974"/>
      <c r="CV18" s="975"/>
      <c r="CW18" s="973">
        <v>1061</v>
      </c>
      <c r="CX18" s="974"/>
      <c r="CY18" s="974"/>
      <c r="CZ18" s="974"/>
      <c r="DA18" s="975"/>
      <c r="DB18" s="973" t="s">
        <v>501</v>
      </c>
      <c r="DC18" s="974"/>
      <c r="DD18" s="974"/>
      <c r="DE18" s="974"/>
      <c r="DF18" s="975"/>
      <c r="DG18" s="973" t="s">
        <v>501</v>
      </c>
      <c r="DH18" s="974"/>
      <c r="DI18" s="974"/>
      <c r="DJ18" s="974"/>
      <c r="DK18" s="975"/>
      <c r="DL18" s="973" t="s">
        <v>501</v>
      </c>
      <c r="DM18" s="974"/>
      <c r="DN18" s="974"/>
      <c r="DO18" s="974"/>
      <c r="DP18" s="975"/>
      <c r="DQ18" s="973" t="s">
        <v>501</v>
      </c>
      <c r="DR18" s="974"/>
      <c r="DS18" s="974"/>
      <c r="DT18" s="974"/>
      <c r="DU18" s="975"/>
      <c r="DV18" s="976"/>
      <c r="DW18" s="977"/>
      <c r="DX18" s="977"/>
      <c r="DY18" s="977"/>
      <c r="DZ18" s="978"/>
      <c r="EA18" s="228"/>
    </row>
    <row r="19" spans="1:131" s="229" customFormat="1" ht="26.25" customHeight="1" x14ac:dyDescent="0.15">
      <c r="A19" s="232">
        <v>13</v>
      </c>
      <c r="B19" s="1014"/>
      <c r="C19" s="1015"/>
      <c r="D19" s="1015"/>
      <c r="E19" s="1015"/>
      <c r="F19" s="1015"/>
      <c r="G19" s="1015"/>
      <c r="H19" s="1015"/>
      <c r="I19" s="1015"/>
      <c r="J19" s="1015"/>
      <c r="K19" s="1015"/>
      <c r="L19" s="1015"/>
      <c r="M19" s="1015"/>
      <c r="N19" s="1015"/>
      <c r="O19" s="1015"/>
      <c r="P19" s="1016"/>
      <c r="Q19" s="1022"/>
      <c r="R19" s="1023"/>
      <c r="S19" s="1023"/>
      <c r="T19" s="1023"/>
      <c r="U19" s="1023"/>
      <c r="V19" s="1023"/>
      <c r="W19" s="1023"/>
      <c r="X19" s="1023"/>
      <c r="Y19" s="1023"/>
      <c r="Z19" s="1023"/>
      <c r="AA19" s="1023"/>
      <c r="AB19" s="1023"/>
      <c r="AC19" s="1023"/>
      <c r="AD19" s="1023"/>
      <c r="AE19" s="1024"/>
      <c r="AF19" s="1019"/>
      <c r="AG19" s="1020"/>
      <c r="AH19" s="1020"/>
      <c r="AI19" s="1020"/>
      <c r="AJ19" s="1021"/>
      <c r="AK19" s="1065"/>
      <c r="AL19" s="1066"/>
      <c r="AM19" s="1066"/>
      <c r="AN19" s="1066"/>
      <c r="AO19" s="1066"/>
      <c r="AP19" s="1066"/>
      <c r="AQ19" s="1066"/>
      <c r="AR19" s="1066"/>
      <c r="AS19" s="1066"/>
      <c r="AT19" s="1066"/>
      <c r="AU19" s="1067"/>
      <c r="AV19" s="1067"/>
      <c r="AW19" s="1067"/>
      <c r="AX19" s="1067"/>
      <c r="AY19" s="1068"/>
      <c r="AZ19" s="226"/>
      <c r="BA19" s="226"/>
      <c r="BB19" s="226"/>
      <c r="BC19" s="226"/>
      <c r="BD19" s="226"/>
      <c r="BE19" s="227"/>
      <c r="BF19" s="227"/>
      <c r="BG19" s="227"/>
      <c r="BH19" s="227"/>
      <c r="BI19" s="227"/>
      <c r="BJ19" s="227"/>
      <c r="BK19" s="227"/>
      <c r="BL19" s="227"/>
      <c r="BM19" s="227"/>
      <c r="BN19" s="227"/>
      <c r="BO19" s="227"/>
      <c r="BP19" s="227"/>
      <c r="BQ19" s="232">
        <v>13</v>
      </c>
      <c r="BR19" s="233"/>
      <c r="BS19" s="976" t="s">
        <v>577</v>
      </c>
      <c r="BT19" s="977"/>
      <c r="BU19" s="977"/>
      <c r="BV19" s="977"/>
      <c r="BW19" s="977"/>
      <c r="BX19" s="977"/>
      <c r="BY19" s="977"/>
      <c r="BZ19" s="977"/>
      <c r="CA19" s="977"/>
      <c r="CB19" s="977"/>
      <c r="CC19" s="977"/>
      <c r="CD19" s="977"/>
      <c r="CE19" s="977"/>
      <c r="CF19" s="977"/>
      <c r="CG19" s="998"/>
      <c r="CH19" s="973">
        <v>59</v>
      </c>
      <c r="CI19" s="974"/>
      <c r="CJ19" s="974"/>
      <c r="CK19" s="974"/>
      <c r="CL19" s="975"/>
      <c r="CM19" s="973">
        <v>2470</v>
      </c>
      <c r="CN19" s="974"/>
      <c r="CO19" s="974"/>
      <c r="CP19" s="974"/>
      <c r="CQ19" s="975"/>
      <c r="CR19" s="973">
        <v>35</v>
      </c>
      <c r="CS19" s="974"/>
      <c r="CT19" s="974"/>
      <c r="CU19" s="974"/>
      <c r="CV19" s="975"/>
      <c r="CW19" s="973">
        <v>12</v>
      </c>
      <c r="CX19" s="974"/>
      <c r="CY19" s="974"/>
      <c r="CZ19" s="974"/>
      <c r="DA19" s="975"/>
      <c r="DB19" s="973" t="s">
        <v>501</v>
      </c>
      <c r="DC19" s="974"/>
      <c r="DD19" s="974"/>
      <c r="DE19" s="974"/>
      <c r="DF19" s="975"/>
      <c r="DG19" s="973" t="s">
        <v>501</v>
      </c>
      <c r="DH19" s="974"/>
      <c r="DI19" s="974"/>
      <c r="DJ19" s="974"/>
      <c r="DK19" s="975"/>
      <c r="DL19" s="973" t="s">
        <v>501</v>
      </c>
      <c r="DM19" s="974"/>
      <c r="DN19" s="974"/>
      <c r="DO19" s="974"/>
      <c r="DP19" s="975"/>
      <c r="DQ19" s="973" t="s">
        <v>501</v>
      </c>
      <c r="DR19" s="974"/>
      <c r="DS19" s="974"/>
      <c r="DT19" s="974"/>
      <c r="DU19" s="975"/>
      <c r="DV19" s="976"/>
      <c r="DW19" s="977"/>
      <c r="DX19" s="977"/>
      <c r="DY19" s="977"/>
      <c r="DZ19" s="978"/>
      <c r="EA19" s="228"/>
    </row>
    <row r="20" spans="1:131" s="229" customFormat="1" ht="26.25" customHeight="1" x14ac:dyDescent="0.15">
      <c r="A20" s="232">
        <v>14</v>
      </c>
      <c r="B20" s="1014"/>
      <c r="C20" s="1015"/>
      <c r="D20" s="1015"/>
      <c r="E20" s="1015"/>
      <c r="F20" s="1015"/>
      <c r="G20" s="1015"/>
      <c r="H20" s="1015"/>
      <c r="I20" s="1015"/>
      <c r="J20" s="1015"/>
      <c r="K20" s="1015"/>
      <c r="L20" s="1015"/>
      <c r="M20" s="1015"/>
      <c r="N20" s="1015"/>
      <c r="O20" s="1015"/>
      <c r="P20" s="1016"/>
      <c r="Q20" s="1022"/>
      <c r="R20" s="1023"/>
      <c r="S20" s="1023"/>
      <c r="T20" s="1023"/>
      <c r="U20" s="1023"/>
      <c r="V20" s="1023"/>
      <c r="W20" s="1023"/>
      <c r="X20" s="1023"/>
      <c r="Y20" s="1023"/>
      <c r="Z20" s="1023"/>
      <c r="AA20" s="1023"/>
      <c r="AB20" s="1023"/>
      <c r="AC20" s="1023"/>
      <c r="AD20" s="1023"/>
      <c r="AE20" s="1024"/>
      <c r="AF20" s="1019"/>
      <c r="AG20" s="1020"/>
      <c r="AH20" s="1020"/>
      <c r="AI20" s="1020"/>
      <c r="AJ20" s="1021"/>
      <c r="AK20" s="1065"/>
      <c r="AL20" s="1066"/>
      <c r="AM20" s="1066"/>
      <c r="AN20" s="1066"/>
      <c r="AO20" s="1066"/>
      <c r="AP20" s="1066"/>
      <c r="AQ20" s="1066"/>
      <c r="AR20" s="1066"/>
      <c r="AS20" s="1066"/>
      <c r="AT20" s="1066"/>
      <c r="AU20" s="1067"/>
      <c r="AV20" s="1067"/>
      <c r="AW20" s="1067"/>
      <c r="AX20" s="1067"/>
      <c r="AY20" s="1068"/>
      <c r="AZ20" s="226"/>
      <c r="BA20" s="226"/>
      <c r="BB20" s="226"/>
      <c r="BC20" s="226"/>
      <c r="BD20" s="226"/>
      <c r="BE20" s="227"/>
      <c r="BF20" s="227"/>
      <c r="BG20" s="227"/>
      <c r="BH20" s="227"/>
      <c r="BI20" s="227"/>
      <c r="BJ20" s="227"/>
      <c r="BK20" s="227"/>
      <c r="BL20" s="227"/>
      <c r="BM20" s="227"/>
      <c r="BN20" s="227"/>
      <c r="BO20" s="227"/>
      <c r="BP20" s="227"/>
      <c r="BQ20" s="232">
        <v>14</v>
      </c>
      <c r="BR20" s="233"/>
      <c r="BS20" s="976" t="s">
        <v>578</v>
      </c>
      <c r="BT20" s="977"/>
      <c r="BU20" s="977"/>
      <c r="BV20" s="977"/>
      <c r="BW20" s="977"/>
      <c r="BX20" s="977"/>
      <c r="BY20" s="977"/>
      <c r="BZ20" s="977"/>
      <c r="CA20" s="977"/>
      <c r="CB20" s="977"/>
      <c r="CC20" s="977"/>
      <c r="CD20" s="977"/>
      <c r="CE20" s="977"/>
      <c r="CF20" s="977"/>
      <c r="CG20" s="998"/>
      <c r="CH20" s="973">
        <v>2</v>
      </c>
      <c r="CI20" s="974"/>
      <c r="CJ20" s="974"/>
      <c r="CK20" s="974"/>
      <c r="CL20" s="975"/>
      <c r="CM20" s="973">
        <v>766</v>
      </c>
      <c r="CN20" s="974"/>
      <c r="CO20" s="974"/>
      <c r="CP20" s="974"/>
      <c r="CQ20" s="975"/>
      <c r="CR20" s="973">
        <v>636</v>
      </c>
      <c r="CS20" s="974"/>
      <c r="CT20" s="974"/>
      <c r="CU20" s="974"/>
      <c r="CV20" s="975"/>
      <c r="CW20" s="973">
        <v>232</v>
      </c>
      <c r="CX20" s="974"/>
      <c r="CY20" s="974"/>
      <c r="CZ20" s="974"/>
      <c r="DA20" s="975"/>
      <c r="DB20" s="973" t="s">
        <v>501</v>
      </c>
      <c r="DC20" s="974"/>
      <c r="DD20" s="974"/>
      <c r="DE20" s="974"/>
      <c r="DF20" s="975"/>
      <c r="DG20" s="973" t="s">
        <v>501</v>
      </c>
      <c r="DH20" s="974"/>
      <c r="DI20" s="974"/>
      <c r="DJ20" s="974"/>
      <c r="DK20" s="975"/>
      <c r="DL20" s="973" t="s">
        <v>501</v>
      </c>
      <c r="DM20" s="974"/>
      <c r="DN20" s="974"/>
      <c r="DO20" s="974"/>
      <c r="DP20" s="975"/>
      <c r="DQ20" s="973" t="s">
        <v>501</v>
      </c>
      <c r="DR20" s="974"/>
      <c r="DS20" s="974"/>
      <c r="DT20" s="974"/>
      <c r="DU20" s="975"/>
      <c r="DV20" s="976"/>
      <c r="DW20" s="977"/>
      <c r="DX20" s="977"/>
      <c r="DY20" s="977"/>
      <c r="DZ20" s="978"/>
      <c r="EA20" s="228"/>
    </row>
    <row r="21" spans="1:131" s="229" customFormat="1" ht="26.25" customHeight="1" thickBot="1" x14ac:dyDescent="0.2">
      <c r="A21" s="232">
        <v>15</v>
      </c>
      <c r="B21" s="1014"/>
      <c r="C21" s="1015"/>
      <c r="D21" s="1015"/>
      <c r="E21" s="1015"/>
      <c r="F21" s="1015"/>
      <c r="G21" s="1015"/>
      <c r="H21" s="1015"/>
      <c r="I21" s="1015"/>
      <c r="J21" s="1015"/>
      <c r="K21" s="1015"/>
      <c r="L21" s="1015"/>
      <c r="M21" s="1015"/>
      <c r="N21" s="1015"/>
      <c r="O21" s="1015"/>
      <c r="P21" s="1016"/>
      <c r="Q21" s="1022"/>
      <c r="R21" s="1023"/>
      <c r="S21" s="1023"/>
      <c r="T21" s="1023"/>
      <c r="U21" s="1023"/>
      <c r="V21" s="1023"/>
      <c r="W21" s="1023"/>
      <c r="X21" s="1023"/>
      <c r="Y21" s="1023"/>
      <c r="Z21" s="1023"/>
      <c r="AA21" s="1023"/>
      <c r="AB21" s="1023"/>
      <c r="AC21" s="1023"/>
      <c r="AD21" s="1023"/>
      <c r="AE21" s="1024"/>
      <c r="AF21" s="1019"/>
      <c r="AG21" s="1020"/>
      <c r="AH21" s="1020"/>
      <c r="AI21" s="1020"/>
      <c r="AJ21" s="1021"/>
      <c r="AK21" s="1065"/>
      <c r="AL21" s="1066"/>
      <c r="AM21" s="1066"/>
      <c r="AN21" s="1066"/>
      <c r="AO21" s="1066"/>
      <c r="AP21" s="1066"/>
      <c r="AQ21" s="1066"/>
      <c r="AR21" s="1066"/>
      <c r="AS21" s="1066"/>
      <c r="AT21" s="1066"/>
      <c r="AU21" s="1067"/>
      <c r="AV21" s="1067"/>
      <c r="AW21" s="1067"/>
      <c r="AX21" s="1067"/>
      <c r="AY21" s="1068"/>
      <c r="AZ21" s="226"/>
      <c r="BA21" s="226"/>
      <c r="BB21" s="226"/>
      <c r="BC21" s="226"/>
      <c r="BD21" s="226"/>
      <c r="BE21" s="227"/>
      <c r="BF21" s="227"/>
      <c r="BG21" s="227"/>
      <c r="BH21" s="227"/>
      <c r="BI21" s="227"/>
      <c r="BJ21" s="227"/>
      <c r="BK21" s="227"/>
      <c r="BL21" s="227"/>
      <c r="BM21" s="227"/>
      <c r="BN21" s="227"/>
      <c r="BO21" s="227"/>
      <c r="BP21" s="227"/>
      <c r="BQ21" s="232">
        <v>15</v>
      </c>
      <c r="BR21" s="233"/>
      <c r="BS21" s="976" t="s">
        <v>579</v>
      </c>
      <c r="BT21" s="977"/>
      <c r="BU21" s="977"/>
      <c r="BV21" s="977"/>
      <c r="BW21" s="977"/>
      <c r="BX21" s="977"/>
      <c r="BY21" s="977"/>
      <c r="BZ21" s="977"/>
      <c r="CA21" s="977"/>
      <c r="CB21" s="977"/>
      <c r="CC21" s="977"/>
      <c r="CD21" s="977"/>
      <c r="CE21" s="977"/>
      <c r="CF21" s="977"/>
      <c r="CG21" s="998"/>
      <c r="CH21" s="973">
        <v>92</v>
      </c>
      <c r="CI21" s="974"/>
      <c r="CJ21" s="974"/>
      <c r="CK21" s="974"/>
      <c r="CL21" s="975"/>
      <c r="CM21" s="973">
        <v>3315</v>
      </c>
      <c r="CN21" s="974"/>
      <c r="CO21" s="974"/>
      <c r="CP21" s="974"/>
      <c r="CQ21" s="975"/>
      <c r="CR21" s="973">
        <v>130</v>
      </c>
      <c r="CS21" s="974"/>
      <c r="CT21" s="974"/>
      <c r="CU21" s="974"/>
      <c r="CV21" s="975"/>
      <c r="CW21" s="973" t="s">
        <v>501</v>
      </c>
      <c r="CX21" s="974"/>
      <c r="CY21" s="974"/>
      <c r="CZ21" s="974"/>
      <c r="DA21" s="975"/>
      <c r="DB21" s="973" t="s">
        <v>501</v>
      </c>
      <c r="DC21" s="974"/>
      <c r="DD21" s="974"/>
      <c r="DE21" s="974"/>
      <c r="DF21" s="975"/>
      <c r="DG21" s="973" t="s">
        <v>501</v>
      </c>
      <c r="DH21" s="974"/>
      <c r="DI21" s="974"/>
      <c r="DJ21" s="974"/>
      <c r="DK21" s="975"/>
      <c r="DL21" s="973" t="s">
        <v>501</v>
      </c>
      <c r="DM21" s="974"/>
      <c r="DN21" s="974"/>
      <c r="DO21" s="974"/>
      <c r="DP21" s="975"/>
      <c r="DQ21" s="973" t="s">
        <v>501</v>
      </c>
      <c r="DR21" s="974"/>
      <c r="DS21" s="974"/>
      <c r="DT21" s="974"/>
      <c r="DU21" s="975"/>
      <c r="DV21" s="976"/>
      <c r="DW21" s="977"/>
      <c r="DX21" s="977"/>
      <c r="DY21" s="977"/>
      <c r="DZ21" s="978"/>
      <c r="EA21" s="228"/>
    </row>
    <row r="22" spans="1:131" s="229" customFormat="1" ht="26.25" customHeight="1" x14ac:dyDescent="0.15">
      <c r="A22" s="232">
        <v>16</v>
      </c>
      <c r="B22" s="1014"/>
      <c r="C22" s="1015"/>
      <c r="D22" s="1015"/>
      <c r="E22" s="1015"/>
      <c r="F22" s="1015"/>
      <c r="G22" s="1015"/>
      <c r="H22" s="1015"/>
      <c r="I22" s="1015"/>
      <c r="J22" s="1015"/>
      <c r="K22" s="1015"/>
      <c r="L22" s="1015"/>
      <c r="M22" s="1015"/>
      <c r="N22" s="1015"/>
      <c r="O22" s="1015"/>
      <c r="P22" s="1016"/>
      <c r="Q22" s="1058"/>
      <c r="R22" s="1059"/>
      <c r="S22" s="1059"/>
      <c r="T22" s="1059"/>
      <c r="U22" s="1059"/>
      <c r="V22" s="1059"/>
      <c r="W22" s="1059"/>
      <c r="X22" s="1059"/>
      <c r="Y22" s="1059"/>
      <c r="Z22" s="1059"/>
      <c r="AA22" s="1059"/>
      <c r="AB22" s="1059"/>
      <c r="AC22" s="1059"/>
      <c r="AD22" s="1059"/>
      <c r="AE22" s="1060"/>
      <c r="AF22" s="1019"/>
      <c r="AG22" s="1020"/>
      <c r="AH22" s="1020"/>
      <c r="AI22" s="1020"/>
      <c r="AJ22" s="1021"/>
      <c r="AK22" s="1061"/>
      <c r="AL22" s="1062"/>
      <c r="AM22" s="1062"/>
      <c r="AN22" s="1062"/>
      <c r="AO22" s="1062"/>
      <c r="AP22" s="1062"/>
      <c r="AQ22" s="1062"/>
      <c r="AR22" s="1062"/>
      <c r="AS22" s="1062"/>
      <c r="AT22" s="1062"/>
      <c r="AU22" s="1063"/>
      <c r="AV22" s="1063"/>
      <c r="AW22" s="1063"/>
      <c r="AX22" s="1063"/>
      <c r="AY22" s="1064"/>
      <c r="AZ22" s="1012" t="s">
        <v>380</v>
      </c>
      <c r="BA22" s="1012"/>
      <c r="BB22" s="1012"/>
      <c r="BC22" s="1012"/>
      <c r="BD22" s="1013"/>
      <c r="BE22" s="227"/>
      <c r="BF22" s="227"/>
      <c r="BG22" s="227"/>
      <c r="BH22" s="227"/>
      <c r="BI22" s="227"/>
      <c r="BJ22" s="227"/>
      <c r="BK22" s="227"/>
      <c r="BL22" s="227"/>
      <c r="BM22" s="227"/>
      <c r="BN22" s="227"/>
      <c r="BO22" s="227"/>
      <c r="BP22" s="227"/>
      <c r="BQ22" s="232">
        <v>16</v>
      </c>
      <c r="BR22" s="233"/>
      <c r="BS22" s="976" t="s">
        <v>580</v>
      </c>
      <c r="BT22" s="977"/>
      <c r="BU22" s="977"/>
      <c r="BV22" s="977"/>
      <c r="BW22" s="977"/>
      <c r="BX22" s="977"/>
      <c r="BY22" s="977"/>
      <c r="BZ22" s="977"/>
      <c r="CA22" s="977"/>
      <c r="CB22" s="977"/>
      <c r="CC22" s="977"/>
      <c r="CD22" s="977"/>
      <c r="CE22" s="977"/>
      <c r="CF22" s="977"/>
      <c r="CG22" s="998"/>
      <c r="CH22" s="973">
        <v>20</v>
      </c>
      <c r="CI22" s="974"/>
      <c r="CJ22" s="974"/>
      <c r="CK22" s="974"/>
      <c r="CL22" s="975"/>
      <c r="CM22" s="973">
        <v>1221</v>
      </c>
      <c r="CN22" s="974"/>
      <c r="CO22" s="974"/>
      <c r="CP22" s="974"/>
      <c r="CQ22" s="975"/>
      <c r="CR22" s="973">
        <v>72</v>
      </c>
      <c r="CS22" s="974"/>
      <c r="CT22" s="974"/>
      <c r="CU22" s="974"/>
      <c r="CV22" s="975"/>
      <c r="CW22" s="973">
        <v>8</v>
      </c>
      <c r="CX22" s="974"/>
      <c r="CY22" s="974"/>
      <c r="CZ22" s="974"/>
      <c r="DA22" s="975"/>
      <c r="DB22" s="973" t="s">
        <v>501</v>
      </c>
      <c r="DC22" s="974"/>
      <c r="DD22" s="974"/>
      <c r="DE22" s="974"/>
      <c r="DF22" s="975"/>
      <c r="DG22" s="973" t="s">
        <v>501</v>
      </c>
      <c r="DH22" s="974"/>
      <c r="DI22" s="974"/>
      <c r="DJ22" s="974"/>
      <c r="DK22" s="975"/>
      <c r="DL22" s="973" t="s">
        <v>501</v>
      </c>
      <c r="DM22" s="974"/>
      <c r="DN22" s="974"/>
      <c r="DO22" s="974"/>
      <c r="DP22" s="975"/>
      <c r="DQ22" s="973" t="s">
        <v>501</v>
      </c>
      <c r="DR22" s="974"/>
      <c r="DS22" s="974"/>
      <c r="DT22" s="974"/>
      <c r="DU22" s="975"/>
      <c r="DV22" s="976"/>
      <c r="DW22" s="977"/>
      <c r="DX22" s="977"/>
      <c r="DY22" s="977"/>
      <c r="DZ22" s="978"/>
      <c r="EA22" s="228"/>
    </row>
    <row r="23" spans="1:131" s="229" customFormat="1" ht="26.25" customHeight="1" thickBot="1" x14ac:dyDescent="0.2">
      <c r="A23" s="234" t="s">
        <v>381</v>
      </c>
      <c r="B23" s="924" t="s">
        <v>382</v>
      </c>
      <c r="C23" s="925"/>
      <c r="D23" s="925"/>
      <c r="E23" s="925"/>
      <c r="F23" s="925"/>
      <c r="G23" s="925"/>
      <c r="H23" s="925"/>
      <c r="I23" s="925"/>
      <c r="J23" s="925"/>
      <c r="K23" s="925"/>
      <c r="L23" s="925"/>
      <c r="M23" s="925"/>
      <c r="N23" s="925"/>
      <c r="O23" s="925"/>
      <c r="P23" s="935"/>
      <c r="Q23" s="1052">
        <v>1084101</v>
      </c>
      <c r="R23" s="1046"/>
      <c r="S23" s="1046"/>
      <c r="T23" s="1046"/>
      <c r="U23" s="1046"/>
      <c r="V23" s="1046">
        <v>1071283</v>
      </c>
      <c r="W23" s="1046"/>
      <c r="X23" s="1046"/>
      <c r="Y23" s="1046"/>
      <c r="Z23" s="1046"/>
      <c r="AA23" s="1046">
        <v>12818</v>
      </c>
      <c r="AB23" s="1046"/>
      <c r="AC23" s="1046"/>
      <c r="AD23" s="1046"/>
      <c r="AE23" s="1053"/>
      <c r="AF23" s="1054">
        <v>1514</v>
      </c>
      <c r="AG23" s="1046"/>
      <c r="AH23" s="1046"/>
      <c r="AI23" s="1046"/>
      <c r="AJ23" s="1055"/>
      <c r="AK23" s="1056"/>
      <c r="AL23" s="1057"/>
      <c r="AM23" s="1057"/>
      <c r="AN23" s="1057"/>
      <c r="AO23" s="1057"/>
      <c r="AP23" s="1046">
        <v>1390372</v>
      </c>
      <c r="AQ23" s="1046"/>
      <c r="AR23" s="1046"/>
      <c r="AS23" s="1046"/>
      <c r="AT23" s="1046"/>
      <c r="AU23" s="1047"/>
      <c r="AV23" s="1047"/>
      <c r="AW23" s="1047"/>
      <c r="AX23" s="1047"/>
      <c r="AY23" s="1048"/>
      <c r="AZ23" s="1049" t="s">
        <v>122</v>
      </c>
      <c r="BA23" s="1050"/>
      <c r="BB23" s="1050"/>
      <c r="BC23" s="1050"/>
      <c r="BD23" s="1051"/>
      <c r="BE23" s="227"/>
      <c r="BF23" s="227"/>
      <c r="BG23" s="227"/>
      <c r="BH23" s="227"/>
      <c r="BI23" s="227"/>
      <c r="BJ23" s="227"/>
      <c r="BK23" s="227"/>
      <c r="BL23" s="227"/>
      <c r="BM23" s="227"/>
      <c r="BN23" s="227"/>
      <c r="BO23" s="227"/>
      <c r="BP23" s="227"/>
      <c r="BQ23" s="232">
        <v>17</v>
      </c>
      <c r="BR23" s="233"/>
      <c r="BS23" s="976" t="s">
        <v>581</v>
      </c>
      <c r="BT23" s="977"/>
      <c r="BU23" s="977"/>
      <c r="BV23" s="977"/>
      <c r="BW23" s="977"/>
      <c r="BX23" s="977"/>
      <c r="BY23" s="977"/>
      <c r="BZ23" s="977"/>
      <c r="CA23" s="977"/>
      <c r="CB23" s="977"/>
      <c r="CC23" s="977"/>
      <c r="CD23" s="977"/>
      <c r="CE23" s="977"/>
      <c r="CF23" s="977"/>
      <c r="CG23" s="998"/>
      <c r="CH23" s="973">
        <v>524</v>
      </c>
      <c r="CI23" s="974"/>
      <c r="CJ23" s="974"/>
      <c r="CK23" s="974"/>
      <c r="CL23" s="975"/>
      <c r="CM23" s="973">
        <v>8064</v>
      </c>
      <c r="CN23" s="974"/>
      <c r="CO23" s="974"/>
      <c r="CP23" s="974"/>
      <c r="CQ23" s="975"/>
      <c r="CR23" s="973">
        <v>750</v>
      </c>
      <c r="CS23" s="974"/>
      <c r="CT23" s="974"/>
      <c r="CU23" s="974"/>
      <c r="CV23" s="975"/>
      <c r="CW23" s="973" t="s">
        <v>597</v>
      </c>
      <c r="CX23" s="974"/>
      <c r="CY23" s="974"/>
      <c r="CZ23" s="974"/>
      <c r="DA23" s="975"/>
      <c r="DB23" s="973" t="s">
        <v>501</v>
      </c>
      <c r="DC23" s="974"/>
      <c r="DD23" s="974"/>
      <c r="DE23" s="974"/>
      <c r="DF23" s="975"/>
      <c r="DG23" s="973" t="s">
        <v>501</v>
      </c>
      <c r="DH23" s="974"/>
      <c r="DI23" s="974"/>
      <c r="DJ23" s="974"/>
      <c r="DK23" s="975"/>
      <c r="DL23" s="973" t="s">
        <v>501</v>
      </c>
      <c r="DM23" s="974"/>
      <c r="DN23" s="974"/>
      <c r="DO23" s="974"/>
      <c r="DP23" s="975"/>
      <c r="DQ23" s="973" t="s">
        <v>501</v>
      </c>
      <c r="DR23" s="974"/>
      <c r="DS23" s="974"/>
      <c r="DT23" s="974"/>
      <c r="DU23" s="975"/>
      <c r="DV23" s="976"/>
      <c r="DW23" s="977"/>
      <c r="DX23" s="977"/>
      <c r="DY23" s="977"/>
      <c r="DZ23" s="978"/>
      <c r="EA23" s="228"/>
    </row>
    <row r="24" spans="1:131" s="229" customFormat="1" ht="26.25" customHeight="1" x14ac:dyDescent="0.15">
      <c r="A24" s="1045" t="s">
        <v>383</v>
      </c>
      <c r="B24" s="1045"/>
      <c r="C24" s="1045"/>
      <c r="D24" s="1045"/>
      <c r="E24" s="1045"/>
      <c r="F24" s="1045"/>
      <c r="G24" s="1045"/>
      <c r="H24" s="1045"/>
      <c r="I24" s="1045"/>
      <c r="J24" s="1045"/>
      <c r="K24" s="1045"/>
      <c r="L24" s="1045"/>
      <c r="M24" s="1045"/>
      <c r="N24" s="1045"/>
      <c r="O24" s="1045"/>
      <c r="P24" s="1045"/>
      <c r="Q24" s="1045"/>
      <c r="R24" s="1045"/>
      <c r="S24" s="1045"/>
      <c r="T24" s="1045"/>
      <c r="U24" s="1045"/>
      <c r="V24" s="1045"/>
      <c r="W24" s="1045"/>
      <c r="X24" s="1045"/>
      <c r="Y24" s="1045"/>
      <c r="Z24" s="1045"/>
      <c r="AA24" s="1045"/>
      <c r="AB24" s="1045"/>
      <c r="AC24" s="1045"/>
      <c r="AD24" s="1045"/>
      <c r="AE24" s="1045"/>
      <c r="AF24" s="1045"/>
      <c r="AG24" s="1045"/>
      <c r="AH24" s="1045"/>
      <c r="AI24" s="1045"/>
      <c r="AJ24" s="1045"/>
      <c r="AK24" s="1045"/>
      <c r="AL24" s="1045"/>
      <c r="AM24" s="1045"/>
      <c r="AN24" s="1045"/>
      <c r="AO24" s="1045"/>
      <c r="AP24" s="1045"/>
      <c r="AQ24" s="1045"/>
      <c r="AR24" s="1045"/>
      <c r="AS24" s="1045"/>
      <c r="AT24" s="1045"/>
      <c r="AU24" s="1045"/>
      <c r="AV24" s="1045"/>
      <c r="AW24" s="1045"/>
      <c r="AX24" s="1045"/>
      <c r="AY24" s="1045"/>
      <c r="AZ24" s="226"/>
      <c r="BA24" s="226"/>
      <c r="BB24" s="226"/>
      <c r="BC24" s="226"/>
      <c r="BD24" s="226"/>
      <c r="BE24" s="227"/>
      <c r="BF24" s="227"/>
      <c r="BG24" s="227"/>
      <c r="BH24" s="227"/>
      <c r="BI24" s="227"/>
      <c r="BJ24" s="227"/>
      <c r="BK24" s="227"/>
      <c r="BL24" s="227"/>
      <c r="BM24" s="227"/>
      <c r="BN24" s="227"/>
      <c r="BO24" s="227"/>
      <c r="BP24" s="227"/>
      <c r="BQ24" s="232">
        <v>18</v>
      </c>
      <c r="BR24" s="233"/>
      <c r="BS24" s="976" t="s">
        <v>582</v>
      </c>
      <c r="BT24" s="977"/>
      <c r="BU24" s="977"/>
      <c r="BV24" s="977"/>
      <c r="BW24" s="977"/>
      <c r="BX24" s="977"/>
      <c r="BY24" s="977"/>
      <c r="BZ24" s="977"/>
      <c r="CA24" s="977"/>
      <c r="CB24" s="977"/>
      <c r="CC24" s="977"/>
      <c r="CD24" s="977"/>
      <c r="CE24" s="977"/>
      <c r="CF24" s="977"/>
      <c r="CG24" s="998"/>
      <c r="CH24" s="973">
        <v>-11</v>
      </c>
      <c r="CI24" s="974"/>
      <c r="CJ24" s="974"/>
      <c r="CK24" s="974"/>
      <c r="CL24" s="975"/>
      <c r="CM24" s="973">
        <v>36.847999999999999</v>
      </c>
      <c r="CN24" s="974"/>
      <c r="CO24" s="974"/>
      <c r="CP24" s="974"/>
      <c r="CQ24" s="975"/>
      <c r="CR24" s="973">
        <v>5</v>
      </c>
      <c r="CS24" s="974"/>
      <c r="CT24" s="974"/>
      <c r="CU24" s="974"/>
      <c r="CV24" s="975"/>
      <c r="CW24" s="973" t="s">
        <v>597</v>
      </c>
      <c r="CX24" s="974"/>
      <c r="CY24" s="974"/>
      <c r="CZ24" s="974"/>
      <c r="DA24" s="975"/>
      <c r="DB24" s="973" t="s">
        <v>597</v>
      </c>
      <c r="DC24" s="974"/>
      <c r="DD24" s="974"/>
      <c r="DE24" s="974"/>
      <c r="DF24" s="975"/>
      <c r="DG24" s="973" t="s">
        <v>501</v>
      </c>
      <c r="DH24" s="974"/>
      <c r="DI24" s="974"/>
      <c r="DJ24" s="974"/>
      <c r="DK24" s="975"/>
      <c r="DL24" s="973" t="s">
        <v>501</v>
      </c>
      <c r="DM24" s="974"/>
      <c r="DN24" s="974"/>
      <c r="DO24" s="974"/>
      <c r="DP24" s="975"/>
      <c r="DQ24" s="973" t="s">
        <v>501</v>
      </c>
      <c r="DR24" s="974"/>
      <c r="DS24" s="974"/>
      <c r="DT24" s="974"/>
      <c r="DU24" s="975"/>
      <c r="DV24" s="976"/>
      <c r="DW24" s="977"/>
      <c r="DX24" s="977"/>
      <c r="DY24" s="977"/>
      <c r="DZ24" s="978"/>
      <c r="EA24" s="228"/>
    </row>
    <row r="25" spans="1:131" ht="26.25" customHeight="1" thickBot="1" x14ac:dyDescent="0.2">
      <c r="A25" s="1044" t="s">
        <v>384</v>
      </c>
      <c r="B25" s="1044"/>
      <c r="C25" s="1044"/>
      <c r="D25" s="1044"/>
      <c r="E25" s="1044"/>
      <c r="F25" s="1044"/>
      <c r="G25" s="1044"/>
      <c r="H25" s="1044"/>
      <c r="I25" s="1044"/>
      <c r="J25" s="1044"/>
      <c r="K25" s="1044"/>
      <c r="L25" s="1044"/>
      <c r="M25" s="1044"/>
      <c r="N25" s="1044"/>
      <c r="O25" s="1044"/>
      <c r="P25" s="1044"/>
      <c r="Q25" s="1044"/>
      <c r="R25" s="1044"/>
      <c r="S25" s="1044"/>
      <c r="T25" s="1044"/>
      <c r="U25" s="1044"/>
      <c r="V25" s="1044"/>
      <c r="W25" s="1044"/>
      <c r="X25" s="1044"/>
      <c r="Y25" s="1044"/>
      <c r="Z25" s="1044"/>
      <c r="AA25" s="1044"/>
      <c r="AB25" s="1044"/>
      <c r="AC25" s="1044"/>
      <c r="AD25" s="1044"/>
      <c r="AE25" s="1044"/>
      <c r="AF25" s="1044"/>
      <c r="AG25" s="1044"/>
      <c r="AH25" s="1044"/>
      <c r="AI25" s="1044"/>
      <c r="AJ25" s="1044"/>
      <c r="AK25" s="1044"/>
      <c r="AL25" s="1044"/>
      <c r="AM25" s="1044"/>
      <c r="AN25" s="1044"/>
      <c r="AO25" s="1044"/>
      <c r="AP25" s="1044"/>
      <c r="AQ25" s="1044"/>
      <c r="AR25" s="1044"/>
      <c r="AS25" s="1044"/>
      <c r="AT25" s="1044"/>
      <c r="AU25" s="1044"/>
      <c r="AV25" s="1044"/>
      <c r="AW25" s="1044"/>
      <c r="AX25" s="1044"/>
      <c r="AY25" s="1044"/>
      <c r="AZ25" s="1044"/>
      <c r="BA25" s="1044"/>
      <c r="BB25" s="1044"/>
      <c r="BC25" s="1044"/>
      <c r="BD25" s="1044"/>
      <c r="BE25" s="1044"/>
      <c r="BF25" s="1044"/>
      <c r="BG25" s="1044"/>
      <c r="BH25" s="1044"/>
      <c r="BI25" s="1044"/>
      <c r="BJ25" s="226"/>
      <c r="BK25" s="226"/>
      <c r="BL25" s="226"/>
      <c r="BM25" s="226"/>
      <c r="BN25" s="226"/>
      <c r="BO25" s="235"/>
      <c r="BP25" s="235"/>
      <c r="BQ25" s="232">
        <v>19</v>
      </c>
      <c r="BR25" s="233" t="s">
        <v>609</v>
      </c>
      <c r="BS25" s="976" t="s">
        <v>614</v>
      </c>
      <c r="BT25" s="977"/>
      <c r="BU25" s="977"/>
      <c r="BV25" s="977"/>
      <c r="BW25" s="977"/>
      <c r="BX25" s="977"/>
      <c r="BY25" s="977"/>
      <c r="BZ25" s="977"/>
      <c r="CA25" s="977"/>
      <c r="CB25" s="977"/>
      <c r="CC25" s="977"/>
      <c r="CD25" s="977"/>
      <c r="CE25" s="977"/>
      <c r="CF25" s="977"/>
      <c r="CG25" s="998"/>
      <c r="CH25" s="973">
        <v>27</v>
      </c>
      <c r="CI25" s="974"/>
      <c r="CJ25" s="974"/>
      <c r="CK25" s="974"/>
      <c r="CL25" s="975"/>
      <c r="CM25" s="973">
        <v>25625</v>
      </c>
      <c r="CN25" s="974"/>
      <c r="CO25" s="974"/>
      <c r="CP25" s="974"/>
      <c r="CQ25" s="975"/>
      <c r="CR25" s="973">
        <v>24933</v>
      </c>
      <c r="CS25" s="974"/>
      <c r="CT25" s="974"/>
      <c r="CU25" s="974"/>
      <c r="CV25" s="975"/>
      <c r="CW25" s="973" t="s">
        <v>501</v>
      </c>
      <c r="CX25" s="974"/>
      <c r="CY25" s="974"/>
      <c r="CZ25" s="974"/>
      <c r="DA25" s="975"/>
      <c r="DB25" s="973">
        <v>1820</v>
      </c>
      <c r="DC25" s="974"/>
      <c r="DD25" s="974"/>
      <c r="DE25" s="974"/>
      <c r="DF25" s="975"/>
      <c r="DG25" s="973">
        <v>15394</v>
      </c>
      <c r="DH25" s="974"/>
      <c r="DI25" s="974"/>
      <c r="DJ25" s="974"/>
      <c r="DK25" s="975"/>
      <c r="DL25" s="973" t="s">
        <v>597</v>
      </c>
      <c r="DM25" s="974"/>
      <c r="DN25" s="974"/>
      <c r="DO25" s="974"/>
      <c r="DP25" s="975"/>
      <c r="DQ25" s="973" t="s">
        <v>501</v>
      </c>
      <c r="DR25" s="974"/>
      <c r="DS25" s="974"/>
      <c r="DT25" s="974"/>
      <c r="DU25" s="975"/>
      <c r="DV25" s="976"/>
      <c r="DW25" s="977"/>
      <c r="DX25" s="977"/>
      <c r="DY25" s="977"/>
      <c r="DZ25" s="978"/>
      <c r="EA25" s="224"/>
    </row>
    <row r="26" spans="1:131" ht="26.25" customHeight="1" x14ac:dyDescent="0.15">
      <c r="A26" s="979" t="s">
        <v>358</v>
      </c>
      <c r="B26" s="980"/>
      <c r="C26" s="980"/>
      <c r="D26" s="980"/>
      <c r="E26" s="980"/>
      <c r="F26" s="980"/>
      <c r="G26" s="980"/>
      <c r="H26" s="980"/>
      <c r="I26" s="980"/>
      <c r="J26" s="980"/>
      <c r="K26" s="980"/>
      <c r="L26" s="980"/>
      <c r="M26" s="980"/>
      <c r="N26" s="980"/>
      <c r="O26" s="980"/>
      <c r="P26" s="981"/>
      <c r="Q26" s="985" t="s">
        <v>385</v>
      </c>
      <c r="R26" s="986"/>
      <c r="S26" s="986"/>
      <c r="T26" s="986"/>
      <c r="U26" s="987"/>
      <c r="V26" s="985" t="s">
        <v>386</v>
      </c>
      <c r="W26" s="986"/>
      <c r="X26" s="986"/>
      <c r="Y26" s="986"/>
      <c r="Z26" s="987"/>
      <c r="AA26" s="985" t="s">
        <v>387</v>
      </c>
      <c r="AB26" s="986"/>
      <c r="AC26" s="986"/>
      <c r="AD26" s="986"/>
      <c r="AE26" s="986"/>
      <c r="AF26" s="1040" t="s">
        <v>388</v>
      </c>
      <c r="AG26" s="992"/>
      <c r="AH26" s="992"/>
      <c r="AI26" s="992"/>
      <c r="AJ26" s="1041"/>
      <c r="AK26" s="986" t="s">
        <v>389</v>
      </c>
      <c r="AL26" s="986"/>
      <c r="AM26" s="986"/>
      <c r="AN26" s="986"/>
      <c r="AO26" s="987"/>
      <c r="AP26" s="985" t="s">
        <v>390</v>
      </c>
      <c r="AQ26" s="986"/>
      <c r="AR26" s="986"/>
      <c r="AS26" s="986"/>
      <c r="AT26" s="987"/>
      <c r="AU26" s="985" t="s">
        <v>391</v>
      </c>
      <c r="AV26" s="986"/>
      <c r="AW26" s="986"/>
      <c r="AX26" s="986"/>
      <c r="AY26" s="987"/>
      <c r="AZ26" s="985" t="s">
        <v>392</v>
      </c>
      <c r="BA26" s="986"/>
      <c r="BB26" s="986"/>
      <c r="BC26" s="986"/>
      <c r="BD26" s="987"/>
      <c r="BE26" s="985" t="s">
        <v>365</v>
      </c>
      <c r="BF26" s="986"/>
      <c r="BG26" s="986"/>
      <c r="BH26" s="986"/>
      <c r="BI26" s="999"/>
      <c r="BJ26" s="226"/>
      <c r="BK26" s="226"/>
      <c r="BL26" s="226"/>
      <c r="BM26" s="226"/>
      <c r="BN26" s="226"/>
      <c r="BO26" s="235"/>
      <c r="BP26" s="235"/>
      <c r="BQ26" s="232">
        <v>20</v>
      </c>
      <c r="BR26" s="233"/>
      <c r="BS26" s="976" t="s">
        <v>583</v>
      </c>
      <c r="BT26" s="977"/>
      <c r="BU26" s="977"/>
      <c r="BV26" s="977"/>
      <c r="BW26" s="977"/>
      <c r="BX26" s="977"/>
      <c r="BY26" s="977"/>
      <c r="BZ26" s="977"/>
      <c r="CA26" s="977"/>
      <c r="CB26" s="977"/>
      <c r="CC26" s="977"/>
      <c r="CD26" s="977"/>
      <c r="CE26" s="977"/>
      <c r="CF26" s="977"/>
      <c r="CG26" s="998"/>
      <c r="CH26" s="973">
        <v>4</v>
      </c>
      <c r="CI26" s="974"/>
      <c r="CJ26" s="974"/>
      <c r="CK26" s="974"/>
      <c r="CL26" s="975"/>
      <c r="CM26" s="973">
        <v>667</v>
      </c>
      <c r="CN26" s="974"/>
      <c r="CO26" s="974"/>
      <c r="CP26" s="974"/>
      <c r="CQ26" s="975"/>
      <c r="CR26" s="973">
        <v>12</v>
      </c>
      <c r="CS26" s="974"/>
      <c r="CT26" s="974"/>
      <c r="CU26" s="974"/>
      <c r="CV26" s="975"/>
      <c r="CW26" s="973" t="s">
        <v>501</v>
      </c>
      <c r="CX26" s="974"/>
      <c r="CY26" s="974"/>
      <c r="CZ26" s="974"/>
      <c r="DA26" s="975"/>
      <c r="DB26" s="973" t="s">
        <v>501</v>
      </c>
      <c r="DC26" s="974"/>
      <c r="DD26" s="974"/>
      <c r="DE26" s="974"/>
      <c r="DF26" s="975"/>
      <c r="DG26" s="973" t="s">
        <v>501</v>
      </c>
      <c r="DH26" s="974"/>
      <c r="DI26" s="974"/>
      <c r="DJ26" s="974"/>
      <c r="DK26" s="975"/>
      <c r="DL26" s="973" t="s">
        <v>501</v>
      </c>
      <c r="DM26" s="974"/>
      <c r="DN26" s="974"/>
      <c r="DO26" s="974"/>
      <c r="DP26" s="975"/>
      <c r="DQ26" s="973" t="s">
        <v>501</v>
      </c>
      <c r="DR26" s="974"/>
      <c r="DS26" s="974"/>
      <c r="DT26" s="974"/>
      <c r="DU26" s="975"/>
      <c r="DV26" s="976"/>
      <c r="DW26" s="977"/>
      <c r="DX26" s="977"/>
      <c r="DY26" s="977"/>
      <c r="DZ26" s="978"/>
      <c r="EA26" s="224"/>
    </row>
    <row r="27" spans="1:131" ht="26.25" customHeight="1" thickBot="1" x14ac:dyDescent="0.2">
      <c r="A27" s="982"/>
      <c r="B27" s="983"/>
      <c r="C27" s="983"/>
      <c r="D27" s="983"/>
      <c r="E27" s="983"/>
      <c r="F27" s="983"/>
      <c r="G27" s="983"/>
      <c r="H27" s="983"/>
      <c r="I27" s="983"/>
      <c r="J27" s="983"/>
      <c r="K27" s="983"/>
      <c r="L27" s="983"/>
      <c r="M27" s="983"/>
      <c r="N27" s="983"/>
      <c r="O27" s="983"/>
      <c r="P27" s="984"/>
      <c r="Q27" s="988"/>
      <c r="R27" s="989"/>
      <c r="S27" s="989"/>
      <c r="T27" s="989"/>
      <c r="U27" s="990"/>
      <c r="V27" s="988"/>
      <c r="W27" s="989"/>
      <c r="X27" s="989"/>
      <c r="Y27" s="989"/>
      <c r="Z27" s="990"/>
      <c r="AA27" s="988"/>
      <c r="AB27" s="989"/>
      <c r="AC27" s="989"/>
      <c r="AD27" s="989"/>
      <c r="AE27" s="989"/>
      <c r="AF27" s="1042"/>
      <c r="AG27" s="995"/>
      <c r="AH27" s="995"/>
      <c r="AI27" s="995"/>
      <c r="AJ27" s="1043"/>
      <c r="AK27" s="989"/>
      <c r="AL27" s="989"/>
      <c r="AM27" s="989"/>
      <c r="AN27" s="989"/>
      <c r="AO27" s="990"/>
      <c r="AP27" s="988"/>
      <c r="AQ27" s="989"/>
      <c r="AR27" s="989"/>
      <c r="AS27" s="989"/>
      <c r="AT27" s="990"/>
      <c r="AU27" s="988"/>
      <c r="AV27" s="989"/>
      <c r="AW27" s="989"/>
      <c r="AX27" s="989"/>
      <c r="AY27" s="990"/>
      <c r="AZ27" s="988"/>
      <c r="BA27" s="989"/>
      <c r="BB27" s="989"/>
      <c r="BC27" s="989"/>
      <c r="BD27" s="990"/>
      <c r="BE27" s="988"/>
      <c r="BF27" s="989"/>
      <c r="BG27" s="989"/>
      <c r="BH27" s="989"/>
      <c r="BI27" s="1000"/>
      <c r="BJ27" s="226"/>
      <c r="BK27" s="226"/>
      <c r="BL27" s="226"/>
      <c r="BM27" s="226"/>
      <c r="BN27" s="226"/>
      <c r="BO27" s="235"/>
      <c r="BP27" s="235"/>
      <c r="BQ27" s="232">
        <v>21</v>
      </c>
      <c r="BR27" s="233"/>
      <c r="BS27" s="976" t="s">
        <v>584</v>
      </c>
      <c r="BT27" s="977"/>
      <c r="BU27" s="977"/>
      <c r="BV27" s="977"/>
      <c r="BW27" s="977"/>
      <c r="BX27" s="977"/>
      <c r="BY27" s="977"/>
      <c r="BZ27" s="977"/>
      <c r="CA27" s="977"/>
      <c r="CB27" s="977"/>
      <c r="CC27" s="977"/>
      <c r="CD27" s="977"/>
      <c r="CE27" s="977"/>
      <c r="CF27" s="977"/>
      <c r="CG27" s="998"/>
      <c r="CH27" s="973">
        <v>-1272</v>
      </c>
      <c r="CI27" s="974"/>
      <c r="CJ27" s="974"/>
      <c r="CK27" s="974"/>
      <c r="CL27" s="975"/>
      <c r="CM27" s="973">
        <v>31011</v>
      </c>
      <c r="CN27" s="974"/>
      <c r="CO27" s="974"/>
      <c r="CP27" s="974"/>
      <c r="CQ27" s="975"/>
      <c r="CR27" s="973">
        <v>14084</v>
      </c>
      <c r="CS27" s="974"/>
      <c r="CT27" s="974"/>
      <c r="CU27" s="974"/>
      <c r="CV27" s="975"/>
      <c r="CW27" s="973">
        <v>461</v>
      </c>
      <c r="CX27" s="974"/>
      <c r="CY27" s="974"/>
      <c r="CZ27" s="974"/>
      <c r="DA27" s="975"/>
      <c r="DB27" s="973">
        <v>9482</v>
      </c>
      <c r="DC27" s="974"/>
      <c r="DD27" s="974"/>
      <c r="DE27" s="974"/>
      <c r="DF27" s="975"/>
      <c r="DG27" s="973" t="s">
        <v>501</v>
      </c>
      <c r="DH27" s="974"/>
      <c r="DI27" s="974"/>
      <c r="DJ27" s="974"/>
      <c r="DK27" s="975"/>
      <c r="DL27" s="973" t="s">
        <v>501</v>
      </c>
      <c r="DM27" s="974"/>
      <c r="DN27" s="974"/>
      <c r="DO27" s="974"/>
      <c r="DP27" s="975"/>
      <c r="DQ27" s="973" t="s">
        <v>501</v>
      </c>
      <c r="DR27" s="974"/>
      <c r="DS27" s="974"/>
      <c r="DT27" s="974"/>
      <c r="DU27" s="975"/>
      <c r="DV27" s="976" t="s">
        <v>601</v>
      </c>
      <c r="DW27" s="977"/>
      <c r="DX27" s="977"/>
      <c r="DY27" s="977"/>
      <c r="DZ27" s="978"/>
      <c r="EA27" s="224"/>
    </row>
    <row r="28" spans="1:131" ht="26.25" customHeight="1" thickTop="1" x14ac:dyDescent="0.15">
      <c r="A28" s="236">
        <v>1</v>
      </c>
      <c r="B28" s="1032" t="s">
        <v>393</v>
      </c>
      <c r="C28" s="1033"/>
      <c r="D28" s="1033"/>
      <c r="E28" s="1033"/>
      <c r="F28" s="1033"/>
      <c r="G28" s="1033"/>
      <c r="H28" s="1033"/>
      <c r="I28" s="1033"/>
      <c r="J28" s="1033"/>
      <c r="K28" s="1033"/>
      <c r="L28" s="1033"/>
      <c r="M28" s="1033"/>
      <c r="N28" s="1033"/>
      <c r="O28" s="1033"/>
      <c r="P28" s="1034"/>
      <c r="Q28" s="1035">
        <v>155282</v>
      </c>
      <c r="R28" s="1036"/>
      <c r="S28" s="1036"/>
      <c r="T28" s="1036"/>
      <c r="U28" s="1036"/>
      <c r="V28" s="1036">
        <v>153859</v>
      </c>
      <c r="W28" s="1036"/>
      <c r="X28" s="1036"/>
      <c r="Y28" s="1036"/>
      <c r="Z28" s="1036"/>
      <c r="AA28" s="1036">
        <v>1423</v>
      </c>
      <c r="AB28" s="1036"/>
      <c r="AC28" s="1036"/>
      <c r="AD28" s="1036"/>
      <c r="AE28" s="1037"/>
      <c r="AF28" s="1038">
        <v>1422</v>
      </c>
      <c r="AG28" s="1036"/>
      <c r="AH28" s="1036"/>
      <c r="AI28" s="1036"/>
      <c r="AJ28" s="1039"/>
      <c r="AK28" s="1027">
        <v>16000</v>
      </c>
      <c r="AL28" s="1028"/>
      <c r="AM28" s="1028"/>
      <c r="AN28" s="1028"/>
      <c r="AO28" s="1028"/>
      <c r="AP28" s="1028">
        <v>0</v>
      </c>
      <c r="AQ28" s="1028"/>
      <c r="AR28" s="1028"/>
      <c r="AS28" s="1028"/>
      <c r="AT28" s="1028"/>
      <c r="AU28" s="1028">
        <v>0</v>
      </c>
      <c r="AV28" s="1028"/>
      <c r="AW28" s="1028"/>
      <c r="AX28" s="1028"/>
      <c r="AY28" s="1028"/>
      <c r="AZ28" s="1029">
        <v>0</v>
      </c>
      <c r="BA28" s="1029"/>
      <c r="BB28" s="1029"/>
      <c r="BC28" s="1029"/>
      <c r="BD28" s="1029"/>
      <c r="BE28" s="1030"/>
      <c r="BF28" s="1030"/>
      <c r="BG28" s="1030"/>
      <c r="BH28" s="1030"/>
      <c r="BI28" s="1031"/>
      <c r="BJ28" s="226"/>
      <c r="BK28" s="226"/>
      <c r="BL28" s="226"/>
      <c r="BM28" s="226"/>
      <c r="BN28" s="226"/>
      <c r="BO28" s="235"/>
      <c r="BP28" s="235"/>
      <c r="BQ28" s="232">
        <v>22</v>
      </c>
      <c r="BR28" s="233"/>
      <c r="BS28" s="976" t="s">
        <v>585</v>
      </c>
      <c r="BT28" s="977"/>
      <c r="BU28" s="977"/>
      <c r="BV28" s="977"/>
      <c r="BW28" s="977"/>
      <c r="BX28" s="977"/>
      <c r="BY28" s="977"/>
      <c r="BZ28" s="977"/>
      <c r="CA28" s="977"/>
      <c r="CB28" s="977"/>
      <c r="CC28" s="977"/>
      <c r="CD28" s="977"/>
      <c r="CE28" s="977"/>
      <c r="CF28" s="977"/>
      <c r="CG28" s="998"/>
      <c r="CH28" s="973">
        <v>373</v>
      </c>
      <c r="CI28" s="974"/>
      <c r="CJ28" s="974"/>
      <c r="CK28" s="974"/>
      <c r="CL28" s="975"/>
      <c r="CM28" s="973">
        <v>7113</v>
      </c>
      <c r="CN28" s="974"/>
      <c r="CO28" s="974"/>
      <c r="CP28" s="974"/>
      <c r="CQ28" s="975"/>
      <c r="CR28" s="973">
        <v>18774</v>
      </c>
      <c r="CS28" s="974"/>
      <c r="CT28" s="974"/>
      <c r="CU28" s="974"/>
      <c r="CV28" s="975"/>
      <c r="CW28" s="973">
        <v>40843</v>
      </c>
      <c r="CX28" s="974"/>
      <c r="CY28" s="974"/>
      <c r="CZ28" s="974"/>
      <c r="DA28" s="975"/>
      <c r="DB28" s="973">
        <v>24433</v>
      </c>
      <c r="DC28" s="974"/>
      <c r="DD28" s="974"/>
      <c r="DE28" s="974"/>
      <c r="DF28" s="975"/>
      <c r="DG28" s="973" t="s">
        <v>501</v>
      </c>
      <c r="DH28" s="974"/>
      <c r="DI28" s="974"/>
      <c r="DJ28" s="974"/>
      <c r="DK28" s="975"/>
      <c r="DL28" s="973" t="s">
        <v>501</v>
      </c>
      <c r="DM28" s="974"/>
      <c r="DN28" s="974"/>
      <c r="DO28" s="974"/>
      <c r="DP28" s="975"/>
      <c r="DQ28" s="973" t="s">
        <v>501</v>
      </c>
      <c r="DR28" s="974"/>
      <c r="DS28" s="974"/>
      <c r="DT28" s="974"/>
      <c r="DU28" s="975"/>
      <c r="DV28" s="976"/>
      <c r="DW28" s="977"/>
      <c r="DX28" s="977"/>
      <c r="DY28" s="977"/>
      <c r="DZ28" s="978"/>
      <c r="EA28" s="224"/>
    </row>
    <row r="29" spans="1:131" ht="26.25" customHeight="1" x14ac:dyDescent="0.15">
      <c r="A29" s="236">
        <v>2</v>
      </c>
      <c r="B29" s="1014" t="s">
        <v>394</v>
      </c>
      <c r="C29" s="1015"/>
      <c r="D29" s="1015"/>
      <c r="E29" s="1015"/>
      <c r="F29" s="1015"/>
      <c r="G29" s="1015"/>
      <c r="H29" s="1015"/>
      <c r="I29" s="1015"/>
      <c r="J29" s="1015"/>
      <c r="K29" s="1015"/>
      <c r="L29" s="1015"/>
      <c r="M29" s="1015"/>
      <c r="N29" s="1015"/>
      <c r="O29" s="1015"/>
      <c r="P29" s="1016"/>
      <c r="Q29" s="1022">
        <v>158329</v>
      </c>
      <c r="R29" s="1023"/>
      <c r="S29" s="1023"/>
      <c r="T29" s="1023"/>
      <c r="U29" s="1023"/>
      <c r="V29" s="1023">
        <v>155742</v>
      </c>
      <c r="W29" s="1023"/>
      <c r="X29" s="1023"/>
      <c r="Y29" s="1023"/>
      <c r="Z29" s="1023"/>
      <c r="AA29" s="1023">
        <v>2587</v>
      </c>
      <c r="AB29" s="1023"/>
      <c r="AC29" s="1023"/>
      <c r="AD29" s="1023"/>
      <c r="AE29" s="1024"/>
      <c r="AF29" s="1019">
        <v>2566</v>
      </c>
      <c r="AG29" s="1020"/>
      <c r="AH29" s="1020"/>
      <c r="AI29" s="1020"/>
      <c r="AJ29" s="1021"/>
      <c r="AK29" s="967">
        <v>23731</v>
      </c>
      <c r="AL29" s="958"/>
      <c r="AM29" s="958"/>
      <c r="AN29" s="958"/>
      <c r="AO29" s="958"/>
      <c r="AP29" s="958">
        <v>0</v>
      </c>
      <c r="AQ29" s="958"/>
      <c r="AR29" s="958"/>
      <c r="AS29" s="958"/>
      <c r="AT29" s="958"/>
      <c r="AU29" s="958">
        <v>0</v>
      </c>
      <c r="AV29" s="958"/>
      <c r="AW29" s="958"/>
      <c r="AX29" s="958"/>
      <c r="AY29" s="958"/>
      <c r="AZ29" s="1026">
        <v>0</v>
      </c>
      <c r="BA29" s="1026"/>
      <c r="BB29" s="1026"/>
      <c r="BC29" s="1026"/>
      <c r="BD29" s="1026"/>
      <c r="BE29" s="959"/>
      <c r="BF29" s="959"/>
      <c r="BG29" s="959"/>
      <c r="BH29" s="959"/>
      <c r="BI29" s="960"/>
      <c r="BJ29" s="226"/>
      <c r="BK29" s="226"/>
      <c r="BL29" s="226"/>
      <c r="BM29" s="226"/>
      <c r="BN29" s="226"/>
      <c r="BO29" s="235"/>
      <c r="BP29" s="235"/>
      <c r="BQ29" s="232">
        <v>23</v>
      </c>
      <c r="BR29" s="233"/>
      <c r="BS29" s="976" t="s">
        <v>586</v>
      </c>
      <c r="BT29" s="977"/>
      <c r="BU29" s="977"/>
      <c r="BV29" s="977"/>
      <c r="BW29" s="977"/>
      <c r="BX29" s="977"/>
      <c r="BY29" s="977"/>
      <c r="BZ29" s="977"/>
      <c r="CA29" s="977"/>
      <c r="CB29" s="977"/>
      <c r="CC29" s="977"/>
      <c r="CD29" s="977"/>
      <c r="CE29" s="977"/>
      <c r="CF29" s="977"/>
      <c r="CG29" s="998"/>
      <c r="CH29" s="973" t="s">
        <v>501</v>
      </c>
      <c r="CI29" s="974"/>
      <c r="CJ29" s="974"/>
      <c r="CK29" s="974"/>
      <c r="CL29" s="975"/>
      <c r="CM29" s="973">
        <v>5</v>
      </c>
      <c r="CN29" s="974"/>
      <c r="CO29" s="974"/>
      <c r="CP29" s="974"/>
      <c r="CQ29" s="975"/>
      <c r="CR29" s="973">
        <v>3.5</v>
      </c>
      <c r="CS29" s="974"/>
      <c r="CT29" s="974"/>
      <c r="CU29" s="974"/>
      <c r="CV29" s="975"/>
      <c r="CW29" s="973" t="s">
        <v>501</v>
      </c>
      <c r="CX29" s="974"/>
      <c r="CY29" s="974"/>
      <c r="CZ29" s="974"/>
      <c r="DA29" s="975"/>
      <c r="DB29" s="973" t="s">
        <v>501</v>
      </c>
      <c r="DC29" s="974"/>
      <c r="DD29" s="974"/>
      <c r="DE29" s="974"/>
      <c r="DF29" s="975"/>
      <c r="DG29" s="973" t="s">
        <v>501</v>
      </c>
      <c r="DH29" s="974"/>
      <c r="DI29" s="974"/>
      <c r="DJ29" s="974"/>
      <c r="DK29" s="975"/>
      <c r="DL29" s="973" t="s">
        <v>501</v>
      </c>
      <c r="DM29" s="974"/>
      <c r="DN29" s="974"/>
      <c r="DO29" s="974"/>
      <c r="DP29" s="975"/>
      <c r="DQ29" s="973" t="s">
        <v>501</v>
      </c>
      <c r="DR29" s="974"/>
      <c r="DS29" s="974"/>
      <c r="DT29" s="974"/>
      <c r="DU29" s="975"/>
      <c r="DV29" s="976"/>
      <c r="DW29" s="977"/>
      <c r="DX29" s="977"/>
      <c r="DY29" s="977"/>
      <c r="DZ29" s="978"/>
      <c r="EA29" s="224"/>
    </row>
    <row r="30" spans="1:131" ht="26.25" customHeight="1" x14ac:dyDescent="0.15">
      <c r="A30" s="236">
        <v>3</v>
      </c>
      <c r="B30" s="1014" t="s">
        <v>395</v>
      </c>
      <c r="C30" s="1015"/>
      <c r="D30" s="1015"/>
      <c r="E30" s="1015"/>
      <c r="F30" s="1015"/>
      <c r="G30" s="1015"/>
      <c r="H30" s="1015"/>
      <c r="I30" s="1015"/>
      <c r="J30" s="1015"/>
      <c r="K30" s="1015"/>
      <c r="L30" s="1015"/>
      <c r="M30" s="1015"/>
      <c r="N30" s="1015"/>
      <c r="O30" s="1015"/>
      <c r="P30" s="1016"/>
      <c r="Q30" s="1022">
        <v>1069</v>
      </c>
      <c r="R30" s="1023"/>
      <c r="S30" s="1023"/>
      <c r="T30" s="1023"/>
      <c r="U30" s="1023"/>
      <c r="V30" s="1023">
        <v>1007</v>
      </c>
      <c r="W30" s="1023"/>
      <c r="X30" s="1023"/>
      <c r="Y30" s="1023"/>
      <c r="Z30" s="1023"/>
      <c r="AA30" s="1023">
        <v>62</v>
      </c>
      <c r="AB30" s="1023"/>
      <c r="AC30" s="1023"/>
      <c r="AD30" s="1023"/>
      <c r="AE30" s="1024"/>
      <c r="AF30" s="1019" t="s">
        <v>122</v>
      </c>
      <c r="AG30" s="1020"/>
      <c r="AH30" s="1020"/>
      <c r="AI30" s="1020"/>
      <c r="AJ30" s="1021"/>
      <c r="AK30" s="967">
        <v>0</v>
      </c>
      <c r="AL30" s="958"/>
      <c r="AM30" s="958"/>
      <c r="AN30" s="958"/>
      <c r="AO30" s="958"/>
      <c r="AP30" s="958">
        <v>0</v>
      </c>
      <c r="AQ30" s="958"/>
      <c r="AR30" s="958"/>
      <c r="AS30" s="958"/>
      <c r="AT30" s="958"/>
      <c r="AU30" s="958">
        <v>0</v>
      </c>
      <c r="AV30" s="958"/>
      <c r="AW30" s="958"/>
      <c r="AX30" s="958"/>
      <c r="AY30" s="958"/>
      <c r="AZ30" s="1026">
        <v>0</v>
      </c>
      <c r="BA30" s="1026"/>
      <c r="BB30" s="1026"/>
      <c r="BC30" s="1026"/>
      <c r="BD30" s="1026"/>
      <c r="BE30" s="959" t="s">
        <v>566</v>
      </c>
      <c r="BF30" s="959"/>
      <c r="BG30" s="959"/>
      <c r="BH30" s="959"/>
      <c r="BI30" s="960"/>
      <c r="BJ30" s="226"/>
      <c r="BK30" s="226"/>
      <c r="BL30" s="226"/>
      <c r="BM30" s="226"/>
      <c r="BN30" s="226"/>
      <c r="BO30" s="235"/>
      <c r="BP30" s="235"/>
      <c r="BQ30" s="232">
        <v>24</v>
      </c>
      <c r="BR30" s="233"/>
      <c r="BS30" s="976" t="s">
        <v>587</v>
      </c>
      <c r="BT30" s="977"/>
      <c r="BU30" s="977"/>
      <c r="BV30" s="977"/>
      <c r="BW30" s="977"/>
      <c r="BX30" s="977"/>
      <c r="BY30" s="977"/>
      <c r="BZ30" s="977"/>
      <c r="CA30" s="977"/>
      <c r="CB30" s="977"/>
      <c r="CC30" s="977"/>
      <c r="CD30" s="977"/>
      <c r="CE30" s="977"/>
      <c r="CF30" s="977"/>
      <c r="CG30" s="998"/>
      <c r="CH30" s="973">
        <v>27</v>
      </c>
      <c r="CI30" s="974"/>
      <c r="CJ30" s="974"/>
      <c r="CK30" s="974"/>
      <c r="CL30" s="975"/>
      <c r="CM30" s="973">
        <v>1886</v>
      </c>
      <c r="CN30" s="974"/>
      <c r="CO30" s="974"/>
      <c r="CP30" s="974"/>
      <c r="CQ30" s="975"/>
      <c r="CR30" s="973">
        <v>480</v>
      </c>
      <c r="CS30" s="974"/>
      <c r="CT30" s="974"/>
      <c r="CU30" s="974"/>
      <c r="CV30" s="975"/>
      <c r="CW30" s="973">
        <v>12</v>
      </c>
      <c r="CX30" s="974"/>
      <c r="CY30" s="974"/>
      <c r="CZ30" s="974"/>
      <c r="DA30" s="975"/>
      <c r="DB30" s="973" t="s">
        <v>597</v>
      </c>
      <c r="DC30" s="974"/>
      <c r="DD30" s="974"/>
      <c r="DE30" s="974"/>
      <c r="DF30" s="975"/>
      <c r="DG30" s="973" t="s">
        <v>597</v>
      </c>
      <c r="DH30" s="974"/>
      <c r="DI30" s="974"/>
      <c r="DJ30" s="974"/>
      <c r="DK30" s="975"/>
      <c r="DL30" s="973" t="s">
        <v>597</v>
      </c>
      <c r="DM30" s="974"/>
      <c r="DN30" s="974"/>
      <c r="DO30" s="974"/>
      <c r="DP30" s="975"/>
      <c r="DQ30" s="973" t="s">
        <v>501</v>
      </c>
      <c r="DR30" s="974"/>
      <c r="DS30" s="974"/>
      <c r="DT30" s="974"/>
      <c r="DU30" s="975"/>
      <c r="DV30" s="976"/>
      <c r="DW30" s="977"/>
      <c r="DX30" s="977"/>
      <c r="DY30" s="977"/>
      <c r="DZ30" s="978"/>
      <c r="EA30" s="224"/>
    </row>
    <row r="31" spans="1:131" ht="26.25" customHeight="1" x14ac:dyDescent="0.15">
      <c r="A31" s="236">
        <v>4</v>
      </c>
      <c r="B31" s="1014" t="s">
        <v>396</v>
      </c>
      <c r="C31" s="1015"/>
      <c r="D31" s="1015"/>
      <c r="E31" s="1015"/>
      <c r="F31" s="1015"/>
      <c r="G31" s="1015"/>
      <c r="H31" s="1015"/>
      <c r="I31" s="1015"/>
      <c r="J31" s="1015"/>
      <c r="K31" s="1015"/>
      <c r="L31" s="1015"/>
      <c r="M31" s="1015"/>
      <c r="N31" s="1015"/>
      <c r="O31" s="1015"/>
      <c r="P31" s="1016"/>
      <c r="Q31" s="1022">
        <v>44074</v>
      </c>
      <c r="R31" s="1023"/>
      <c r="S31" s="1023"/>
      <c r="T31" s="1023"/>
      <c r="U31" s="1023"/>
      <c r="V31" s="1023">
        <v>43902</v>
      </c>
      <c r="W31" s="1023"/>
      <c r="X31" s="1023"/>
      <c r="Y31" s="1023"/>
      <c r="Z31" s="1023"/>
      <c r="AA31" s="1023">
        <v>172</v>
      </c>
      <c r="AB31" s="1023"/>
      <c r="AC31" s="1023"/>
      <c r="AD31" s="1023"/>
      <c r="AE31" s="1024"/>
      <c r="AF31" s="1019" t="s">
        <v>122</v>
      </c>
      <c r="AG31" s="1020"/>
      <c r="AH31" s="1020"/>
      <c r="AI31" s="1020"/>
      <c r="AJ31" s="1021"/>
      <c r="AK31" s="967">
        <v>22924</v>
      </c>
      <c r="AL31" s="958"/>
      <c r="AM31" s="958"/>
      <c r="AN31" s="958"/>
      <c r="AO31" s="958"/>
      <c r="AP31" s="958">
        <v>0</v>
      </c>
      <c r="AQ31" s="958"/>
      <c r="AR31" s="958"/>
      <c r="AS31" s="958"/>
      <c r="AT31" s="958"/>
      <c r="AU31" s="958">
        <v>0</v>
      </c>
      <c r="AV31" s="958"/>
      <c r="AW31" s="958"/>
      <c r="AX31" s="958"/>
      <c r="AY31" s="958"/>
      <c r="AZ31" s="1026">
        <v>0</v>
      </c>
      <c r="BA31" s="1026"/>
      <c r="BB31" s="1026"/>
      <c r="BC31" s="1026"/>
      <c r="BD31" s="1026"/>
      <c r="BE31" s="959"/>
      <c r="BF31" s="959"/>
      <c r="BG31" s="959"/>
      <c r="BH31" s="959"/>
      <c r="BI31" s="960"/>
      <c r="BJ31" s="226"/>
      <c r="BK31" s="226"/>
      <c r="BL31" s="226"/>
      <c r="BM31" s="226"/>
      <c r="BN31" s="226"/>
      <c r="BO31" s="235"/>
      <c r="BP31" s="235"/>
      <c r="BQ31" s="232">
        <v>25</v>
      </c>
      <c r="BR31" s="233"/>
      <c r="BS31" s="976" t="s">
        <v>588</v>
      </c>
      <c r="BT31" s="977"/>
      <c r="BU31" s="977"/>
      <c r="BV31" s="977"/>
      <c r="BW31" s="977"/>
      <c r="BX31" s="977"/>
      <c r="BY31" s="977"/>
      <c r="BZ31" s="977"/>
      <c r="CA31" s="977"/>
      <c r="CB31" s="977"/>
      <c r="CC31" s="977"/>
      <c r="CD31" s="977"/>
      <c r="CE31" s="977"/>
      <c r="CF31" s="977"/>
      <c r="CG31" s="998"/>
      <c r="CH31" s="973">
        <v>18</v>
      </c>
      <c r="CI31" s="974"/>
      <c r="CJ31" s="974"/>
      <c r="CK31" s="974"/>
      <c r="CL31" s="975"/>
      <c r="CM31" s="973">
        <v>149</v>
      </c>
      <c r="CN31" s="974"/>
      <c r="CO31" s="974"/>
      <c r="CP31" s="974"/>
      <c r="CQ31" s="975"/>
      <c r="CR31" s="973">
        <v>23</v>
      </c>
      <c r="CS31" s="974"/>
      <c r="CT31" s="974"/>
      <c r="CU31" s="974"/>
      <c r="CV31" s="975"/>
      <c r="CW31" s="973" t="s">
        <v>501</v>
      </c>
      <c r="CX31" s="974"/>
      <c r="CY31" s="974"/>
      <c r="CZ31" s="974"/>
      <c r="DA31" s="975"/>
      <c r="DB31" s="973" t="s">
        <v>501</v>
      </c>
      <c r="DC31" s="974"/>
      <c r="DD31" s="974"/>
      <c r="DE31" s="974"/>
      <c r="DF31" s="975"/>
      <c r="DG31" s="973" t="s">
        <v>501</v>
      </c>
      <c r="DH31" s="974"/>
      <c r="DI31" s="974"/>
      <c r="DJ31" s="974"/>
      <c r="DK31" s="975"/>
      <c r="DL31" s="973" t="s">
        <v>501</v>
      </c>
      <c r="DM31" s="974"/>
      <c r="DN31" s="974"/>
      <c r="DO31" s="974"/>
      <c r="DP31" s="975"/>
      <c r="DQ31" s="973" t="s">
        <v>501</v>
      </c>
      <c r="DR31" s="974"/>
      <c r="DS31" s="974"/>
      <c r="DT31" s="974"/>
      <c r="DU31" s="975"/>
      <c r="DV31" s="976"/>
      <c r="DW31" s="977"/>
      <c r="DX31" s="977"/>
      <c r="DY31" s="977"/>
      <c r="DZ31" s="978"/>
      <c r="EA31" s="224"/>
    </row>
    <row r="32" spans="1:131" ht="26.25" customHeight="1" x14ac:dyDescent="0.15">
      <c r="A32" s="236">
        <v>5</v>
      </c>
      <c r="B32" s="1014" t="s">
        <v>397</v>
      </c>
      <c r="C32" s="1015"/>
      <c r="D32" s="1015"/>
      <c r="E32" s="1015"/>
      <c r="F32" s="1015"/>
      <c r="G32" s="1015"/>
      <c r="H32" s="1015"/>
      <c r="I32" s="1015"/>
      <c r="J32" s="1015"/>
      <c r="K32" s="1015"/>
      <c r="L32" s="1015"/>
      <c r="M32" s="1015"/>
      <c r="N32" s="1015"/>
      <c r="O32" s="1015"/>
      <c r="P32" s="1016"/>
      <c r="Q32" s="1022">
        <v>25876</v>
      </c>
      <c r="R32" s="1023"/>
      <c r="S32" s="1023"/>
      <c r="T32" s="1023"/>
      <c r="U32" s="1023"/>
      <c r="V32" s="1023">
        <v>25625</v>
      </c>
      <c r="W32" s="1023"/>
      <c r="X32" s="1023"/>
      <c r="Y32" s="1023"/>
      <c r="Z32" s="1023"/>
      <c r="AA32" s="1023">
        <v>251</v>
      </c>
      <c r="AB32" s="1023"/>
      <c r="AC32" s="1023"/>
      <c r="AD32" s="1023"/>
      <c r="AE32" s="1024"/>
      <c r="AF32" s="1019">
        <v>32235</v>
      </c>
      <c r="AG32" s="1020"/>
      <c r="AH32" s="1020"/>
      <c r="AI32" s="1020"/>
      <c r="AJ32" s="1021"/>
      <c r="AK32" s="958">
        <v>7518</v>
      </c>
      <c r="AL32" s="958"/>
      <c r="AM32" s="958"/>
      <c r="AN32" s="958"/>
      <c r="AO32" s="958"/>
      <c r="AP32" s="967">
        <v>185946</v>
      </c>
      <c r="AQ32" s="958"/>
      <c r="AR32" s="958"/>
      <c r="AS32" s="958"/>
      <c r="AT32" s="958"/>
      <c r="AU32" s="958">
        <v>66011</v>
      </c>
      <c r="AV32" s="958"/>
      <c r="AW32" s="958"/>
      <c r="AX32" s="958"/>
      <c r="AY32" s="958"/>
      <c r="AZ32" s="1026">
        <v>0</v>
      </c>
      <c r="BA32" s="1026"/>
      <c r="BB32" s="1026"/>
      <c r="BC32" s="1026"/>
      <c r="BD32" s="1026"/>
      <c r="BE32" s="959" t="s">
        <v>398</v>
      </c>
      <c r="BF32" s="959"/>
      <c r="BG32" s="959"/>
      <c r="BH32" s="959"/>
      <c r="BI32" s="960"/>
      <c r="BJ32" s="226"/>
      <c r="BK32" s="226"/>
      <c r="BL32" s="226"/>
      <c r="BM32" s="226"/>
      <c r="BN32" s="226"/>
      <c r="BO32" s="235"/>
      <c r="BP32" s="235"/>
      <c r="BQ32" s="232">
        <v>26</v>
      </c>
      <c r="BR32" s="233"/>
      <c r="BS32" s="976" t="s">
        <v>589</v>
      </c>
      <c r="BT32" s="977"/>
      <c r="BU32" s="977"/>
      <c r="BV32" s="977"/>
      <c r="BW32" s="977"/>
      <c r="BX32" s="977"/>
      <c r="BY32" s="977"/>
      <c r="BZ32" s="977"/>
      <c r="CA32" s="977"/>
      <c r="CB32" s="977"/>
      <c r="CC32" s="977"/>
      <c r="CD32" s="977"/>
      <c r="CE32" s="977"/>
      <c r="CF32" s="977"/>
      <c r="CG32" s="998"/>
      <c r="CH32" s="973">
        <v>122</v>
      </c>
      <c r="CI32" s="974"/>
      <c r="CJ32" s="974"/>
      <c r="CK32" s="974"/>
      <c r="CL32" s="975"/>
      <c r="CM32" s="973">
        <v>1357</v>
      </c>
      <c r="CN32" s="974"/>
      <c r="CO32" s="974"/>
      <c r="CP32" s="974"/>
      <c r="CQ32" s="975"/>
      <c r="CR32" s="973">
        <v>500</v>
      </c>
      <c r="CS32" s="974"/>
      <c r="CT32" s="974"/>
      <c r="CU32" s="974"/>
      <c r="CV32" s="975"/>
      <c r="CW32" s="973">
        <v>2</v>
      </c>
      <c r="CX32" s="974"/>
      <c r="CY32" s="974"/>
      <c r="CZ32" s="974"/>
      <c r="DA32" s="975"/>
      <c r="DB32" s="973" t="s">
        <v>501</v>
      </c>
      <c r="DC32" s="974"/>
      <c r="DD32" s="974"/>
      <c r="DE32" s="974"/>
      <c r="DF32" s="975"/>
      <c r="DG32" s="973" t="s">
        <v>501</v>
      </c>
      <c r="DH32" s="974"/>
      <c r="DI32" s="974"/>
      <c r="DJ32" s="974"/>
      <c r="DK32" s="975"/>
      <c r="DL32" s="973" t="s">
        <v>501</v>
      </c>
      <c r="DM32" s="974"/>
      <c r="DN32" s="974"/>
      <c r="DO32" s="974"/>
      <c r="DP32" s="975"/>
      <c r="DQ32" s="973" t="s">
        <v>501</v>
      </c>
      <c r="DR32" s="974"/>
      <c r="DS32" s="974"/>
      <c r="DT32" s="974"/>
      <c r="DU32" s="975"/>
      <c r="DV32" s="976"/>
      <c r="DW32" s="977"/>
      <c r="DX32" s="977"/>
      <c r="DY32" s="977"/>
      <c r="DZ32" s="978"/>
      <c r="EA32" s="224"/>
    </row>
    <row r="33" spans="1:131" ht="26.25" customHeight="1" x14ac:dyDescent="0.15">
      <c r="A33" s="236">
        <v>6</v>
      </c>
      <c r="B33" s="1014" t="s">
        <v>399</v>
      </c>
      <c r="C33" s="1015"/>
      <c r="D33" s="1015"/>
      <c r="E33" s="1015"/>
      <c r="F33" s="1015"/>
      <c r="G33" s="1015"/>
      <c r="H33" s="1015"/>
      <c r="I33" s="1015"/>
      <c r="J33" s="1015"/>
      <c r="K33" s="1015"/>
      <c r="L33" s="1015"/>
      <c r="M33" s="1015"/>
      <c r="N33" s="1015"/>
      <c r="O33" s="1015"/>
      <c r="P33" s="1016"/>
      <c r="Q33" s="1022">
        <v>33963</v>
      </c>
      <c r="R33" s="1023"/>
      <c r="S33" s="1023"/>
      <c r="T33" s="1023"/>
      <c r="U33" s="1023"/>
      <c r="V33" s="1023">
        <v>31884</v>
      </c>
      <c r="W33" s="1023"/>
      <c r="X33" s="1023"/>
      <c r="Y33" s="1023"/>
      <c r="Z33" s="1023"/>
      <c r="AA33" s="1023">
        <v>2079</v>
      </c>
      <c r="AB33" s="1023"/>
      <c r="AC33" s="1023"/>
      <c r="AD33" s="1023"/>
      <c r="AE33" s="1024"/>
      <c r="AF33" s="1019">
        <v>6353</v>
      </c>
      <c r="AG33" s="1020"/>
      <c r="AH33" s="1020"/>
      <c r="AI33" s="1020"/>
      <c r="AJ33" s="1021"/>
      <c r="AK33" s="958">
        <v>596</v>
      </c>
      <c r="AL33" s="958"/>
      <c r="AM33" s="958"/>
      <c r="AN33" s="958"/>
      <c r="AO33" s="958"/>
      <c r="AP33" s="967">
        <v>18495</v>
      </c>
      <c r="AQ33" s="958"/>
      <c r="AR33" s="958"/>
      <c r="AS33" s="958"/>
      <c r="AT33" s="958"/>
      <c r="AU33" s="958">
        <v>37</v>
      </c>
      <c r="AV33" s="958"/>
      <c r="AW33" s="958"/>
      <c r="AX33" s="958"/>
      <c r="AY33" s="958"/>
      <c r="AZ33" s="1026">
        <v>0</v>
      </c>
      <c r="BA33" s="1026"/>
      <c r="BB33" s="1026"/>
      <c r="BC33" s="1026"/>
      <c r="BD33" s="1026"/>
      <c r="BE33" s="959" t="s">
        <v>398</v>
      </c>
      <c r="BF33" s="959"/>
      <c r="BG33" s="959"/>
      <c r="BH33" s="959"/>
      <c r="BI33" s="960"/>
      <c r="BJ33" s="226"/>
      <c r="BK33" s="226"/>
      <c r="BL33" s="226"/>
      <c r="BM33" s="226"/>
      <c r="BN33" s="226"/>
      <c r="BO33" s="235"/>
      <c r="BP33" s="235"/>
      <c r="BQ33" s="232">
        <v>27</v>
      </c>
      <c r="BR33" s="233"/>
      <c r="BS33" s="976" t="s">
        <v>590</v>
      </c>
      <c r="BT33" s="977"/>
      <c r="BU33" s="977"/>
      <c r="BV33" s="977"/>
      <c r="BW33" s="977"/>
      <c r="BX33" s="977"/>
      <c r="BY33" s="977"/>
      <c r="BZ33" s="977"/>
      <c r="CA33" s="977"/>
      <c r="CB33" s="977"/>
      <c r="CC33" s="977"/>
      <c r="CD33" s="977"/>
      <c r="CE33" s="977"/>
      <c r="CF33" s="977"/>
      <c r="CG33" s="998"/>
      <c r="CH33" s="973">
        <v>354</v>
      </c>
      <c r="CI33" s="974"/>
      <c r="CJ33" s="974"/>
      <c r="CK33" s="974"/>
      <c r="CL33" s="975"/>
      <c r="CM33" s="973">
        <v>17207</v>
      </c>
      <c r="CN33" s="974"/>
      <c r="CO33" s="974"/>
      <c r="CP33" s="974"/>
      <c r="CQ33" s="975"/>
      <c r="CR33" s="973">
        <v>120</v>
      </c>
      <c r="CS33" s="974"/>
      <c r="CT33" s="974"/>
      <c r="CU33" s="974"/>
      <c r="CV33" s="975"/>
      <c r="CW33" s="973">
        <v>3979</v>
      </c>
      <c r="CX33" s="974"/>
      <c r="CY33" s="974"/>
      <c r="CZ33" s="974"/>
      <c r="DA33" s="975"/>
      <c r="DB33" s="973">
        <v>2907</v>
      </c>
      <c r="DC33" s="974"/>
      <c r="DD33" s="974"/>
      <c r="DE33" s="974"/>
      <c r="DF33" s="975"/>
      <c r="DG33" s="973" t="s">
        <v>501</v>
      </c>
      <c r="DH33" s="974"/>
      <c r="DI33" s="974"/>
      <c r="DJ33" s="974"/>
      <c r="DK33" s="975"/>
      <c r="DL33" s="973" t="s">
        <v>501</v>
      </c>
      <c r="DM33" s="974"/>
      <c r="DN33" s="974"/>
      <c r="DO33" s="974"/>
      <c r="DP33" s="975"/>
      <c r="DQ33" s="973" t="s">
        <v>501</v>
      </c>
      <c r="DR33" s="974"/>
      <c r="DS33" s="974"/>
      <c r="DT33" s="974"/>
      <c r="DU33" s="975"/>
      <c r="DV33" s="976" t="s">
        <v>601</v>
      </c>
      <c r="DW33" s="977"/>
      <c r="DX33" s="977"/>
      <c r="DY33" s="977"/>
      <c r="DZ33" s="978"/>
      <c r="EA33" s="224"/>
    </row>
    <row r="34" spans="1:131" ht="26.25" customHeight="1" x14ac:dyDescent="0.15">
      <c r="A34" s="236">
        <v>7</v>
      </c>
      <c r="B34" s="1014" t="s">
        <v>400</v>
      </c>
      <c r="C34" s="1015"/>
      <c r="D34" s="1015"/>
      <c r="E34" s="1015"/>
      <c r="F34" s="1015"/>
      <c r="G34" s="1015"/>
      <c r="H34" s="1015"/>
      <c r="I34" s="1015"/>
      <c r="J34" s="1015"/>
      <c r="K34" s="1015"/>
      <c r="L34" s="1015"/>
      <c r="M34" s="1015"/>
      <c r="N34" s="1015"/>
      <c r="O34" s="1015"/>
      <c r="P34" s="1016"/>
      <c r="Q34" s="1022">
        <v>1600</v>
      </c>
      <c r="R34" s="1023"/>
      <c r="S34" s="1023"/>
      <c r="T34" s="1023"/>
      <c r="U34" s="1023"/>
      <c r="V34" s="1023">
        <v>1565</v>
      </c>
      <c r="W34" s="1023"/>
      <c r="X34" s="1023"/>
      <c r="Y34" s="1023"/>
      <c r="Z34" s="1023"/>
      <c r="AA34" s="1023">
        <v>35</v>
      </c>
      <c r="AB34" s="1023"/>
      <c r="AC34" s="1023"/>
      <c r="AD34" s="1023"/>
      <c r="AE34" s="1024"/>
      <c r="AF34" s="1019">
        <v>1504</v>
      </c>
      <c r="AG34" s="1020"/>
      <c r="AH34" s="1020"/>
      <c r="AI34" s="1020"/>
      <c r="AJ34" s="1021"/>
      <c r="AK34" s="958">
        <v>1</v>
      </c>
      <c r="AL34" s="958"/>
      <c r="AM34" s="958"/>
      <c r="AN34" s="958"/>
      <c r="AO34" s="958"/>
      <c r="AP34" s="967">
        <v>4381</v>
      </c>
      <c r="AQ34" s="958"/>
      <c r="AR34" s="958"/>
      <c r="AS34" s="958"/>
      <c r="AT34" s="958"/>
      <c r="AU34" s="958">
        <v>0</v>
      </c>
      <c r="AV34" s="958"/>
      <c r="AW34" s="958"/>
      <c r="AX34" s="958"/>
      <c r="AY34" s="958"/>
      <c r="AZ34" s="1026">
        <v>0</v>
      </c>
      <c r="BA34" s="1026"/>
      <c r="BB34" s="1026"/>
      <c r="BC34" s="1026"/>
      <c r="BD34" s="1026"/>
      <c r="BE34" s="959" t="s">
        <v>398</v>
      </c>
      <c r="BF34" s="959"/>
      <c r="BG34" s="959"/>
      <c r="BH34" s="959"/>
      <c r="BI34" s="960"/>
      <c r="BJ34" s="226"/>
      <c r="BK34" s="226"/>
      <c r="BL34" s="226"/>
      <c r="BM34" s="226"/>
      <c r="BN34" s="226"/>
      <c r="BO34" s="235"/>
      <c r="BP34" s="235"/>
      <c r="BQ34" s="232">
        <v>28</v>
      </c>
      <c r="BR34" s="233"/>
      <c r="BS34" s="976" t="s">
        <v>591</v>
      </c>
      <c r="BT34" s="977"/>
      <c r="BU34" s="977"/>
      <c r="BV34" s="977"/>
      <c r="BW34" s="977"/>
      <c r="BX34" s="977"/>
      <c r="BY34" s="977"/>
      <c r="BZ34" s="977"/>
      <c r="CA34" s="977"/>
      <c r="CB34" s="977"/>
      <c r="CC34" s="977"/>
      <c r="CD34" s="977"/>
      <c r="CE34" s="977"/>
      <c r="CF34" s="977"/>
      <c r="CG34" s="998"/>
      <c r="CH34" s="973">
        <v>1</v>
      </c>
      <c r="CI34" s="974"/>
      <c r="CJ34" s="974"/>
      <c r="CK34" s="974"/>
      <c r="CL34" s="975"/>
      <c r="CM34" s="973">
        <v>109</v>
      </c>
      <c r="CN34" s="974"/>
      <c r="CO34" s="974"/>
      <c r="CP34" s="974"/>
      <c r="CQ34" s="975"/>
      <c r="CR34" s="973">
        <v>90</v>
      </c>
      <c r="CS34" s="974"/>
      <c r="CT34" s="974"/>
      <c r="CU34" s="974"/>
      <c r="CV34" s="975"/>
      <c r="CW34" s="973">
        <v>158</v>
      </c>
      <c r="CX34" s="974"/>
      <c r="CY34" s="974"/>
      <c r="CZ34" s="974"/>
      <c r="DA34" s="975"/>
      <c r="DB34" s="973" t="s">
        <v>501</v>
      </c>
      <c r="DC34" s="974"/>
      <c r="DD34" s="974"/>
      <c r="DE34" s="974"/>
      <c r="DF34" s="975"/>
      <c r="DG34" s="973" t="s">
        <v>501</v>
      </c>
      <c r="DH34" s="974"/>
      <c r="DI34" s="974"/>
      <c r="DJ34" s="974"/>
      <c r="DK34" s="975"/>
      <c r="DL34" s="973" t="s">
        <v>501</v>
      </c>
      <c r="DM34" s="974"/>
      <c r="DN34" s="974"/>
      <c r="DO34" s="974"/>
      <c r="DP34" s="975"/>
      <c r="DQ34" s="973" t="s">
        <v>501</v>
      </c>
      <c r="DR34" s="974"/>
      <c r="DS34" s="974"/>
      <c r="DT34" s="974"/>
      <c r="DU34" s="975"/>
      <c r="DV34" s="976" t="s">
        <v>602</v>
      </c>
      <c r="DW34" s="977"/>
      <c r="DX34" s="977"/>
      <c r="DY34" s="977"/>
      <c r="DZ34" s="978"/>
      <c r="EA34" s="224"/>
    </row>
    <row r="35" spans="1:131" ht="26.25" customHeight="1" x14ac:dyDescent="0.15">
      <c r="A35" s="236">
        <v>8</v>
      </c>
      <c r="B35" s="1014" t="s">
        <v>401</v>
      </c>
      <c r="C35" s="1015"/>
      <c r="D35" s="1015"/>
      <c r="E35" s="1015"/>
      <c r="F35" s="1015"/>
      <c r="G35" s="1015"/>
      <c r="H35" s="1015"/>
      <c r="I35" s="1015"/>
      <c r="J35" s="1015"/>
      <c r="K35" s="1015"/>
      <c r="L35" s="1015"/>
      <c r="M35" s="1015"/>
      <c r="N35" s="1015"/>
      <c r="O35" s="1015"/>
      <c r="P35" s="1016"/>
      <c r="Q35" s="1022">
        <v>32779</v>
      </c>
      <c r="R35" s="1023"/>
      <c r="S35" s="1023"/>
      <c r="T35" s="1023"/>
      <c r="U35" s="1023"/>
      <c r="V35" s="1023">
        <v>32608</v>
      </c>
      <c r="W35" s="1023"/>
      <c r="X35" s="1023"/>
      <c r="Y35" s="1023"/>
      <c r="Z35" s="1023"/>
      <c r="AA35" s="1023">
        <v>171</v>
      </c>
      <c r="AB35" s="1023"/>
      <c r="AC35" s="1023"/>
      <c r="AD35" s="1023"/>
      <c r="AE35" s="1024"/>
      <c r="AF35" s="1019">
        <v>26678</v>
      </c>
      <c r="AG35" s="1020"/>
      <c r="AH35" s="1020"/>
      <c r="AI35" s="1020"/>
      <c r="AJ35" s="1021"/>
      <c r="AK35" s="958">
        <v>4146</v>
      </c>
      <c r="AL35" s="958"/>
      <c r="AM35" s="958"/>
      <c r="AN35" s="958"/>
      <c r="AO35" s="958"/>
      <c r="AP35" s="967">
        <v>143966</v>
      </c>
      <c r="AQ35" s="958"/>
      <c r="AR35" s="958"/>
      <c r="AS35" s="958"/>
      <c r="AT35" s="958"/>
      <c r="AU35" s="958">
        <v>49524</v>
      </c>
      <c r="AV35" s="958"/>
      <c r="AW35" s="958"/>
      <c r="AX35" s="958"/>
      <c r="AY35" s="958"/>
      <c r="AZ35" s="1026">
        <v>0</v>
      </c>
      <c r="BA35" s="1026"/>
      <c r="BB35" s="1026"/>
      <c r="BC35" s="1026"/>
      <c r="BD35" s="1026"/>
      <c r="BE35" s="959" t="s">
        <v>398</v>
      </c>
      <c r="BF35" s="959"/>
      <c r="BG35" s="959"/>
      <c r="BH35" s="959"/>
      <c r="BI35" s="960"/>
      <c r="BJ35" s="226"/>
      <c r="BK35" s="226"/>
      <c r="BL35" s="226"/>
      <c r="BM35" s="226"/>
      <c r="BN35" s="226"/>
      <c r="BO35" s="235"/>
      <c r="BP35" s="235"/>
      <c r="BQ35" s="232">
        <v>29</v>
      </c>
      <c r="BR35" s="233"/>
      <c r="BS35" s="976" t="s">
        <v>592</v>
      </c>
      <c r="BT35" s="977"/>
      <c r="BU35" s="977"/>
      <c r="BV35" s="977"/>
      <c r="BW35" s="977"/>
      <c r="BX35" s="977"/>
      <c r="BY35" s="977"/>
      <c r="BZ35" s="977"/>
      <c r="CA35" s="977"/>
      <c r="CB35" s="977"/>
      <c r="CC35" s="977"/>
      <c r="CD35" s="977"/>
      <c r="CE35" s="977"/>
      <c r="CF35" s="977"/>
      <c r="CG35" s="998"/>
      <c r="CH35" s="973">
        <v>50</v>
      </c>
      <c r="CI35" s="974"/>
      <c r="CJ35" s="974"/>
      <c r="CK35" s="974"/>
      <c r="CL35" s="975"/>
      <c r="CM35" s="973">
        <v>479</v>
      </c>
      <c r="CN35" s="974"/>
      <c r="CO35" s="974"/>
      <c r="CP35" s="974"/>
      <c r="CQ35" s="975"/>
      <c r="CR35" s="973">
        <v>1720</v>
      </c>
      <c r="CS35" s="974"/>
      <c r="CT35" s="974"/>
      <c r="CU35" s="974"/>
      <c r="CV35" s="975"/>
      <c r="CW35" s="973" t="s">
        <v>501</v>
      </c>
      <c r="CX35" s="974"/>
      <c r="CY35" s="974"/>
      <c r="CZ35" s="974"/>
      <c r="DA35" s="975"/>
      <c r="DB35" s="973" t="s">
        <v>501</v>
      </c>
      <c r="DC35" s="974"/>
      <c r="DD35" s="974"/>
      <c r="DE35" s="974"/>
      <c r="DF35" s="975"/>
      <c r="DG35" s="973" t="s">
        <v>501</v>
      </c>
      <c r="DH35" s="974"/>
      <c r="DI35" s="974"/>
      <c r="DJ35" s="974"/>
      <c r="DK35" s="975"/>
      <c r="DL35" s="973" t="s">
        <v>501</v>
      </c>
      <c r="DM35" s="974"/>
      <c r="DN35" s="974"/>
      <c r="DO35" s="974"/>
      <c r="DP35" s="975"/>
      <c r="DQ35" s="973" t="s">
        <v>501</v>
      </c>
      <c r="DR35" s="974"/>
      <c r="DS35" s="974"/>
      <c r="DT35" s="974"/>
      <c r="DU35" s="975"/>
      <c r="DV35" s="976" t="s">
        <v>603</v>
      </c>
      <c r="DW35" s="977"/>
      <c r="DX35" s="977"/>
      <c r="DY35" s="977"/>
      <c r="DZ35" s="978"/>
      <c r="EA35" s="224"/>
    </row>
    <row r="36" spans="1:131" ht="26.25" customHeight="1" x14ac:dyDescent="0.15">
      <c r="A36" s="236">
        <v>9</v>
      </c>
      <c r="B36" s="1014" t="s">
        <v>143</v>
      </c>
      <c r="C36" s="1015"/>
      <c r="D36" s="1015"/>
      <c r="E36" s="1015"/>
      <c r="F36" s="1015"/>
      <c r="G36" s="1015"/>
      <c r="H36" s="1015"/>
      <c r="I36" s="1015"/>
      <c r="J36" s="1015"/>
      <c r="K36" s="1015"/>
      <c r="L36" s="1015"/>
      <c r="M36" s="1015"/>
      <c r="N36" s="1015"/>
      <c r="O36" s="1015"/>
      <c r="P36" s="1016"/>
      <c r="Q36" s="1022">
        <v>9945</v>
      </c>
      <c r="R36" s="1023"/>
      <c r="S36" s="1023"/>
      <c r="T36" s="1023"/>
      <c r="U36" s="1023"/>
      <c r="V36" s="1023">
        <v>10575</v>
      </c>
      <c r="W36" s="1023"/>
      <c r="X36" s="1023"/>
      <c r="Y36" s="1023"/>
      <c r="Z36" s="1023"/>
      <c r="AA36" s="1023">
        <v>-630</v>
      </c>
      <c r="AB36" s="1023"/>
      <c r="AC36" s="1023"/>
      <c r="AD36" s="1023"/>
      <c r="AE36" s="1024"/>
      <c r="AF36" s="1019">
        <v>-1718</v>
      </c>
      <c r="AG36" s="1020"/>
      <c r="AH36" s="1020"/>
      <c r="AI36" s="1020"/>
      <c r="AJ36" s="1021"/>
      <c r="AK36" s="958">
        <v>1426</v>
      </c>
      <c r="AL36" s="958"/>
      <c r="AM36" s="958"/>
      <c r="AN36" s="958"/>
      <c r="AO36" s="958"/>
      <c r="AP36" s="967">
        <v>9278</v>
      </c>
      <c r="AQ36" s="958"/>
      <c r="AR36" s="958"/>
      <c r="AS36" s="958"/>
      <c r="AT36" s="958"/>
      <c r="AU36" s="958">
        <v>1392</v>
      </c>
      <c r="AV36" s="958"/>
      <c r="AW36" s="958"/>
      <c r="AX36" s="958"/>
      <c r="AY36" s="958"/>
      <c r="AZ36" s="1026">
        <v>19.399999999999999</v>
      </c>
      <c r="BA36" s="1026"/>
      <c r="BB36" s="1026"/>
      <c r="BC36" s="1026"/>
      <c r="BD36" s="1026"/>
      <c r="BE36" s="959" t="s">
        <v>398</v>
      </c>
      <c r="BF36" s="959"/>
      <c r="BG36" s="959"/>
      <c r="BH36" s="959"/>
      <c r="BI36" s="960"/>
      <c r="BJ36" s="226"/>
      <c r="BK36" s="226"/>
      <c r="BL36" s="226"/>
      <c r="BM36" s="226"/>
      <c r="BN36" s="226"/>
      <c r="BO36" s="235"/>
      <c r="BP36" s="235"/>
      <c r="BQ36" s="232">
        <v>30</v>
      </c>
      <c r="BR36" s="233"/>
      <c r="BS36" s="976" t="s">
        <v>593</v>
      </c>
      <c r="BT36" s="977"/>
      <c r="BU36" s="977"/>
      <c r="BV36" s="977"/>
      <c r="BW36" s="977"/>
      <c r="BX36" s="977"/>
      <c r="BY36" s="977"/>
      <c r="BZ36" s="977"/>
      <c r="CA36" s="977"/>
      <c r="CB36" s="977"/>
      <c r="CC36" s="977"/>
      <c r="CD36" s="977"/>
      <c r="CE36" s="977"/>
      <c r="CF36" s="977"/>
      <c r="CG36" s="998"/>
      <c r="CH36" s="973">
        <v>50</v>
      </c>
      <c r="CI36" s="974"/>
      <c r="CJ36" s="974"/>
      <c r="CK36" s="974"/>
      <c r="CL36" s="975"/>
      <c r="CM36" s="973">
        <v>-11</v>
      </c>
      <c r="CN36" s="974"/>
      <c r="CO36" s="974"/>
      <c r="CP36" s="974"/>
      <c r="CQ36" s="975"/>
      <c r="CR36" s="973">
        <v>18</v>
      </c>
      <c r="CS36" s="974"/>
      <c r="CT36" s="974"/>
      <c r="CU36" s="974"/>
      <c r="CV36" s="975"/>
      <c r="CW36" s="973" t="s">
        <v>501</v>
      </c>
      <c r="CX36" s="974"/>
      <c r="CY36" s="974"/>
      <c r="CZ36" s="974"/>
      <c r="DA36" s="975"/>
      <c r="DB36" s="973" t="s">
        <v>501</v>
      </c>
      <c r="DC36" s="974"/>
      <c r="DD36" s="974"/>
      <c r="DE36" s="974"/>
      <c r="DF36" s="975"/>
      <c r="DG36" s="973" t="s">
        <v>501</v>
      </c>
      <c r="DH36" s="974"/>
      <c r="DI36" s="974"/>
      <c r="DJ36" s="974"/>
      <c r="DK36" s="975"/>
      <c r="DL36" s="973" t="s">
        <v>501</v>
      </c>
      <c r="DM36" s="974"/>
      <c r="DN36" s="974"/>
      <c r="DO36" s="974"/>
      <c r="DP36" s="975"/>
      <c r="DQ36" s="973" t="s">
        <v>501</v>
      </c>
      <c r="DR36" s="974"/>
      <c r="DS36" s="974"/>
      <c r="DT36" s="974"/>
      <c r="DU36" s="975"/>
      <c r="DV36" s="976"/>
      <c r="DW36" s="977"/>
      <c r="DX36" s="977"/>
      <c r="DY36" s="977"/>
      <c r="DZ36" s="978"/>
      <c r="EA36" s="224"/>
    </row>
    <row r="37" spans="1:131" ht="26.25" customHeight="1" x14ac:dyDescent="0.15">
      <c r="A37" s="236">
        <v>10</v>
      </c>
      <c r="B37" s="1014" t="s">
        <v>402</v>
      </c>
      <c r="C37" s="1015"/>
      <c r="D37" s="1015"/>
      <c r="E37" s="1015"/>
      <c r="F37" s="1015"/>
      <c r="G37" s="1015"/>
      <c r="H37" s="1015"/>
      <c r="I37" s="1015"/>
      <c r="J37" s="1015"/>
      <c r="K37" s="1015"/>
      <c r="L37" s="1015"/>
      <c r="M37" s="1015"/>
      <c r="N37" s="1015"/>
      <c r="O37" s="1015"/>
      <c r="P37" s="1016"/>
      <c r="Q37" s="1022">
        <v>25220</v>
      </c>
      <c r="R37" s="1023"/>
      <c r="S37" s="1023"/>
      <c r="T37" s="1023"/>
      <c r="U37" s="1023"/>
      <c r="V37" s="1023">
        <v>27248</v>
      </c>
      <c r="W37" s="1023"/>
      <c r="X37" s="1023"/>
      <c r="Y37" s="1023"/>
      <c r="Z37" s="1023"/>
      <c r="AA37" s="1023">
        <v>-2028</v>
      </c>
      <c r="AB37" s="1023"/>
      <c r="AC37" s="1023"/>
      <c r="AD37" s="1023"/>
      <c r="AE37" s="1024"/>
      <c r="AF37" s="1019">
        <v>3462</v>
      </c>
      <c r="AG37" s="1020"/>
      <c r="AH37" s="1020"/>
      <c r="AI37" s="1020"/>
      <c r="AJ37" s="1021"/>
      <c r="AK37" s="958">
        <v>8900</v>
      </c>
      <c r="AL37" s="958"/>
      <c r="AM37" s="958"/>
      <c r="AN37" s="958"/>
      <c r="AO37" s="958"/>
      <c r="AP37" s="967">
        <v>168260</v>
      </c>
      <c r="AQ37" s="958"/>
      <c r="AR37" s="958"/>
      <c r="AS37" s="958"/>
      <c r="AT37" s="958"/>
      <c r="AU37" s="958">
        <v>51151</v>
      </c>
      <c r="AV37" s="958"/>
      <c r="AW37" s="958"/>
      <c r="AX37" s="958"/>
      <c r="AY37" s="958"/>
      <c r="AZ37" s="1026">
        <v>0</v>
      </c>
      <c r="BA37" s="1026"/>
      <c r="BB37" s="1026"/>
      <c r="BC37" s="1026"/>
      <c r="BD37" s="1026"/>
      <c r="BE37" s="959" t="s">
        <v>398</v>
      </c>
      <c r="BF37" s="959"/>
      <c r="BG37" s="959"/>
      <c r="BH37" s="959"/>
      <c r="BI37" s="960"/>
      <c r="BJ37" s="226"/>
      <c r="BK37" s="226"/>
      <c r="BL37" s="226"/>
      <c r="BM37" s="226"/>
      <c r="BN37" s="226"/>
      <c r="BO37" s="235"/>
      <c r="BP37" s="235"/>
      <c r="BQ37" s="232">
        <v>31</v>
      </c>
      <c r="BR37" s="233"/>
      <c r="BS37" s="976" t="s">
        <v>594</v>
      </c>
      <c r="BT37" s="977"/>
      <c r="BU37" s="977"/>
      <c r="BV37" s="977"/>
      <c r="BW37" s="977"/>
      <c r="BX37" s="977"/>
      <c r="BY37" s="977"/>
      <c r="BZ37" s="977"/>
      <c r="CA37" s="977"/>
      <c r="CB37" s="977"/>
      <c r="CC37" s="977"/>
      <c r="CD37" s="977"/>
      <c r="CE37" s="977"/>
      <c r="CF37" s="977"/>
      <c r="CG37" s="998"/>
      <c r="CH37" s="973">
        <v>1120</v>
      </c>
      <c r="CI37" s="974"/>
      <c r="CJ37" s="974"/>
      <c r="CK37" s="974"/>
      <c r="CL37" s="975"/>
      <c r="CM37" s="973">
        <v>8390</v>
      </c>
      <c r="CN37" s="974"/>
      <c r="CO37" s="974"/>
      <c r="CP37" s="974"/>
      <c r="CQ37" s="975"/>
      <c r="CR37" s="973">
        <v>450</v>
      </c>
      <c r="CS37" s="974"/>
      <c r="CT37" s="974"/>
      <c r="CU37" s="974"/>
      <c r="CV37" s="975"/>
      <c r="CW37" s="973" t="s">
        <v>501</v>
      </c>
      <c r="CX37" s="974"/>
      <c r="CY37" s="974"/>
      <c r="CZ37" s="974"/>
      <c r="DA37" s="975"/>
      <c r="DB37" s="973">
        <v>17071</v>
      </c>
      <c r="DC37" s="974"/>
      <c r="DD37" s="974"/>
      <c r="DE37" s="974"/>
      <c r="DF37" s="975"/>
      <c r="DG37" s="973" t="s">
        <v>501</v>
      </c>
      <c r="DH37" s="974"/>
      <c r="DI37" s="974"/>
      <c r="DJ37" s="974"/>
      <c r="DK37" s="975"/>
      <c r="DL37" s="973" t="s">
        <v>501</v>
      </c>
      <c r="DM37" s="974"/>
      <c r="DN37" s="974"/>
      <c r="DO37" s="974"/>
      <c r="DP37" s="975"/>
      <c r="DQ37" s="973" t="s">
        <v>501</v>
      </c>
      <c r="DR37" s="974"/>
      <c r="DS37" s="974"/>
      <c r="DT37" s="974"/>
      <c r="DU37" s="975"/>
      <c r="DV37" s="976"/>
      <c r="DW37" s="977"/>
      <c r="DX37" s="977"/>
      <c r="DY37" s="977"/>
      <c r="DZ37" s="978"/>
      <c r="EA37" s="224"/>
    </row>
    <row r="38" spans="1:131" ht="26.25" customHeight="1" x14ac:dyDescent="0.15">
      <c r="A38" s="236">
        <v>11</v>
      </c>
      <c r="B38" s="1014" t="s">
        <v>403</v>
      </c>
      <c r="C38" s="1015"/>
      <c r="D38" s="1015"/>
      <c r="E38" s="1015"/>
      <c r="F38" s="1015"/>
      <c r="G38" s="1015"/>
      <c r="H38" s="1015"/>
      <c r="I38" s="1015"/>
      <c r="J38" s="1015"/>
      <c r="K38" s="1015"/>
      <c r="L38" s="1015"/>
      <c r="M38" s="1015"/>
      <c r="N38" s="1015"/>
      <c r="O38" s="1015"/>
      <c r="P38" s="1016"/>
      <c r="Q38" s="1022">
        <v>14704</v>
      </c>
      <c r="R38" s="1023"/>
      <c r="S38" s="1023"/>
      <c r="T38" s="1023"/>
      <c r="U38" s="1023"/>
      <c r="V38" s="1023">
        <v>14148</v>
      </c>
      <c r="W38" s="1023"/>
      <c r="X38" s="1023"/>
      <c r="Y38" s="1023"/>
      <c r="Z38" s="1023"/>
      <c r="AA38" s="1023">
        <v>556</v>
      </c>
      <c r="AB38" s="1023"/>
      <c r="AC38" s="1023"/>
      <c r="AD38" s="1023"/>
      <c r="AE38" s="1024"/>
      <c r="AF38" s="1019">
        <v>120840</v>
      </c>
      <c r="AG38" s="1020"/>
      <c r="AH38" s="1020"/>
      <c r="AI38" s="1020"/>
      <c r="AJ38" s="1021"/>
      <c r="AK38" s="958">
        <v>0</v>
      </c>
      <c r="AL38" s="958"/>
      <c r="AM38" s="958"/>
      <c r="AN38" s="958"/>
      <c r="AO38" s="958"/>
      <c r="AP38" s="967">
        <v>25239</v>
      </c>
      <c r="AQ38" s="958"/>
      <c r="AR38" s="958"/>
      <c r="AS38" s="958"/>
      <c r="AT38" s="958"/>
      <c r="AU38" s="958">
        <v>0</v>
      </c>
      <c r="AV38" s="958"/>
      <c r="AW38" s="958"/>
      <c r="AX38" s="958"/>
      <c r="AY38" s="958"/>
      <c r="AZ38" s="1026">
        <v>0</v>
      </c>
      <c r="BA38" s="1026"/>
      <c r="BB38" s="1026"/>
      <c r="BC38" s="1026"/>
      <c r="BD38" s="1026"/>
      <c r="BE38" s="959" t="s">
        <v>398</v>
      </c>
      <c r="BF38" s="959"/>
      <c r="BG38" s="959"/>
      <c r="BH38" s="959"/>
      <c r="BI38" s="960"/>
      <c r="BJ38" s="226"/>
      <c r="BK38" s="226"/>
      <c r="BL38" s="226"/>
      <c r="BM38" s="226"/>
      <c r="BN38" s="226"/>
      <c r="BO38" s="235"/>
      <c r="BP38" s="235"/>
      <c r="BQ38" s="232">
        <v>32</v>
      </c>
      <c r="BR38" s="233"/>
      <c r="BS38" s="976" t="s">
        <v>595</v>
      </c>
      <c r="BT38" s="977"/>
      <c r="BU38" s="977"/>
      <c r="BV38" s="977"/>
      <c r="BW38" s="977"/>
      <c r="BX38" s="977"/>
      <c r="BY38" s="977"/>
      <c r="BZ38" s="977"/>
      <c r="CA38" s="977"/>
      <c r="CB38" s="977"/>
      <c r="CC38" s="977"/>
      <c r="CD38" s="977"/>
      <c r="CE38" s="977"/>
      <c r="CF38" s="977"/>
      <c r="CG38" s="998"/>
      <c r="CH38" s="973">
        <v>19</v>
      </c>
      <c r="CI38" s="974"/>
      <c r="CJ38" s="974"/>
      <c r="CK38" s="974"/>
      <c r="CL38" s="975"/>
      <c r="CM38" s="973">
        <v>279</v>
      </c>
      <c r="CN38" s="974"/>
      <c r="CO38" s="974"/>
      <c r="CP38" s="974"/>
      <c r="CQ38" s="975"/>
      <c r="CR38" s="973">
        <v>110</v>
      </c>
      <c r="CS38" s="974"/>
      <c r="CT38" s="974"/>
      <c r="CU38" s="974"/>
      <c r="CV38" s="975"/>
      <c r="CW38" s="973" t="s">
        <v>597</v>
      </c>
      <c r="CX38" s="974"/>
      <c r="CY38" s="974"/>
      <c r="CZ38" s="974"/>
      <c r="DA38" s="975"/>
      <c r="DB38" s="973" t="s">
        <v>597</v>
      </c>
      <c r="DC38" s="974"/>
      <c r="DD38" s="974"/>
      <c r="DE38" s="974"/>
      <c r="DF38" s="975"/>
      <c r="DG38" s="973" t="s">
        <v>597</v>
      </c>
      <c r="DH38" s="974"/>
      <c r="DI38" s="974"/>
      <c r="DJ38" s="974"/>
      <c r="DK38" s="975"/>
      <c r="DL38" s="973" t="s">
        <v>597</v>
      </c>
      <c r="DM38" s="974"/>
      <c r="DN38" s="974"/>
      <c r="DO38" s="974"/>
      <c r="DP38" s="975"/>
      <c r="DQ38" s="973" t="s">
        <v>501</v>
      </c>
      <c r="DR38" s="974"/>
      <c r="DS38" s="974"/>
      <c r="DT38" s="974"/>
      <c r="DU38" s="975"/>
      <c r="DV38" s="976"/>
      <c r="DW38" s="977"/>
      <c r="DX38" s="977"/>
      <c r="DY38" s="977"/>
      <c r="DZ38" s="978"/>
      <c r="EA38" s="224"/>
    </row>
    <row r="39" spans="1:131" ht="26.25" customHeight="1" x14ac:dyDescent="0.15">
      <c r="A39" s="236">
        <v>12</v>
      </c>
      <c r="B39" s="1014" t="s">
        <v>404</v>
      </c>
      <c r="C39" s="1015"/>
      <c r="D39" s="1015"/>
      <c r="E39" s="1015"/>
      <c r="F39" s="1015"/>
      <c r="G39" s="1015"/>
      <c r="H39" s="1015"/>
      <c r="I39" s="1015"/>
      <c r="J39" s="1015"/>
      <c r="K39" s="1015"/>
      <c r="L39" s="1015"/>
      <c r="M39" s="1015"/>
      <c r="N39" s="1015"/>
      <c r="O39" s="1015"/>
      <c r="P39" s="1016"/>
      <c r="Q39" s="1022">
        <v>2628</v>
      </c>
      <c r="R39" s="1023"/>
      <c r="S39" s="1023"/>
      <c r="T39" s="1023"/>
      <c r="U39" s="1023"/>
      <c r="V39" s="1023">
        <v>2628</v>
      </c>
      <c r="W39" s="1023"/>
      <c r="X39" s="1023"/>
      <c r="Y39" s="1023"/>
      <c r="Z39" s="1023"/>
      <c r="AA39" s="1023">
        <v>0</v>
      </c>
      <c r="AB39" s="1023"/>
      <c r="AC39" s="1023"/>
      <c r="AD39" s="1023"/>
      <c r="AE39" s="1024"/>
      <c r="AF39" s="1019" t="s">
        <v>122</v>
      </c>
      <c r="AG39" s="1020"/>
      <c r="AH39" s="1020"/>
      <c r="AI39" s="1020"/>
      <c r="AJ39" s="1021"/>
      <c r="AK39" s="967">
        <v>256</v>
      </c>
      <c r="AL39" s="958"/>
      <c r="AM39" s="958"/>
      <c r="AN39" s="958"/>
      <c r="AO39" s="958"/>
      <c r="AP39" s="958">
        <v>9851</v>
      </c>
      <c r="AQ39" s="958"/>
      <c r="AR39" s="958"/>
      <c r="AS39" s="958"/>
      <c r="AT39" s="958"/>
      <c r="AU39" s="958">
        <v>4206</v>
      </c>
      <c r="AV39" s="958"/>
      <c r="AW39" s="958"/>
      <c r="AX39" s="958"/>
      <c r="AY39" s="958"/>
      <c r="AZ39" s="1026">
        <v>0</v>
      </c>
      <c r="BA39" s="1026"/>
      <c r="BB39" s="1026"/>
      <c r="BC39" s="1026"/>
      <c r="BD39" s="1026"/>
      <c r="BE39" s="959" t="s">
        <v>405</v>
      </c>
      <c r="BF39" s="959"/>
      <c r="BG39" s="959"/>
      <c r="BH39" s="959"/>
      <c r="BI39" s="960"/>
      <c r="BJ39" s="226"/>
      <c r="BK39" s="226"/>
      <c r="BL39" s="226"/>
      <c r="BM39" s="226"/>
      <c r="BN39" s="226"/>
      <c r="BO39" s="235"/>
      <c r="BP39" s="235"/>
      <c r="BQ39" s="232">
        <v>33</v>
      </c>
      <c r="BR39" s="233"/>
      <c r="BS39" s="976" t="s">
        <v>596</v>
      </c>
      <c r="BT39" s="977"/>
      <c r="BU39" s="977"/>
      <c r="BV39" s="977"/>
      <c r="BW39" s="977"/>
      <c r="BX39" s="977"/>
      <c r="BY39" s="977"/>
      <c r="BZ39" s="977"/>
      <c r="CA39" s="977"/>
      <c r="CB39" s="977"/>
      <c r="CC39" s="977"/>
      <c r="CD39" s="977"/>
      <c r="CE39" s="977"/>
      <c r="CF39" s="977"/>
      <c r="CG39" s="998"/>
      <c r="CH39" s="973">
        <v>0</v>
      </c>
      <c r="CI39" s="974"/>
      <c r="CJ39" s="974"/>
      <c r="CK39" s="974"/>
      <c r="CL39" s="975"/>
      <c r="CM39" s="973">
        <v>3</v>
      </c>
      <c r="CN39" s="974"/>
      <c r="CO39" s="974"/>
      <c r="CP39" s="974"/>
      <c r="CQ39" s="975"/>
      <c r="CR39" s="973">
        <v>3</v>
      </c>
      <c r="CS39" s="974"/>
      <c r="CT39" s="974"/>
      <c r="CU39" s="974"/>
      <c r="CV39" s="975"/>
      <c r="CW39" s="973">
        <v>1117</v>
      </c>
      <c r="CX39" s="974"/>
      <c r="CY39" s="974"/>
      <c r="CZ39" s="974"/>
      <c r="DA39" s="975"/>
      <c r="DB39" s="973" t="s">
        <v>501</v>
      </c>
      <c r="DC39" s="974"/>
      <c r="DD39" s="974"/>
      <c r="DE39" s="974"/>
      <c r="DF39" s="975"/>
      <c r="DG39" s="973" t="s">
        <v>501</v>
      </c>
      <c r="DH39" s="974"/>
      <c r="DI39" s="974"/>
      <c r="DJ39" s="974"/>
      <c r="DK39" s="975"/>
      <c r="DL39" s="973" t="s">
        <v>501</v>
      </c>
      <c r="DM39" s="974"/>
      <c r="DN39" s="974"/>
      <c r="DO39" s="974"/>
      <c r="DP39" s="975"/>
      <c r="DQ39" s="973" t="s">
        <v>501</v>
      </c>
      <c r="DR39" s="974"/>
      <c r="DS39" s="974"/>
      <c r="DT39" s="974"/>
      <c r="DU39" s="975"/>
      <c r="DV39" s="976"/>
      <c r="DW39" s="977"/>
      <c r="DX39" s="977"/>
      <c r="DY39" s="977"/>
      <c r="DZ39" s="978"/>
      <c r="EA39" s="224"/>
    </row>
    <row r="40" spans="1:131" ht="26.25" customHeight="1" x14ac:dyDescent="0.15">
      <c r="A40" s="232">
        <v>13</v>
      </c>
      <c r="B40" s="1014" t="s">
        <v>406</v>
      </c>
      <c r="C40" s="1015"/>
      <c r="D40" s="1015"/>
      <c r="E40" s="1015"/>
      <c r="F40" s="1015"/>
      <c r="G40" s="1015"/>
      <c r="H40" s="1015"/>
      <c r="I40" s="1015"/>
      <c r="J40" s="1015"/>
      <c r="K40" s="1015"/>
      <c r="L40" s="1015"/>
      <c r="M40" s="1015"/>
      <c r="N40" s="1015"/>
      <c r="O40" s="1015"/>
      <c r="P40" s="1016"/>
      <c r="Q40" s="1022">
        <v>840</v>
      </c>
      <c r="R40" s="1023"/>
      <c r="S40" s="1023"/>
      <c r="T40" s="1023"/>
      <c r="U40" s="1023"/>
      <c r="V40" s="1023">
        <v>840</v>
      </c>
      <c r="W40" s="1023"/>
      <c r="X40" s="1023"/>
      <c r="Y40" s="1023"/>
      <c r="Z40" s="1023"/>
      <c r="AA40" s="1023">
        <v>0</v>
      </c>
      <c r="AB40" s="1023"/>
      <c r="AC40" s="1023"/>
      <c r="AD40" s="1023"/>
      <c r="AE40" s="1024"/>
      <c r="AF40" s="1019" t="s">
        <v>122</v>
      </c>
      <c r="AG40" s="1020"/>
      <c r="AH40" s="1020"/>
      <c r="AI40" s="1020"/>
      <c r="AJ40" s="1021"/>
      <c r="AK40" s="967">
        <v>390</v>
      </c>
      <c r="AL40" s="958"/>
      <c r="AM40" s="958"/>
      <c r="AN40" s="958"/>
      <c r="AO40" s="958"/>
      <c r="AP40" s="958">
        <v>2036</v>
      </c>
      <c r="AQ40" s="958"/>
      <c r="AR40" s="958"/>
      <c r="AS40" s="958"/>
      <c r="AT40" s="958"/>
      <c r="AU40" s="958">
        <v>1305</v>
      </c>
      <c r="AV40" s="958"/>
      <c r="AW40" s="958"/>
      <c r="AX40" s="958"/>
      <c r="AY40" s="958"/>
      <c r="AZ40" s="1026">
        <v>0</v>
      </c>
      <c r="BA40" s="1026"/>
      <c r="BB40" s="1026"/>
      <c r="BC40" s="1026"/>
      <c r="BD40" s="1026"/>
      <c r="BE40" s="959" t="s">
        <v>405</v>
      </c>
      <c r="BF40" s="959"/>
      <c r="BG40" s="959"/>
      <c r="BH40" s="959"/>
      <c r="BI40" s="960"/>
      <c r="BJ40" s="226"/>
      <c r="BK40" s="226"/>
      <c r="BL40" s="226"/>
      <c r="BM40" s="226"/>
      <c r="BN40" s="226"/>
      <c r="BO40" s="235"/>
      <c r="BP40" s="235"/>
      <c r="BQ40" s="232">
        <v>34</v>
      </c>
      <c r="BR40" s="233"/>
      <c r="BS40" s="976"/>
      <c r="BT40" s="977"/>
      <c r="BU40" s="977"/>
      <c r="BV40" s="977"/>
      <c r="BW40" s="977"/>
      <c r="BX40" s="977"/>
      <c r="BY40" s="977"/>
      <c r="BZ40" s="977"/>
      <c r="CA40" s="977"/>
      <c r="CB40" s="977"/>
      <c r="CC40" s="977"/>
      <c r="CD40" s="977"/>
      <c r="CE40" s="977"/>
      <c r="CF40" s="977"/>
      <c r="CG40" s="998"/>
      <c r="CH40" s="973"/>
      <c r="CI40" s="974"/>
      <c r="CJ40" s="974"/>
      <c r="CK40" s="974"/>
      <c r="CL40" s="975"/>
      <c r="CM40" s="973"/>
      <c r="CN40" s="974"/>
      <c r="CO40" s="974"/>
      <c r="CP40" s="974"/>
      <c r="CQ40" s="975"/>
      <c r="CR40" s="973"/>
      <c r="CS40" s="974"/>
      <c r="CT40" s="974"/>
      <c r="CU40" s="974"/>
      <c r="CV40" s="975"/>
      <c r="CW40" s="973"/>
      <c r="CX40" s="974"/>
      <c r="CY40" s="974"/>
      <c r="CZ40" s="974"/>
      <c r="DA40" s="975"/>
      <c r="DB40" s="973"/>
      <c r="DC40" s="974"/>
      <c r="DD40" s="974"/>
      <c r="DE40" s="974"/>
      <c r="DF40" s="975"/>
      <c r="DG40" s="973"/>
      <c r="DH40" s="974"/>
      <c r="DI40" s="974"/>
      <c r="DJ40" s="974"/>
      <c r="DK40" s="975"/>
      <c r="DL40" s="973"/>
      <c r="DM40" s="974"/>
      <c r="DN40" s="974"/>
      <c r="DO40" s="974"/>
      <c r="DP40" s="975"/>
      <c r="DQ40" s="973"/>
      <c r="DR40" s="974"/>
      <c r="DS40" s="974"/>
      <c r="DT40" s="974"/>
      <c r="DU40" s="975"/>
      <c r="DV40" s="976"/>
      <c r="DW40" s="977"/>
      <c r="DX40" s="977"/>
      <c r="DY40" s="977"/>
      <c r="DZ40" s="978"/>
      <c r="EA40" s="224"/>
    </row>
    <row r="41" spans="1:131" ht="26.25" customHeight="1" x14ac:dyDescent="0.15">
      <c r="A41" s="232">
        <v>14</v>
      </c>
      <c r="B41" s="1014" t="s">
        <v>407</v>
      </c>
      <c r="C41" s="1015"/>
      <c r="D41" s="1015"/>
      <c r="E41" s="1015"/>
      <c r="F41" s="1015"/>
      <c r="G41" s="1015"/>
      <c r="H41" s="1015"/>
      <c r="I41" s="1015"/>
      <c r="J41" s="1015"/>
      <c r="K41" s="1015"/>
      <c r="L41" s="1015"/>
      <c r="M41" s="1015"/>
      <c r="N41" s="1015"/>
      <c r="O41" s="1015"/>
      <c r="P41" s="1016"/>
      <c r="Q41" s="1022">
        <v>1562</v>
      </c>
      <c r="R41" s="1023"/>
      <c r="S41" s="1023"/>
      <c r="T41" s="1023"/>
      <c r="U41" s="1023"/>
      <c r="V41" s="1023">
        <v>1562</v>
      </c>
      <c r="W41" s="1023"/>
      <c r="X41" s="1023"/>
      <c r="Y41" s="1023"/>
      <c r="Z41" s="1023"/>
      <c r="AA41" s="1023">
        <v>0</v>
      </c>
      <c r="AB41" s="1023"/>
      <c r="AC41" s="1023"/>
      <c r="AD41" s="1023"/>
      <c r="AE41" s="1024"/>
      <c r="AF41" s="1019" t="s">
        <v>122</v>
      </c>
      <c r="AG41" s="1020"/>
      <c r="AH41" s="1020"/>
      <c r="AI41" s="1020"/>
      <c r="AJ41" s="1021"/>
      <c r="AK41" s="967">
        <v>1049</v>
      </c>
      <c r="AL41" s="958"/>
      <c r="AM41" s="958"/>
      <c r="AN41" s="958"/>
      <c r="AO41" s="958"/>
      <c r="AP41" s="958">
        <v>4465</v>
      </c>
      <c r="AQ41" s="958"/>
      <c r="AR41" s="958"/>
      <c r="AS41" s="958"/>
      <c r="AT41" s="958"/>
      <c r="AU41" s="958">
        <v>4166</v>
      </c>
      <c r="AV41" s="958"/>
      <c r="AW41" s="958"/>
      <c r="AX41" s="958"/>
      <c r="AY41" s="958"/>
      <c r="AZ41" s="1026">
        <v>0</v>
      </c>
      <c r="BA41" s="1026"/>
      <c r="BB41" s="1026"/>
      <c r="BC41" s="1026"/>
      <c r="BD41" s="1026"/>
      <c r="BE41" s="959" t="s">
        <v>405</v>
      </c>
      <c r="BF41" s="959"/>
      <c r="BG41" s="959"/>
      <c r="BH41" s="959"/>
      <c r="BI41" s="960"/>
      <c r="BJ41" s="226"/>
      <c r="BK41" s="226"/>
      <c r="BL41" s="226"/>
      <c r="BM41" s="226"/>
      <c r="BN41" s="226"/>
      <c r="BO41" s="235"/>
      <c r="BP41" s="235"/>
      <c r="BQ41" s="232">
        <v>35</v>
      </c>
      <c r="BR41" s="233"/>
      <c r="BS41" s="976"/>
      <c r="BT41" s="977"/>
      <c r="BU41" s="977"/>
      <c r="BV41" s="977"/>
      <c r="BW41" s="977"/>
      <c r="BX41" s="977"/>
      <c r="BY41" s="977"/>
      <c r="BZ41" s="977"/>
      <c r="CA41" s="977"/>
      <c r="CB41" s="977"/>
      <c r="CC41" s="977"/>
      <c r="CD41" s="977"/>
      <c r="CE41" s="977"/>
      <c r="CF41" s="977"/>
      <c r="CG41" s="998"/>
      <c r="CH41" s="973"/>
      <c r="CI41" s="974"/>
      <c r="CJ41" s="974"/>
      <c r="CK41" s="974"/>
      <c r="CL41" s="975"/>
      <c r="CM41" s="973"/>
      <c r="CN41" s="974"/>
      <c r="CO41" s="974"/>
      <c r="CP41" s="974"/>
      <c r="CQ41" s="975"/>
      <c r="CR41" s="973"/>
      <c r="CS41" s="974"/>
      <c r="CT41" s="974"/>
      <c r="CU41" s="974"/>
      <c r="CV41" s="975"/>
      <c r="CW41" s="973"/>
      <c r="CX41" s="974"/>
      <c r="CY41" s="974"/>
      <c r="CZ41" s="974"/>
      <c r="DA41" s="975"/>
      <c r="DB41" s="973"/>
      <c r="DC41" s="974"/>
      <c r="DD41" s="974"/>
      <c r="DE41" s="974"/>
      <c r="DF41" s="975"/>
      <c r="DG41" s="973"/>
      <c r="DH41" s="974"/>
      <c r="DI41" s="974"/>
      <c r="DJ41" s="974"/>
      <c r="DK41" s="975"/>
      <c r="DL41" s="973"/>
      <c r="DM41" s="974"/>
      <c r="DN41" s="974"/>
      <c r="DO41" s="974"/>
      <c r="DP41" s="975"/>
      <c r="DQ41" s="973"/>
      <c r="DR41" s="974"/>
      <c r="DS41" s="974"/>
      <c r="DT41" s="974"/>
      <c r="DU41" s="975"/>
      <c r="DV41" s="976"/>
      <c r="DW41" s="977"/>
      <c r="DX41" s="977"/>
      <c r="DY41" s="977"/>
      <c r="DZ41" s="978"/>
      <c r="EA41" s="224"/>
    </row>
    <row r="42" spans="1:131" ht="26.25" customHeight="1" x14ac:dyDescent="0.15">
      <c r="A42" s="232">
        <v>15</v>
      </c>
      <c r="B42" s="1014" t="s">
        <v>408</v>
      </c>
      <c r="C42" s="1015"/>
      <c r="D42" s="1015"/>
      <c r="E42" s="1015"/>
      <c r="F42" s="1015"/>
      <c r="G42" s="1015"/>
      <c r="H42" s="1015"/>
      <c r="I42" s="1015"/>
      <c r="J42" s="1015"/>
      <c r="K42" s="1015"/>
      <c r="L42" s="1015"/>
      <c r="M42" s="1015"/>
      <c r="N42" s="1015"/>
      <c r="O42" s="1015"/>
      <c r="P42" s="1016"/>
      <c r="Q42" s="1022">
        <v>3759</v>
      </c>
      <c r="R42" s="1023"/>
      <c r="S42" s="1023"/>
      <c r="T42" s="1023"/>
      <c r="U42" s="1023"/>
      <c r="V42" s="1023">
        <v>3563</v>
      </c>
      <c r="W42" s="1023"/>
      <c r="X42" s="1023"/>
      <c r="Y42" s="1023"/>
      <c r="Z42" s="1023"/>
      <c r="AA42" s="1023">
        <v>196</v>
      </c>
      <c r="AB42" s="1023"/>
      <c r="AC42" s="1023"/>
      <c r="AD42" s="1023"/>
      <c r="AE42" s="1024"/>
      <c r="AF42" s="1019">
        <v>8361</v>
      </c>
      <c r="AG42" s="1020"/>
      <c r="AH42" s="1020"/>
      <c r="AI42" s="1020"/>
      <c r="AJ42" s="1021"/>
      <c r="AK42" s="967">
        <v>1972</v>
      </c>
      <c r="AL42" s="958"/>
      <c r="AM42" s="958"/>
      <c r="AN42" s="958"/>
      <c r="AO42" s="958"/>
      <c r="AP42" s="958">
        <v>31000</v>
      </c>
      <c r="AQ42" s="958"/>
      <c r="AR42" s="958"/>
      <c r="AS42" s="958"/>
      <c r="AT42" s="958"/>
      <c r="AU42" s="958">
        <v>8362</v>
      </c>
      <c r="AV42" s="958"/>
      <c r="AW42" s="958"/>
      <c r="AX42" s="958"/>
      <c r="AY42" s="958"/>
      <c r="AZ42" s="1026">
        <v>0</v>
      </c>
      <c r="BA42" s="1026"/>
      <c r="BB42" s="1026"/>
      <c r="BC42" s="1026"/>
      <c r="BD42" s="1026"/>
      <c r="BE42" s="959" t="s">
        <v>405</v>
      </c>
      <c r="BF42" s="959"/>
      <c r="BG42" s="959"/>
      <c r="BH42" s="959"/>
      <c r="BI42" s="960"/>
      <c r="BJ42" s="226"/>
      <c r="BK42" s="226"/>
      <c r="BL42" s="226"/>
      <c r="BM42" s="226"/>
      <c r="BN42" s="226"/>
      <c r="BO42" s="235"/>
      <c r="BP42" s="235"/>
      <c r="BQ42" s="232">
        <v>36</v>
      </c>
      <c r="BR42" s="233"/>
      <c r="BS42" s="976"/>
      <c r="BT42" s="977"/>
      <c r="BU42" s="977"/>
      <c r="BV42" s="977"/>
      <c r="BW42" s="977"/>
      <c r="BX42" s="977"/>
      <c r="BY42" s="977"/>
      <c r="BZ42" s="977"/>
      <c r="CA42" s="977"/>
      <c r="CB42" s="977"/>
      <c r="CC42" s="977"/>
      <c r="CD42" s="977"/>
      <c r="CE42" s="977"/>
      <c r="CF42" s="977"/>
      <c r="CG42" s="998"/>
      <c r="CH42" s="973"/>
      <c r="CI42" s="974"/>
      <c r="CJ42" s="974"/>
      <c r="CK42" s="974"/>
      <c r="CL42" s="975"/>
      <c r="CM42" s="973"/>
      <c r="CN42" s="974"/>
      <c r="CO42" s="974"/>
      <c r="CP42" s="974"/>
      <c r="CQ42" s="975"/>
      <c r="CR42" s="973"/>
      <c r="CS42" s="974"/>
      <c r="CT42" s="974"/>
      <c r="CU42" s="974"/>
      <c r="CV42" s="975"/>
      <c r="CW42" s="973"/>
      <c r="CX42" s="974"/>
      <c r="CY42" s="974"/>
      <c r="CZ42" s="974"/>
      <c r="DA42" s="975"/>
      <c r="DB42" s="973"/>
      <c r="DC42" s="974"/>
      <c r="DD42" s="974"/>
      <c r="DE42" s="974"/>
      <c r="DF42" s="975"/>
      <c r="DG42" s="973"/>
      <c r="DH42" s="974"/>
      <c r="DI42" s="974"/>
      <c r="DJ42" s="974"/>
      <c r="DK42" s="975"/>
      <c r="DL42" s="973"/>
      <c r="DM42" s="974"/>
      <c r="DN42" s="974"/>
      <c r="DO42" s="974"/>
      <c r="DP42" s="975"/>
      <c r="DQ42" s="973"/>
      <c r="DR42" s="974"/>
      <c r="DS42" s="974"/>
      <c r="DT42" s="974"/>
      <c r="DU42" s="975"/>
      <c r="DV42" s="976"/>
      <c r="DW42" s="977"/>
      <c r="DX42" s="977"/>
      <c r="DY42" s="977"/>
      <c r="DZ42" s="978"/>
      <c r="EA42" s="224"/>
    </row>
    <row r="43" spans="1:131" ht="26.25" customHeight="1" x14ac:dyDescent="0.15">
      <c r="A43" s="232">
        <v>16</v>
      </c>
      <c r="B43" s="1014"/>
      <c r="C43" s="1015"/>
      <c r="D43" s="1015"/>
      <c r="E43" s="1015"/>
      <c r="F43" s="1015"/>
      <c r="G43" s="1015"/>
      <c r="H43" s="1015"/>
      <c r="I43" s="1015"/>
      <c r="J43" s="1015"/>
      <c r="K43" s="1015"/>
      <c r="L43" s="1015"/>
      <c r="M43" s="1015"/>
      <c r="N43" s="1015"/>
      <c r="O43" s="1015"/>
      <c r="P43" s="1016"/>
      <c r="Q43" s="1022"/>
      <c r="R43" s="1023"/>
      <c r="S43" s="1023"/>
      <c r="T43" s="1023"/>
      <c r="U43" s="1023"/>
      <c r="V43" s="1023"/>
      <c r="W43" s="1023"/>
      <c r="X43" s="1023"/>
      <c r="Y43" s="1023"/>
      <c r="Z43" s="1023"/>
      <c r="AA43" s="1023"/>
      <c r="AB43" s="1023"/>
      <c r="AC43" s="1023"/>
      <c r="AD43" s="1023"/>
      <c r="AE43" s="1024"/>
      <c r="AF43" s="1019"/>
      <c r="AG43" s="1020"/>
      <c r="AH43" s="1020"/>
      <c r="AI43" s="1020"/>
      <c r="AJ43" s="1021"/>
      <c r="AK43" s="967"/>
      <c r="AL43" s="958"/>
      <c r="AM43" s="958"/>
      <c r="AN43" s="958"/>
      <c r="AO43" s="958"/>
      <c r="AP43" s="958"/>
      <c r="AQ43" s="958"/>
      <c r="AR43" s="958"/>
      <c r="AS43" s="958"/>
      <c r="AT43" s="958"/>
      <c r="AU43" s="958"/>
      <c r="AV43" s="958"/>
      <c r="AW43" s="958"/>
      <c r="AX43" s="958"/>
      <c r="AY43" s="958"/>
      <c r="AZ43" s="1025"/>
      <c r="BA43" s="1025"/>
      <c r="BB43" s="1025"/>
      <c r="BC43" s="1025"/>
      <c r="BD43" s="1025"/>
      <c r="BE43" s="959"/>
      <c r="BF43" s="959"/>
      <c r="BG43" s="959"/>
      <c r="BH43" s="959"/>
      <c r="BI43" s="960"/>
      <c r="BJ43" s="226"/>
      <c r="BK43" s="226"/>
      <c r="BL43" s="226"/>
      <c r="BM43" s="226"/>
      <c r="BN43" s="226"/>
      <c r="BO43" s="235"/>
      <c r="BP43" s="235"/>
      <c r="BQ43" s="232">
        <v>37</v>
      </c>
      <c r="BR43" s="233"/>
      <c r="BS43" s="976"/>
      <c r="BT43" s="977"/>
      <c r="BU43" s="977"/>
      <c r="BV43" s="977"/>
      <c r="BW43" s="977"/>
      <c r="BX43" s="977"/>
      <c r="BY43" s="977"/>
      <c r="BZ43" s="977"/>
      <c r="CA43" s="977"/>
      <c r="CB43" s="977"/>
      <c r="CC43" s="977"/>
      <c r="CD43" s="977"/>
      <c r="CE43" s="977"/>
      <c r="CF43" s="977"/>
      <c r="CG43" s="998"/>
      <c r="CH43" s="973"/>
      <c r="CI43" s="974"/>
      <c r="CJ43" s="974"/>
      <c r="CK43" s="974"/>
      <c r="CL43" s="975"/>
      <c r="CM43" s="973"/>
      <c r="CN43" s="974"/>
      <c r="CO43" s="974"/>
      <c r="CP43" s="974"/>
      <c r="CQ43" s="975"/>
      <c r="CR43" s="973"/>
      <c r="CS43" s="974"/>
      <c r="CT43" s="974"/>
      <c r="CU43" s="974"/>
      <c r="CV43" s="975"/>
      <c r="CW43" s="973"/>
      <c r="CX43" s="974"/>
      <c r="CY43" s="974"/>
      <c r="CZ43" s="974"/>
      <c r="DA43" s="975"/>
      <c r="DB43" s="973"/>
      <c r="DC43" s="974"/>
      <c r="DD43" s="974"/>
      <c r="DE43" s="974"/>
      <c r="DF43" s="975"/>
      <c r="DG43" s="973"/>
      <c r="DH43" s="974"/>
      <c r="DI43" s="974"/>
      <c r="DJ43" s="974"/>
      <c r="DK43" s="975"/>
      <c r="DL43" s="973"/>
      <c r="DM43" s="974"/>
      <c r="DN43" s="974"/>
      <c r="DO43" s="974"/>
      <c r="DP43" s="975"/>
      <c r="DQ43" s="973"/>
      <c r="DR43" s="974"/>
      <c r="DS43" s="974"/>
      <c r="DT43" s="974"/>
      <c r="DU43" s="975"/>
      <c r="DV43" s="976"/>
      <c r="DW43" s="977"/>
      <c r="DX43" s="977"/>
      <c r="DY43" s="977"/>
      <c r="DZ43" s="978"/>
      <c r="EA43" s="224"/>
    </row>
    <row r="44" spans="1:131" ht="26.25" customHeight="1" x14ac:dyDescent="0.15">
      <c r="A44" s="232">
        <v>17</v>
      </c>
      <c r="B44" s="1014"/>
      <c r="C44" s="1015"/>
      <c r="D44" s="1015"/>
      <c r="E44" s="1015"/>
      <c r="F44" s="1015"/>
      <c r="G44" s="1015"/>
      <c r="H44" s="1015"/>
      <c r="I44" s="1015"/>
      <c r="J44" s="1015"/>
      <c r="K44" s="1015"/>
      <c r="L44" s="1015"/>
      <c r="M44" s="1015"/>
      <c r="N44" s="1015"/>
      <c r="O44" s="1015"/>
      <c r="P44" s="1016"/>
      <c r="Q44" s="1022"/>
      <c r="R44" s="1023"/>
      <c r="S44" s="1023"/>
      <c r="T44" s="1023"/>
      <c r="U44" s="1023"/>
      <c r="V44" s="1023"/>
      <c r="W44" s="1023"/>
      <c r="X44" s="1023"/>
      <c r="Y44" s="1023"/>
      <c r="Z44" s="1023"/>
      <c r="AA44" s="1023"/>
      <c r="AB44" s="1023"/>
      <c r="AC44" s="1023"/>
      <c r="AD44" s="1023"/>
      <c r="AE44" s="1024"/>
      <c r="AF44" s="1019"/>
      <c r="AG44" s="1020"/>
      <c r="AH44" s="1020"/>
      <c r="AI44" s="1020"/>
      <c r="AJ44" s="1021"/>
      <c r="AK44" s="967"/>
      <c r="AL44" s="958"/>
      <c r="AM44" s="958"/>
      <c r="AN44" s="958"/>
      <c r="AO44" s="958"/>
      <c r="AP44" s="958"/>
      <c r="AQ44" s="958"/>
      <c r="AR44" s="958"/>
      <c r="AS44" s="958"/>
      <c r="AT44" s="958"/>
      <c r="AU44" s="958"/>
      <c r="AV44" s="958"/>
      <c r="AW44" s="958"/>
      <c r="AX44" s="958"/>
      <c r="AY44" s="958"/>
      <c r="AZ44" s="1025"/>
      <c r="BA44" s="1025"/>
      <c r="BB44" s="1025"/>
      <c r="BC44" s="1025"/>
      <c r="BD44" s="1025"/>
      <c r="BE44" s="959"/>
      <c r="BF44" s="959"/>
      <c r="BG44" s="959"/>
      <c r="BH44" s="959"/>
      <c r="BI44" s="960"/>
      <c r="BJ44" s="226"/>
      <c r="BK44" s="226"/>
      <c r="BL44" s="226"/>
      <c r="BM44" s="226"/>
      <c r="BN44" s="226"/>
      <c r="BO44" s="235"/>
      <c r="BP44" s="235"/>
      <c r="BQ44" s="232">
        <v>38</v>
      </c>
      <c r="BR44" s="233"/>
      <c r="BS44" s="976"/>
      <c r="BT44" s="977"/>
      <c r="BU44" s="977"/>
      <c r="BV44" s="977"/>
      <c r="BW44" s="977"/>
      <c r="BX44" s="977"/>
      <c r="BY44" s="977"/>
      <c r="BZ44" s="977"/>
      <c r="CA44" s="977"/>
      <c r="CB44" s="977"/>
      <c r="CC44" s="977"/>
      <c r="CD44" s="977"/>
      <c r="CE44" s="977"/>
      <c r="CF44" s="977"/>
      <c r="CG44" s="998"/>
      <c r="CH44" s="973"/>
      <c r="CI44" s="974"/>
      <c r="CJ44" s="974"/>
      <c r="CK44" s="974"/>
      <c r="CL44" s="975"/>
      <c r="CM44" s="973"/>
      <c r="CN44" s="974"/>
      <c r="CO44" s="974"/>
      <c r="CP44" s="974"/>
      <c r="CQ44" s="975"/>
      <c r="CR44" s="973"/>
      <c r="CS44" s="974"/>
      <c r="CT44" s="974"/>
      <c r="CU44" s="974"/>
      <c r="CV44" s="975"/>
      <c r="CW44" s="973"/>
      <c r="CX44" s="974"/>
      <c r="CY44" s="974"/>
      <c r="CZ44" s="974"/>
      <c r="DA44" s="975"/>
      <c r="DB44" s="973"/>
      <c r="DC44" s="974"/>
      <c r="DD44" s="974"/>
      <c r="DE44" s="974"/>
      <c r="DF44" s="975"/>
      <c r="DG44" s="973"/>
      <c r="DH44" s="974"/>
      <c r="DI44" s="974"/>
      <c r="DJ44" s="974"/>
      <c r="DK44" s="975"/>
      <c r="DL44" s="973"/>
      <c r="DM44" s="974"/>
      <c r="DN44" s="974"/>
      <c r="DO44" s="974"/>
      <c r="DP44" s="975"/>
      <c r="DQ44" s="973"/>
      <c r="DR44" s="974"/>
      <c r="DS44" s="974"/>
      <c r="DT44" s="974"/>
      <c r="DU44" s="975"/>
      <c r="DV44" s="976"/>
      <c r="DW44" s="977"/>
      <c r="DX44" s="977"/>
      <c r="DY44" s="977"/>
      <c r="DZ44" s="978"/>
      <c r="EA44" s="224"/>
    </row>
    <row r="45" spans="1:131" ht="26.25" customHeight="1" x14ac:dyDescent="0.15">
      <c r="A45" s="232">
        <v>18</v>
      </c>
      <c r="B45" s="1014"/>
      <c r="C45" s="1015"/>
      <c r="D45" s="1015"/>
      <c r="E45" s="1015"/>
      <c r="F45" s="1015"/>
      <c r="G45" s="1015"/>
      <c r="H45" s="1015"/>
      <c r="I45" s="1015"/>
      <c r="J45" s="1015"/>
      <c r="K45" s="1015"/>
      <c r="L45" s="1015"/>
      <c r="M45" s="1015"/>
      <c r="N45" s="1015"/>
      <c r="O45" s="1015"/>
      <c r="P45" s="1016"/>
      <c r="Q45" s="1022"/>
      <c r="R45" s="1023"/>
      <c r="S45" s="1023"/>
      <c r="T45" s="1023"/>
      <c r="U45" s="1023"/>
      <c r="V45" s="1023"/>
      <c r="W45" s="1023"/>
      <c r="X45" s="1023"/>
      <c r="Y45" s="1023"/>
      <c r="Z45" s="1023"/>
      <c r="AA45" s="1023"/>
      <c r="AB45" s="1023"/>
      <c r="AC45" s="1023"/>
      <c r="AD45" s="1023"/>
      <c r="AE45" s="1024"/>
      <c r="AF45" s="1019"/>
      <c r="AG45" s="1020"/>
      <c r="AH45" s="1020"/>
      <c r="AI45" s="1020"/>
      <c r="AJ45" s="1021"/>
      <c r="AK45" s="967"/>
      <c r="AL45" s="958"/>
      <c r="AM45" s="958"/>
      <c r="AN45" s="958"/>
      <c r="AO45" s="958"/>
      <c r="AP45" s="958"/>
      <c r="AQ45" s="958"/>
      <c r="AR45" s="958"/>
      <c r="AS45" s="958"/>
      <c r="AT45" s="958"/>
      <c r="AU45" s="958"/>
      <c r="AV45" s="958"/>
      <c r="AW45" s="958"/>
      <c r="AX45" s="958"/>
      <c r="AY45" s="958"/>
      <c r="AZ45" s="1025"/>
      <c r="BA45" s="1025"/>
      <c r="BB45" s="1025"/>
      <c r="BC45" s="1025"/>
      <c r="BD45" s="1025"/>
      <c r="BE45" s="959"/>
      <c r="BF45" s="959"/>
      <c r="BG45" s="959"/>
      <c r="BH45" s="959"/>
      <c r="BI45" s="960"/>
      <c r="BJ45" s="226"/>
      <c r="BK45" s="226"/>
      <c r="BL45" s="226"/>
      <c r="BM45" s="226"/>
      <c r="BN45" s="226"/>
      <c r="BO45" s="235"/>
      <c r="BP45" s="235"/>
      <c r="BQ45" s="232">
        <v>39</v>
      </c>
      <c r="BR45" s="233"/>
      <c r="BS45" s="976"/>
      <c r="BT45" s="977"/>
      <c r="BU45" s="977"/>
      <c r="BV45" s="977"/>
      <c r="BW45" s="977"/>
      <c r="BX45" s="977"/>
      <c r="BY45" s="977"/>
      <c r="BZ45" s="977"/>
      <c r="CA45" s="977"/>
      <c r="CB45" s="977"/>
      <c r="CC45" s="977"/>
      <c r="CD45" s="977"/>
      <c r="CE45" s="977"/>
      <c r="CF45" s="977"/>
      <c r="CG45" s="998"/>
      <c r="CH45" s="973"/>
      <c r="CI45" s="974"/>
      <c r="CJ45" s="974"/>
      <c r="CK45" s="974"/>
      <c r="CL45" s="975"/>
      <c r="CM45" s="973"/>
      <c r="CN45" s="974"/>
      <c r="CO45" s="974"/>
      <c r="CP45" s="974"/>
      <c r="CQ45" s="975"/>
      <c r="CR45" s="973"/>
      <c r="CS45" s="974"/>
      <c r="CT45" s="974"/>
      <c r="CU45" s="974"/>
      <c r="CV45" s="975"/>
      <c r="CW45" s="973"/>
      <c r="CX45" s="974"/>
      <c r="CY45" s="974"/>
      <c r="CZ45" s="974"/>
      <c r="DA45" s="975"/>
      <c r="DB45" s="973"/>
      <c r="DC45" s="974"/>
      <c r="DD45" s="974"/>
      <c r="DE45" s="974"/>
      <c r="DF45" s="975"/>
      <c r="DG45" s="973"/>
      <c r="DH45" s="974"/>
      <c r="DI45" s="974"/>
      <c r="DJ45" s="974"/>
      <c r="DK45" s="975"/>
      <c r="DL45" s="973"/>
      <c r="DM45" s="974"/>
      <c r="DN45" s="974"/>
      <c r="DO45" s="974"/>
      <c r="DP45" s="975"/>
      <c r="DQ45" s="973"/>
      <c r="DR45" s="974"/>
      <c r="DS45" s="974"/>
      <c r="DT45" s="974"/>
      <c r="DU45" s="975"/>
      <c r="DV45" s="976"/>
      <c r="DW45" s="977"/>
      <c r="DX45" s="977"/>
      <c r="DY45" s="977"/>
      <c r="DZ45" s="978"/>
      <c r="EA45" s="224"/>
    </row>
    <row r="46" spans="1:131" ht="26.25" customHeight="1" x14ac:dyDescent="0.15">
      <c r="A46" s="232">
        <v>19</v>
      </c>
      <c r="B46" s="1014"/>
      <c r="C46" s="1015"/>
      <c r="D46" s="1015"/>
      <c r="E46" s="1015"/>
      <c r="F46" s="1015"/>
      <c r="G46" s="1015"/>
      <c r="H46" s="1015"/>
      <c r="I46" s="1015"/>
      <c r="J46" s="1015"/>
      <c r="K46" s="1015"/>
      <c r="L46" s="1015"/>
      <c r="M46" s="1015"/>
      <c r="N46" s="1015"/>
      <c r="O46" s="1015"/>
      <c r="P46" s="1016"/>
      <c r="Q46" s="1022"/>
      <c r="R46" s="1023"/>
      <c r="S46" s="1023"/>
      <c r="T46" s="1023"/>
      <c r="U46" s="1023"/>
      <c r="V46" s="1023"/>
      <c r="W46" s="1023"/>
      <c r="X46" s="1023"/>
      <c r="Y46" s="1023"/>
      <c r="Z46" s="1023"/>
      <c r="AA46" s="1023"/>
      <c r="AB46" s="1023"/>
      <c r="AC46" s="1023"/>
      <c r="AD46" s="1023"/>
      <c r="AE46" s="1024"/>
      <c r="AF46" s="1019"/>
      <c r="AG46" s="1020"/>
      <c r="AH46" s="1020"/>
      <c r="AI46" s="1020"/>
      <c r="AJ46" s="1021"/>
      <c r="AK46" s="967"/>
      <c r="AL46" s="958"/>
      <c r="AM46" s="958"/>
      <c r="AN46" s="958"/>
      <c r="AO46" s="958"/>
      <c r="AP46" s="958"/>
      <c r="AQ46" s="958"/>
      <c r="AR46" s="958"/>
      <c r="AS46" s="958"/>
      <c r="AT46" s="958"/>
      <c r="AU46" s="958"/>
      <c r="AV46" s="958"/>
      <c r="AW46" s="958"/>
      <c r="AX46" s="958"/>
      <c r="AY46" s="958"/>
      <c r="AZ46" s="1025"/>
      <c r="BA46" s="1025"/>
      <c r="BB46" s="1025"/>
      <c r="BC46" s="1025"/>
      <c r="BD46" s="1025"/>
      <c r="BE46" s="959"/>
      <c r="BF46" s="959"/>
      <c r="BG46" s="959"/>
      <c r="BH46" s="959"/>
      <c r="BI46" s="960"/>
      <c r="BJ46" s="226"/>
      <c r="BK46" s="226"/>
      <c r="BL46" s="226"/>
      <c r="BM46" s="226"/>
      <c r="BN46" s="226"/>
      <c r="BO46" s="235"/>
      <c r="BP46" s="235"/>
      <c r="BQ46" s="232">
        <v>40</v>
      </c>
      <c r="BR46" s="233"/>
      <c r="BS46" s="976"/>
      <c r="BT46" s="977"/>
      <c r="BU46" s="977"/>
      <c r="BV46" s="977"/>
      <c r="BW46" s="977"/>
      <c r="BX46" s="977"/>
      <c r="BY46" s="977"/>
      <c r="BZ46" s="977"/>
      <c r="CA46" s="977"/>
      <c r="CB46" s="977"/>
      <c r="CC46" s="977"/>
      <c r="CD46" s="977"/>
      <c r="CE46" s="977"/>
      <c r="CF46" s="977"/>
      <c r="CG46" s="998"/>
      <c r="CH46" s="973"/>
      <c r="CI46" s="974"/>
      <c r="CJ46" s="974"/>
      <c r="CK46" s="974"/>
      <c r="CL46" s="975"/>
      <c r="CM46" s="973"/>
      <c r="CN46" s="974"/>
      <c r="CO46" s="974"/>
      <c r="CP46" s="974"/>
      <c r="CQ46" s="975"/>
      <c r="CR46" s="973"/>
      <c r="CS46" s="974"/>
      <c r="CT46" s="974"/>
      <c r="CU46" s="974"/>
      <c r="CV46" s="975"/>
      <c r="CW46" s="973"/>
      <c r="CX46" s="974"/>
      <c r="CY46" s="974"/>
      <c r="CZ46" s="974"/>
      <c r="DA46" s="975"/>
      <c r="DB46" s="973"/>
      <c r="DC46" s="974"/>
      <c r="DD46" s="974"/>
      <c r="DE46" s="974"/>
      <c r="DF46" s="975"/>
      <c r="DG46" s="973"/>
      <c r="DH46" s="974"/>
      <c r="DI46" s="974"/>
      <c r="DJ46" s="974"/>
      <c r="DK46" s="975"/>
      <c r="DL46" s="973"/>
      <c r="DM46" s="974"/>
      <c r="DN46" s="974"/>
      <c r="DO46" s="974"/>
      <c r="DP46" s="975"/>
      <c r="DQ46" s="973"/>
      <c r="DR46" s="974"/>
      <c r="DS46" s="974"/>
      <c r="DT46" s="974"/>
      <c r="DU46" s="975"/>
      <c r="DV46" s="976"/>
      <c r="DW46" s="977"/>
      <c r="DX46" s="977"/>
      <c r="DY46" s="977"/>
      <c r="DZ46" s="978"/>
      <c r="EA46" s="224"/>
    </row>
    <row r="47" spans="1:131" ht="26.25" customHeight="1" x14ac:dyDescent="0.15">
      <c r="A47" s="232">
        <v>20</v>
      </c>
      <c r="B47" s="1014"/>
      <c r="C47" s="1015"/>
      <c r="D47" s="1015"/>
      <c r="E47" s="1015"/>
      <c r="F47" s="1015"/>
      <c r="G47" s="1015"/>
      <c r="H47" s="1015"/>
      <c r="I47" s="1015"/>
      <c r="J47" s="1015"/>
      <c r="K47" s="1015"/>
      <c r="L47" s="1015"/>
      <c r="M47" s="1015"/>
      <c r="N47" s="1015"/>
      <c r="O47" s="1015"/>
      <c r="P47" s="1016"/>
      <c r="Q47" s="1022"/>
      <c r="R47" s="1023"/>
      <c r="S47" s="1023"/>
      <c r="T47" s="1023"/>
      <c r="U47" s="1023"/>
      <c r="V47" s="1023"/>
      <c r="W47" s="1023"/>
      <c r="X47" s="1023"/>
      <c r="Y47" s="1023"/>
      <c r="Z47" s="1023"/>
      <c r="AA47" s="1023"/>
      <c r="AB47" s="1023"/>
      <c r="AC47" s="1023"/>
      <c r="AD47" s="1023"/>
      <c r="AE47" s="1024"/>
      <c r="AF47" s="1019"/>
      <c r="AG47" s="1020"/>
      <c r="AH47" s="1020"/>
      <c r="AI47" s="1020"/>
      <c r="AJ47" s="1021"/>
      <c r="AK47" s="967"/>
      <c r="AL47" s="958"/>
      <c r="AM47" s="958"/>
      <c r="AN47" s="958"/>
      <c r="AO47" s="958"/>
      <c r="AP47" s="958"/>
      <c r="AQ47" s="958"/>
      <c r="AR47" s="958"/>
      <c r="AS47" s="958"/>
      <c r="AT47" s="958"/>
      <c r="AU47" s="958"/>
      <c r="AV47" s="958"/>
      <c r="AW47" s="958"/>
      <c r="AX47" s="958"/>
      <c r="AY47" s="958"/>
      <c r="AZ47" s="1025"/>
      <c r="BA47" s="1025"/>
      <c r="BB47" s="1025"/>
      <c r="BC47" s="1025"/>
      <c r="BD47" s="1025"/>
      <c r="BE47" s="959"/>
      <c r="BF47" s="959"/>
      <c r="BG47" s="959"/>
      <c r="BH47" s="959"/>
      <c r="BI47" s="960"/>
      <c r="BJ47" s="226"/>
      <c r="BK47" s="226"/>
      <c r="BL47" s="226"/>
      <c r="BM47" s="226"/>
      <c r="BN47" s="226"/>
      <c r="BO47" s="235"/>
      <c r="BP47" s="235"/>
      <c r="BQ47" s="232">
        <v>41</v>
      </c>
      <c r="BR47" s="233"/>
      <c r="BS47" s="976"/>
      <c r="BT47" s="977"/>
      <c r="BU47" s="977"/>
      <c r="BV47" s="977"/>
      <c r="BW47" s="977"/>
      <c r="BX47" s="977"/>
      <c r="BY47" s="977"/>
      <c r="BZ47" s="977"/>
      <c r="CA47" s="977"/>
      <c r="CB47" s="977"/>
      <c r="CC47" s="977"/>
      <c r="CD47" s="977"/>
      <c r="CE47" s="977"/>
      <c r="CF47" s="977"/>
      <c r="CG47" s="998"/>
      <c r="CH47" s="973"/>
      <c r="CI47" s="974"/>
      <c r="CJ47" s="974"/>
      <c r="CK47" s="974"/>
      <c r="CL47" s="975"/>
      <c r="CM47" s="973"/>
      <c r="CN47" s="974"/>
      <c r="CO47" s="974"/>
      <c r="CP47" s="974"/>
      <c r="CQ47" s="975"/>
      <c r="CR47" s="973"/>
      <c r="CS47" s="974"/>
      <c r="CT47" s="974"/>
      <c r="CU47" s="974"/>
      <c r="CV47" s="975"/>
      <c r="CW47" s="973"/>
      <c r="CX47" s="974"/>
      <c r="CY47" s="974"/>
      <c r="CZ47" s="974"/>
      <c r="DA47" s="975"/>
      <c r="DB47" s="973"/>
      <c r="DC47" s="974"/>
      <c r="DD47" s="974"/>
      <c r="DE47" s="974"/>
      <c r="DF47" s="975"/>
      <c r="DG47" s="973"/>
      <c r="DH47" s="974"/>
      <c r="DI47" s="974"/>
      <c r="DJ47" s="974"/>
      <c r="DK47" s="975"/>
      <c r="DL47" s="973"/>
      <c r="DM47" s="974"/>
      <c r="DN47" s="974"/>
      <c r="DO47" s="974"/>
      <c r="DP47" s="975"/>
      <c r="DQ47" s="973"/>
      <c r="DR47" s="974"/>
      <c r="DS47" s="974"/>
      <c r="DT47" s="974"/>
      <c r="DU47" s="975"/>
      <c r="DV47" s="976"/>
      <c r="DW47" s="977"/>
      <c r="DX47" s="977"/>
      <c r="DY47" s="977"/>
      <c r="DZ47" s="978"/>
      <c r="EA47" s="224"/>
    </row>
    <row r="48" spans="1:131" ht="26.25" customHeight="1" x14ac:dyDescent="0.15">
      <c r="A48" s="232">
        <v>21</v>
      </c>
      <c r="B48" s="1014"/>
      <c r="C48" s="1015"/>
      <c r="D48" s="1015"/>
      <c r="E48" s="1015"/>
      <c r="F48" s="1015"/>
      <c r="G48" s="1015"/>
      <c r="H48" s="1015"/>
      <c r="I48" s="1015"/>
      <c r="J48" s="1015"/>
      <c r="K48" s="1015"/>
      <c r="L48" s="1015"/>
      <c r="M48" s="1015"/>
      <c r="N48" s="1015"/>
      <c r="O48" s="1015"/>
      <c r="P48" s="1016"/>
      <c r="Q48" s="1022"/>
      <c r="R48" s="1023"/>
      <c r="S48" s="1023"/>
      <c r="T48" s="1023"/>
      <c r="U48" s="1023"/>
      <c r="V48" s="1023"/>
      <c r="W48" s="1023"/>
      <c r="X48" s="1023"/>
      <c r="Y48" s="1023"/>
      <c r="Z48" s="1023"/>
      <c r="AA48" s="1023"/>
      <c r="AB48" s="1023"/>
      <c r="AC48" s="1023"/>
      <c r="AD48" s="1023"/>
      <c r="AE48" s="1024"/>
      <c r="AF48" s="1019"/>
      <c r="AG48" s="1020"/>
      <c r="AH48" s="1020"/>
      <c r="AI48" s="1020"/>
      <c r="AJ48" s="1021"/>
      <c r="AK48" s="967"/>
      <c r="AL48" s="958"/>
      <c r="AM48" s="958"/>
      <c r="AN48" s="958"/>
      <c r="AO48" s="958"/>
      <c r="AP48" s="958"/>
      <c r="AQ48" s="958"/>
      <c r="AR48" s="958"/>
      <c r="AS48" s="958"/>
      <c r="AT48" s="958"/>
      <c r="AU48" s="958"/>
      <c r="AV48" s="958"/>
      <c r="AW48" s="958"/>
      <c r="AX48" s="958"/>
      <c r="AY48" s="958"/>
      <c r="AZ48" s="1025"/>
      <c r="BA48" s="1025"/>
      <c r="BB48" s="1025"/>
      <c r="BC48" s="1025"/>
      <c r="BD48" s="1025"/>
      <c r="BE48" s="959"/>
      <c r="BF48" s="959"/>
      <c r="BG48" s="959"/>
      <c r="BH48" s="959"/>
      <c r="BI48" s="960"/>
      <c r="BJ48" s="226"/>
      <c r="BK48" s="226"/>
      <c r="BL48" s="226"/>
      <c r="BM48" s="226"/>
      <c r="BN48" s="226"/>
      <c r="BO48" s="235"/>
      <c r="BP48" s="235"/>
      <c r="BQ48" s="232">
        <v>42</v>
      </c>
      <c r="BR48" s="233"/>
      <c r="BS48" s="976"/>
      <c r="BT48" s="977"/>
      <c r="BU48" s="977"/>
      <c r="BV48" s="977"/>
      <c r="BW48" s="977"/>
      <c r="BX48" s="977"/>
      <c r="BY48" s="977"/>
      <c r="BZ48" s="977"/>
      <c r="CA48" s="977"/>
      <c r="CB48" s="977"/>
      <c r="CC48" s="977"/>
      <c r="CD48" s="977"/>
      <c r="CE48" s="977"/>
      <c r="CF48" s="977"/>
      <c r="CG48" s="998"/>
      <c r="CH48" s="973"/>
      <c r="CI48" s="974"/>
      <c r="CJ48" s="974"/>
      <c r="CK48" s="974"/>
      <c r="CL48" s="975"/>
      <c r="CM48" s="973"/>
      <c r="CN48" s="974"/>
      <c r="CO48" s="974"/>
      <c r="CP48" s="974"/>
      <c r="CQ48" s="975"/>
      <c r="CR48" s="973"/>
      <c r="CS48" s="974"/>
      <c r="CT48" s="974"/>
      <c r="CU48" s="974"/>
      <c r="CV48" s="975"/>
      <c r="CW48" s="973"/>
      <c r="CX48" s="974"/>
      <c r="CY48" s="974"/>
      <c r="CZ48" s="974"/>
      <c r="DA48" s="975"/>
      <c r="DB48" s="973"/>
      <c r="DC48" s="974"/>
      <c r="DD48" s="974"/>
      <c r="DE48" s="974"/>
      <c r="DF48" s="975"/>
      <c r="DG48" s="973"/>
      <c r="DH48" s="974"/>
      <c r="DI48" s="974"/>
      <c r="DJ48" s="974"/>
      <c r="DK48" s="975"/>
      <c r="DL48" s="973"/>
      <c r="DM48" s="974"/>
      <c r="DN48" s="974"/>
      <c r="DO48" s="974"/>
      <c r="DP48" s="975"/>
      <c r="DQ48" s="973"/>
      <c r="DR48" s="974"/>
      <c r="DS48" s="974"/>
      <c r="DT48" s="974"/>
      <c r="DU48" s="975"/>
      <c r="DV48" s="976"/>
      <c r="DW48" s="977"/>
      <c r="DX48" s="977"/>
      <c r="DY48" s="977"/>
      <c r="DZ48" s="978"/>
      <c r="EA48" s="224"/>
    </row>
    <row r="49" spans="1:131" ht="26.25" customHeight="1" x14ac:dyDescent="0.15">
      <c r="A49" s="232">
        <v>22</v>
      </c>
      <c r="B49" s="1014"/>
      <c r="C49" s="1015"/>
      <c r="D49" s="1015"/>
      <c r="E49" s="1015"/>
      <c r="F49" s="1015"/>
      <c r="G49" s="1015"/>
      <c r="H49" s="1015"/>
      <c r="I49" s="1015"/>
      <c r="J49" s="1015"/>
      <c r="K49" s="1015"/>
      <c r="L49" s="1015"/>
      <c r="M49" s="1015"/>
      <c r="N49" s="1015"/>
      <c r="O49" s="1015"/>
      <c r="P49" s="1016"/>
      <c r="Q49" s="1022"/>
      <c r="R49" s="1023"/>
      <c r="S49" s="1023"/>
      <c r="T49" s="1023"/>
      <c r="U49" s="1023"/>
      <c r="V49" s="1023"/>
      <c r="W49" s="1023"/>
      <c r="X49" s="1023"/>
      <c r="Y49" s="1023"/>
      <c r="Z49" s="1023"/>
      <c r="AA49" s="1023"/>
      <c r="AB49" s="1023"/>
      <c r="AC49" s="1023"/>
      <c r="AD49" s="1023"/>
      <c r="AE49" s="1024"/>
      <c r="AF49" s="1019"/>
      <c r="AG49" s="1020"/>
      <c r="AH49" s="1020"/>
      <c r="AI49" s="1020"/>
      <c r="AJ49" s="1021"/>
      <c r="AK49" s="967"/>
      <c r="AL49" s="958"/>
      <c r="AM49" s="958"/>
      <c r="AN49" s="958"/>
      <c r="AO49" s="958"/>
      <c r="AP49" s="958"/>
      <c r="AQ49" s="958"/>
      <c r="AR49" s="958"/>
      <c r="AS49" s="958"/>
      <c r="AT49" s="958"/>
      <c r="AU49" s="958"/>
      <c r="AV49" s="958"/>
      <c r="AW49" s="958"/>
      <c r="AX49" s="958"/>
      <c r="AY49" s="958"/>
      <c r="AZ49" s="1025"/>
      <c r="BA49" s="1025"/>
      <c r="BB49" s="1025"/>
      <c r="BC49" s="1025"/>
      <c r="BD49" s="1025"/>
      <c r="BE49" s="959"/>
      <c r="BF49" s="959"/>
      <c r="BG49" s="959"/>
      <c r="BH49" s="959"/>
      <c r="BI49" s="960"/>
      <c r="BJ49" s="226"/>
      <c r="BK49" s="226"/>
      <c r="BL49" s="226"/>
      <c r="BM49" s="226"/>
      <c r="BN49" s="226"/>
      <c r="BO49" s="235"/>
      <c r="BP49" s="235"/>
      <c r="BQ49" s="232">
        <v>43</v>
      </c>
      <c r="BR49" s="233"/>
      <c r="BS49" s="976"/>
      <c r="BT49" s="977"/>
      <c r="BU49" s="977"/>
      <c r="BV49" s="977"/>
      <c r="BW49" s="977"/>
      <c r="BX49" s="977"/>
      <c r="BY49" s="977"/>
      <c r="BZ49" s="977"/>
      <c r="CA49" s="977"/>
      <c r="CB49" s="977"/>
      <c r="CC49" s="977"/>
      <c r="CD49" s="977"/>
      <c r="CE49" s="977"/>
      <c r="CF49" s="977"/>
      <c r="CG49" s="998"/>
      <c r="CH49" s="973"/>
      <c r="CI49" s="974"/>
      <c r="CJ49" s="974"/>
      <c r="CK49" s="974"/>
      <c r="CL49" s="975"/>
      <c r="CM49" s="973"/>
      <c r="CN49" s="974"/>
      <c r="CO49" s="974"/>
      <c r="CP49" s="974"/>
      <c r="CQ49" s="975"/>
      <c r="CR49" s="973"/>
      <c r="CS49" s="974"/>
      <c r="CT49" s="974"/>
      <c r="CU49" s="974"/>
      <c r="CV49" s="975"/>
      <c r="CW49" s="973"/>
      <c r="CX49" s="974"/>
      <c r="CY49" s="974"/>
      <c r="CZ49" s="974"/>
      <c r="DA49" s="975"/>
      <c r="DB49" s="973"/>
      <c r="DC49" s="974"/>
      <c r="DD49" s="974"/>
      <c r="DE49" s="974"/>
      <c r="DF49" s="975"/>
      <c r="DG49" s="973"/>
      <c r="DH49" s="974"/>
      <c r="DI49" s="974"/>
      <c r="DJ49" s="974"/>
      <c r="DK49" s="975"/>
      <c r="DL49" s="973"/>
      <c r="DM49" s="974"/>
      <c r="DN49" s="974"/>
      <c r="DO49" s="974"/>
      <c r="DP49" s="975"/>
      <c r="DQ49" s="973"/>
      <c r="DR49" s="974"/>
      <c r="DS49" s="974"/>
      <c r="DT49" s="974"/>
      <c r="DU49" s="975"/>
      <c r="DV49" s="976"/>
      <c r="DW49" s="977"/>
      <c r="DX49" s="977"/>
      <c r="DY49" s="977"/>
      <c r="DZ49" s="978"/>
      <c r="EA49" s="224"/>
    </row>
    <row r="50" spans="1:131" ht="26.25" customHeight="1" x14ac:dyDescent="0.15">
      <c r="A50" s="232">
        <v>23</v>
      </c>
      <c r="B50" s="1014"/>
      <c r="C50" s="1015"/>
      <c r="D50" s="1015"/>
      <c r="E50" s="1015"/>
      <c r="F50" s="1015"/>
      <c r="G50" s="1015"/>
      <c r="H50" s="1015"/>
      <c r="I50" s="1015"/>
      <c r="J50" s="1015"/>
      <c r="K50" s="1015"/>
      <c r="L50" s="1015"/>
      <c r="M50" s="1015"/>
      <c r="N50" s="1015"/>
      <c r="O50" s="1015"/>
      <c r="P50" s="1016"/>
      <c r="Q50" s="1017"/>
      <c r="R50" s="1009"/>
      <c r="S50" s="1009"/>
      <c r="T50" s="1009"/>
      <c r="U50" s="1009"/>
      <c r="V50" s="1009"/>
      <c r="W50" s="1009"/>
      <c r="X50" s="1009"/>
      <c r="Y50" s="1009"/>
      <c r="Z50" s="1009"/>
      <c r="AA50" s="1009"/>
      <c r="AB50" s="1009"/>
      <c r="AC50" s="1009"/>
      <c r="AD50" s="1009"/>
      <c r="AE50" s="1018"/>
      <c r="AF50" s="1019"/>
      <c r="AG50" s="1020"/>
      <c r="AH50" s="1020"/>
      <c r="AI50" s="1020"/>
      <c r="AJ50" s="1021"/>
      <c r="AK50" s="1008"/>
      <c r="AL50" s="1009"/>
      <c r="AM50" s="1009"/>
      <c r="AN50" s="1009"/>
      <c r="AO50" s="1009"/>
      <c r="AP50" s="1009"/>
      <c r="AQ50" s="1009"/>
      <c r="AR50" s="1009"/>
      <c r="AS50" s="1009"/>
      <c r="AT50" s="1009"/>
      <c r="AU50" s="1009"/>
      <c r="AV50" s="1009"/>
      <c r="AW50" s="1009"/>
      <c r="AX50" s="1009"/>
      <c r="AY50" s="1009"/>
      <c r="AZ50" s="1010"/>
      <c r="BA50" s="1010"/>
      <c r="BB50" s="1010"/>
      <c r="BC50" s="1010"/>
      <c r="BD50" s="1010"/>
      <c r="BE50" s="959"/>
      <c r="BF50" s="959"/>
      <c r="BG50" s="959"/>
      <c r="BH50" s="959"/>
      <c r="BI50" s="960"/>
      <c r="BJ50" s="226"/>
      <c r="BK50" s="226"/>
      <c r="BL50" s="226"/>
      <c r="BM50" s="226"/>
      <c r="BN50" s="226"/>
      <c r="BO50" s="235"/>
      <c r="BP50" s="235"/>
      <c r="BQ50" s="232">
        <v>44</v>
      </c>
      <c r="BR50" s="233"/>
      <c r="BS50" s="976"/>
      <c r="BT50" s="977"/>
      <c r="BU50" s="977"/>
      <c r="BV50" s="977"/>
      <c r="BW50" s="977"/>
      <c r="BX50" s="977"/>
      <c r="BY50" s="977"/>
      <c r="BZ50" s="977"/>
      <c r="CA50" s="977"/>
      <c r="CB50" s="977"/>
      <c r="CC50" s="977"/>
      <c r="CD50" s="977"/>
      <c r="CE50" s="977"/>
      <c r="CF50" s="977"/>
      <c r="CG50" s="998"/>
      <c r="CH50" s="973"/>
      <c r="CI50" s="974"/>
      <c r="CJ50" s="974"/>
      <c r="CK50" s="974"/>
      <c r="CL50" s="975"/>
      <c r="CM50" s="973"/>
      <c r="CN50" s="974"/>
      <c r="CO50" s="974"/>
      <c r="CP50" s="974"/>
      <c r="CQ50" s="975"/>
      <c r="CR50" s="973"/>
      <c r="CS50" s="974"/>
      <c r="CT50" s="974"/>
      <c r="CU50" s="974"/>
      <c r="CV50" s="975"/>
      <c r="CW50" s="973"/>
      <c r="CX50" s="974"/>
      <c r="CY50" s="974"/>
      <c r="CZ50" s="974"/>
      <c r="DA50" s="975"/>
      <c r="DB50" s="973"/>
      <c r="DC50" s="974"/>
      <c r="DD50" s="974"/>
      <c r="DE50" s="974"/>
      <c r="DF50" s="975"/>
      <c r="DG50" s="973"/>
      <c r="DH50" s="974"/>
      <c r="DI50" s="974"/>
      <c r="DJ50" s="974"/>
      <c r="DK50" s="975"/>
      <c r="DL50" s="973"/>
      <c r="DM50" s="974"/>
      <c r="DN50" s="974"/>
      <c r="DO50" s="974"/>
      <c r="DP50" s="975"/>
      <c r="DQ50" s="973"/>
      <c r="DR50" s="974"/>
      <c r="DS50" s="974"/>
      <c r="DT50" s="974"/>
      <c r="DU50" s="975"/>
      <c r="DV50" s="976"/>
      <c r="DW50" s="977"/>
      <c r="DX50" s="977"/>
      <c r="DY50" s="977"/>
      <c r="DZ50" s="978"/>
      <c r="EA50" s="224"/>
    </row>
    <row r="51" spans="1:131" ht="26.25" customHeight="1" x14ac:dyDescent="0.15">
      <c r="A51" s="232">
        <v>24</v>
      </c>
      <c r="B51" s="1014"/>
      <c r="C51" s="1015"/>
      <c r="D51" s="1015"/>
      <c r="E51" s="1015"/>
      <c r="F51" s="1015"/>
      <c r="G51" s="1015"/>
      <c r="H51" s="1015"/>
      <c r="I51" s="1015"/>
      <c r="J51" s="1015"/>
      <c r="K51" s="1015"/>
      <c r="L51" s="1015"/>
      <c r="M51" s="1015"/>
      <c r="N51" s="1015"/>
      <c r="O51" s="1015"/>
      <c r="P51" s="1016"/>
      <c r="Q51" s="1017"/>
      <c r="R51" s="1009"/>
      <c r="S51" s="1009"/>
      <c r="T51" s="1009"/>
      <c r="U51" s="1009"/>
      <c r="V51" s="1009"/>
      <c r="W51" s="1009"/>
      <c r="X51" s="1009"/>
      <c r="Y51" s="1009"/>
      <c r="Z51" s="1009"/>
      <c r="AA51" s="1009"/>
      <c r="AB51" s="1009"/>
      <c r="AC51" s="1009"/>
      <c r="AD51" s="1009"/>
      <c r="AE51" s="1018"/>
      <c r="AF51" s="1019"/>
      <c r="AG51" s="1020"/>
      <c r="AH51" s="1020"/>
      <c r="AI51" s="1020"/>
      <c r="AJ51" s="1021"/>
      <c r="AK51" s="1008"/>
      <c r="AL51" s="1009"/>
      <c r="AM51" s="1009"/>
      <c r="AN51" s="1009"/>
      <c r="AO51" s="1009"/>
      <c r="AP51" s="1009"/>
      <c r="AQ51" s="1009"/>
      <c r="AR51" s="1009"/>
      <c r="AS51" s="1009"/>
      <c r="AT51" s="1009"/>
      <c r="AU51" s="1009"/>
      <c r="AV51" s="1009"/>
      <c r="AW51" s="1009"/>
      <c r="AX51" s="1009"/>
      <c r="AY51" s="1009"/>
      <c r="AZ51" s="1010"/>
      <c r="BA51" s="1010"/>
      <c r="BB51" s="1010"/>
      <c r="BC51" s="1010"/>
      <c r="BD51" s="1010"/>
      <c r="BE51" s="959"/>
      <c r="BF51" s="959"/>
      <c r="BG51" s="959"/>
      <c r="BH51" s="959"/>
      <c r="BI51" s="960"/>
      <c r="BJ51" s="226"/>
      <c r="BK51" s="226"/>
      <c r="BL51" s="226"/>
      <c r="BM51" s="226"/>
      <c r="BN51" s="226"/>
      <c r="BO51" s="235"/>
      <c r="BP51" s="235"/>
      <c r="BQ51" s="232">
        <v>45</v>
      </c>
      <c r="BR51" s="233"/>
      <c r="BS51" s="976"/>
      <c r="BT51" s="977"/>
      <c r="BU51" s="977"/>
      <c r="BV51" s="977"/>
      <c r="BW51" s="977"/>
      <c r="BX51" s="977"/>
      <c r="BY51" s="977"/>
      <c r="BZ51" s="977"/>
      <c r="CA51" s="977"/>
      <c r="CB51" s="977"/>
      <c r="CC51" s="977"/>
      <c r="CD51" s="977"/>
      <c r="CE51" s="977"/>
      <c r="CF51" s="977"/>
      <c r="CG51" s="998"/>
      <c r="CH51" s="973"/>
      <c r="CI51" s="974"/>
      <c r="CJ51" s="974"/>
      <c r="CK51" s="974"/>
      <c r="CL51" s="975"/>
      <c r="CM51" s="973"/>
      <c r="CN51" s="974"/>
      <c r="CO51" s="974"/>
      <c r="CP51" s="974"/>
      <c r="CQ51" s="975"/>
      <c r="CR51" s="973"/>
      <c r="CS51" s="974"/>
      <c r="CT51" s="974"/>
      <c r="CU51" s="974"/>
      <c r="CV51" s="975"/>
      <c r="CW51" s="973"/>
      <c r="CX51" s="974"/>
      <c r="CY51" s="974"/>
      <c r="CZ51" s="974"/>
      <c r="DA51" s="975"/>
      <c r="DB51" s="973"/>
      <c r="DC51" s="974"/>
      <c r="DD51" s="974"/>
      <c r="DE51" s="974"/>
      <c r="DF51" s="975"/>
      <c r="DG51" s="973"/>
      <c r="DH51" s="974"/>
      <c r="DI51" s="974"/>
      <c r="DJ51" s="974"/>
      <c r="DK51" s="975"/>
      <c r="DL51" s="973"/>
      <c r="DM51" s="974"/>
      <c r="DN51" s="974"/>
      <c r="DO51" s="974"/>
      <c r="DP51" s="975"/>
      <c r="DQ51" s="973"/>
      <c r="DR51" s="974"/>
      <c r="DS51" s="974"/>
      <c r="DT51" s="974"/>
      <c r="DU51" s="975"/>
      <c r="DV51" s="976"/>
      <c r="DW51" s="977"/>
      <c r="DX51" s="977"/>
      <c r="DY51" s="977"/>
      <c r="DZ51" s="978"/>
      <c r="EA51" s="224"/>
    </row>
    <row r="52" spans="1:131" ht="26.25" customHeight="1" x14ac:dyDescent="0.15">
      <c r="A52" s="232">
        <v>25</v>
      </c>
      <c r="B52" s="1014"/>
      <c r="C52" s="1015"/>
      <c r="D52" s="1015"/>
      <c r="E52" s="1015"/>
      <c r="F52" s="1015"/>
      <c r="G52" s="1015"/>
      <c r="H52" s="1015"/>
      <c r="I52" s="1015"/>
      <c r="J52" s="1015"/>
      <c r="K52" s="1015"/>
      <c r="L52" s="1015"/>
      <c r="M52" s="1015"/>
      <c r="N52" s="1015"/>
      <c r="O52" s="1015"/>
      <c r="P52" s="1016"/>
      <c r="Q52" s="1017"/>
      <c r="R52" s="1009"/>
      <c r="S52" s="1009"/>
      <c r="T52" s="1009"/>
      <c r="U52" s="1009"/>
      <c r="V52" s="1009"/>
      <c r="W52" s="1009"/>
      <c r="X52" s="1009"/>
      <c r="Y52" s="1009"/>
      <c r="Z52" s="1009"/>
      <c r="AA52" s="1009"/>
      <c r="AB52" s="1009"/>
      <c r="AC52" s="1009"/>
      <c r="AD52" s="1009"/>
      <c r="AE52" s="1018"/>
      <c r="AF52" s="1019"/>
      <c r="AG52" s="1020"/>
      <c r="AH52" s="1020"/>
      <c r="AI52" s="1020"/>
      <c r="AJ52" s="1021"/>
      <c r="AK52" s="1008"/>
      <c r="AL52" s="1009"/>
      <c r="AM52" s="1009"/>
      <c r="AN52" s="1009"/>
      <c r="AO52" s="1009"/>
      <c r="AP52" s="1009"/>
      <c r="AQ52" s="1009"/>
      <c r="AR52" s="1009"/>
      <c r="AS52" s="1009"/>
      <c r="AT52" s="1009"/>
      <c r="AU52" s="1009"/>
      <c r="AV52" s="1009"/>
      <c r="AW52" s="1009"/>
      <c r="AX52" s="1009"/>
      <c r="AY52" s="1009"/>
      <c r="AZ52" s="1010"/>
      <c r="BA52" s="1010"/>
      <c r="BB52" s="1010"/>
      <c r="BC52" s="1010"/>
      <c r="BD52" s="1010"/>
      <c r="BE52" s="959"/>
      <c r="BF52" s="959"/>
      <c r="BG52" s="959"/>
      <c r="BH52" s="959"/>
      <c r="BI52" s="960"/>
      <c r="BJ52" s="226"/>
      <c r="BK52" s="226"/>
      <c r="BL52" s="226"/>
      <c r="BM52" s="226"/>
      <c r="BN52" s="226"/>
      <c r="BO52" s="235"/>
      <c r="BP52" s="235"/>
      <c r="BQ52" s="232">
        <v>46</v>
      </c>
      <c r="BR52" s="233"/>
      <c r="BS52" s="976"/>
      <c r="BT52" s="977"/>
      <c r="BU52" s="977"/>
      <c r="BV52" s="977"/>
      <c r="BW52" s="977"/>
      <c r="BX52" s="977"/>
      <c r="BY52" s="977"/>
      <c r="BZ52" s="977"/>
      <c r="CA52" s="977"/>
      <c r="CB52" s="977"/>
      <c r="CC52" s="977"/>
      <c r="CD52" s="977"/>
      <c r="CE52" s="977"/>
      <c r="CF52" s="977"/>
      <c r="CG52" s="998"/>
      <c r="CH52" s="973"/>
      <c r="CI52" s="974"/>
      <c r="CJ52" s="974"/>
      <c r="CK52" s="974"/>
      <c r="CL52" s="975"/>
      <c r="CM52" s="973"/>
      <c r="CN52" s="974"/>
      <c r="CO52" s="974"/>
      <c r="CP52" s="974"/>
      <c r="CQ52" s="975"/>
      <c r="CR52" s="973"/>
      <c r="CS52" s="974"/>
      <c r="CT52" s="974"/>
      <c r="CU52" s="974"/>
      <c r="CV52" s="975"/>
      <c r="CW52" s="973"/>
      <c r="CX52" s="974"/>
      <c r="CY52" s="974"/>
      <c r="CZ52" s="974"/>
      <c r="DA52" s="975"/>
      <c r="DB52" s="973"/>
      <c r="DC52" s="974"/>
      <c r="DD52" s="974"/>
      <c r="DE52" s="974"/>
      <c r="DF52" s="975"/>
      <c r="DG52" s="973"/>
      <c r="DH52" s="974"/>
      <c r="DI52" s="974"/>
      <c r="DJ52" s="974"/>
      <c r="DK52" s="975"/>
      <c r="DL52" s="973"/>
      <c r="DM52" s="974"/>
      <c r="DN52" s="974"/>
      <c r="DO52" s="974"/>
      <c r="DP52" s="975"/>
      <c r="DQ52" s="973"/>
      <c r="DR52" s="974"/>
      <c r="DS52" s="974"/>
      <c r="DT52" s="974"/>
      <c r="DU52" s="975"/>
      <c r="DV52" s="976"/>
      <c r="DW52" s="977"/>
      <c r="DX52" s="977"/>
      <c r="DY52" s="977"/>
      <c r="DZ52" s="978"/>
      <c r="EA52" s="224"/>
    </row>
    <row r="53" spans="1:131" ht="26.25" customHeight="1" x14ac:dyDescent="0.15">
      <c r="A53" s="232">
        <v>26</v>
      </c>
      <c r="B53" s="1014"/>
      <c r="C53" s="1015"/>
      <c r="D53" s="1015"/>
      <c r="E53" s="1015"/>
      <c r="F53" s="1015"/>
      <c r="G53" s="1015"/>
      <c r="H53" s="1015"/>
      <c r="I53" s="1015"/>
      <c r="J53" s="1015"/>
      <c r="K53" s="1015"/>
      <c r="L53" s="1015"/>
      <c r="M53" s="1015"/>
      <c r="N53" s="1015"/>
      <c r="O53" s="1015"/>
      <c r="P53" s="1016"/>
      <c r="Q53" s="1017"/>
      <c r="R53" s="1009"/>
      <c r="S53" s="1009"/>
      <c r="T53" s="1009"/>
      <c r="U53" s="1009"/>
      <c r="V53" s="1009"/>
      <c r="W53" s="1009"/>
      <c r="X53" s="1009"/>
      <c r="Y53" s="1009"/>
      <c r="Z53" s="1009"/>
      <c r="AA53" s="1009"/>
      <c r="AB53" s="1009"/>
      <c r="AC53" s="1009"/>
      <c r="AD53" s="1009"/>
      <c r="AE53" s="1018"/>
      <c r="AF53" s="1019"/>
      <c r="AG53" s="1020"/>
      <c r="AH53" s="1020"/>
      <c r="AI53" s="1020"/>
      <c r="AJ53" s="1021"/>
      <c r="AK53" s="1008"/>
      <c r="AL53" s="1009"/>
      <c r="AM53" s="1009"/>
      <c r="AN53" s="1009"/>
      <c r="AO53" s="1009"/>
      <c r="AP53" s="1009"/>
      <c r="AQ53" s="1009"/>
      <c r="AR53" s="1009"/>
      <c r="AS53" s="1009"/>
      <c r="AT53" s="1009"/>
      <c r="AU53" s="1009"/>
      <c r="AV53" s="1009"/>
      <c r="AW53" s="1009"/>
      <c r="AX53" s="1009"/>
      <c r="AY53" s="1009"/>
      <c r="AZ53" s="1010"/>
      <c r="BA53" s="1010"/>
      <c r="BB53" s="1010"/>
      <c r="BC53" s="1010"/>
      <c r="BD53" s="1010"/>
      <c r="BE53" s="959"/>
      <c r="BF53" s="959"/>
      <c r="BG53" s="959"/>
      <c r="BH53" s="959"/>
      <c r="BI53" s="960"/>
      <c r="BJ53" s="226"/>
      <c r="BK53" s="226"/>
      <c r="BL53" s="226"/>
      <c r="BM53" s="226"/>
      <c r="BN53" s="226"/>
      <c r="BO53" s="235"/>
      <c r="BP53" s="235"/>
      <c r="BQ53" s="232">
        <v>47</v>
      </c>
      <c r="BR53" s="233"/>
      <c r="BS53" s="976"/>
      <c r="BT53" s="977"/>
      <c r="BU53" s="977"/>
      <c r="BV53" s="977"/>
      <c r="BW53" s="977"/>
      <c r="BX53" s="977"/>
      <c r="BY53" s="977"/>
      <c r="BZ53" s="977"/>
      <c r="CA53" s="977"/>
      <c r="CB53" s="977"/>
      <c r="CC53" s="977"/>
      <c r="CD53" s="977"/>
      <c r="CE53" s="977"/>
      <c r="CF53" s="977"/>
      <c r="CG53" s="998"/>
      <c r="CH53" s="973"/>
      <c r="CI53" s="974"/>
      <c r="CJ53" s="974"/>
      <c r="CK53" s="974"/>
      <c r="CL53" s="975"/>
      <c r="CM53" s="973"/>
      <c r="CN53" s="974"/>
      <c r="CO53" s="974"/>
      <c r="CP53" s="974"/>
      <c r="CQ53" s="975"/>
      <c r="CR53" s="973"/>
      <c r="CS53" s="974"/>
      <c r="CT53" s="974"/>
      <c r="CU53" s="974"/>
      <c r="CV53" s="975"/>
      <c r="CW53" s="973"/>
      <c r="CX53" s="974"/>
      <c r="CY53" s="974"/>
      <c r="CZ53" s="974"/>
      <c r="DA53" s="975"/>
      <c r="DB53" s="973"/>
      <c r="DC53" s="974"/>
      <c r="DD53" s="974"/>
      <c r="DE53" s="974"/>
      <c r="DF53" s="975"/>
      <c r="DG53" s="973"/>
      <c r="DH53" s="974"/>
      <c r="DI53" s="974"/>
      <c r="DJ53" s="974"/>
      <c r="DK53" s="975"/>
      <c r="DL53" s="973"/>
      <c r="DM53" s="974"/>
      <c r="DN53" s="974"/>
      <c r="DO53" s="974"/>
      <c r="DP53" s="975"/>
      <c r="DQ53" s="973"/>
      <c r="DR53" s="974"/>
      <c r="DS53" s="974"/>
      <c r="DT53" s="974"/>
      <c r="DU53" s="975"/>
      <c r="DV53" s="976"/>
      <c r="DW53" s="977"/>
      <c r="DX53" s="977"/>
      <c r="DY53" s="977"/>
      <c r="DZ53" s="978"/>
      <c r="EA53" s="224"/>
    </row>
    <row r="54" spans="1:131" ht="26.25" customHeight="1" x14ac:dyDescent="0.15">
      <c r="A54" s="232">
        <v>27</v>
      </c>
      <c r="B54" s="1014"/>
      <c r="C54" s="1015"/>
      <c r="D54" s="1015"/>
      <c r="E54" s="1015"/>
      <c r="F54" s="1015"/>
      <c r="G54" s="1015"/>
      <c r="H54" s="1015"/>
      <c r="I54" s="1015"/>
      <c r="J54" s="1015"/>
      <c r="K54" s="1015"/>
      <c r="L54" s="1015"/>
      <c r="M54" s="1015"/>
      <c r="N54" s="1015"/>
      <c r="O54" s="1015"/>
      <c r="P54" s="1016"/>
      <c r="Q54" s="1017"/>
      <c r="R54" s="1009"/>
      <c r="S54" s="1009"/>
      <c r="T54" s="1009"/>
      <c r="U54" s="1009"/>
      <c r="V54" s="1009"/>
      <c r="W54" s="1009"/>
      <c r="X54" s="1009"/>
      <c r="Y54" s="1009"/>
      <c r="Z54" s="1009"/>
      <c r="AA54" s="1009"/>
      <c r="AB54" s="1009"/>
      <c r="AC54" s="1009"/>
      <c r="AD54" s="1009"/>
      <c r="AE54" s="1018"/>
      <c r="AF54" s="1019"/>
      <c r="AG54" s="1020"/>
      <c r="AH54" s="1020"/>
      <c r="AI54" s="1020"/>
      <c r="AJ54" s="1021"/>
      <c r="AK54" s="1008"/>
      <c r="AL54" s="1009"/>
      <c r="AM54" s="1009"/>
      <c r="AN54" s="1009"/>
      <c r="AO54" s="1009"/>
      <c r="AP54" s="1009"/>
      <c r="AQ54" s="1009"/>
      <c r="AR54" s="1009"/>
      <c r="AS54" s="1009"/>
      <c r="AT54" s="1009"/>
      <c r="AU54" s="1009"/>
      <c r="AV54" s="1009"/>
      <c r="AW54" s="1009"/>
      <c r="AX54" s="1009"/>
      <c r="AY54" s="1009"/>
      <c r="AZ54" s="1010"/>
      <c r="BA54" s="1010"/>
      <c r="BB54" s="1010"/>
      <c r="BC54" s="1010"/>
      <c r="BD54" s="1010"/>
      <c r="BE54" s="959"/>
      <c r="BF54" s="959"/>
      <c r="BG54" s="959"/>
      <c r="BH54" s="959"/>
      <c r="BI54" s="960"/>
      <c r="BJ54" s="226"/>
      <c r="BK54" s="226"/>
      <c r="BL54" s="226"/>
      <c r="BM54" s="226"/>
      <c r="BN54" s="226"/>
      <c r="BO54" s="235"/>
      <c r="BP54" s="235"/>
      <c r="BQ54" s="232">
        <v>48</v>
      </c>
      <c r="BR54" s="233"/>
      <c r="BS54" s="976"/>
      <c r="BT54" s="977"/>
      <c r="BU54" s="977"/>
      <c r="BV54" s="977"/>
      <c r="BW54" s="977"/>
      <c r="BX54" s="977"/>
      <c r="BY54" s="977"/>
      <c r="BZ54" s="977"/>
      <c r="CA54" s="977"/>
      <c r="CB54" s="977"/>
      <c r="CC54" s="977"/>
      <c r="CD54" s="977"/>
      <c r="CE54" s="977"/>
      <c r="CF54" s="977"/>
      <c r="CG54" s="998"/>
      <c r="CH54" s="973"/>
      <c r="CI54" s="974"/>
      <c r="CJ54" s="974"/>
      <c r="CK54" s="974"/>
      <c r="CL54" s="975"/>
      <c r="CM54" s="973"/>
      <c r="CN54" s="974"/>
      <c r="CO54" s="974"/>
      <c r="CP54" s="974"/>
      <c r="CQ54" s="975"/>
      <c r="CR54" s="973"/>
      <c r="CS54" s="974"/>
      <c r="CT54" s="974"/>
      <c r="CU54" s="974"/>
      <c r="CV54" s="975"/>
      <c r="CW54" s="973"/>
      <c r="CX54" s="974"/>
      <c r="CY54" s="974"/>
      <c r="CZ54" s="974"/>
      <c r="DA54" s="975"/>
      <c r="DB54" s="973"/>
      <c r="DC54" s="974"/>
      <c r="DD54" s="974"/>
      <c r="DE54" s="974"/>
      <c r="DF54" s="975"/>
      <c r="DG54" s="973"/>
      <c r="DH54" s="974"/>
      <c r="DI54" s="974"/>
      <c r="DJ54" s="974"/>
      <c r="DK54" s="975"/>
      <c r="DL54" s="973"/>
      <c r="DM54" s="974"/>
      <c r="DN54" s="974"/>
      <c r="DO54" s="974"/>
      <c r="DP54" s="975"/>
      <c r="DQ54" s="973"/>
      <c r="DR54" s="974"/>
      <c r="DS54" s="974"/>
      <c r="DT54" s="974"/>
      <c r="DU54" s="975"/>
      <c r="DV54" s="976"/>
      <c r="DW54" s="977"/>
      <c r="DX54" s="977"/>
      <c r="DY54" s="977"/>
      <c r="DZ54" s="978"/>
      <c r="EA54" s="224"/>
    </row>
    <row r="55" spans="1:131" ht="26.25" customHeight="1" x14ac:dyDescent="0.15">
      <c r="A55" s="232">
        <v>28</v>
      </c>
      <c r="B55" s="1014"/>
      <c r="C55" s="1015"/>
      <c r="D55" s="1015"/>
      <c r="E55" s="1015"/>
      <c r="F55" s="1015"/>
      <c r="G55" s="1015"/>
      <c r="H55" s="1015"/>
      <c r="I55" s="1015"/>
      <c r="J55" s="1015"/>
      <c r="K55" s="1015"/>
      <c r="L55" s="1015"/>
      <c r="M55" s="1015"/>
      <c r="N55" s="1015"/>
      <c r="O55" s="1015"/>
      <c r="P55" s="1016"/>
      <c r="Q55" s="1017"/>
      <c r="R55" s="1009"/>
      <c r="S55" s="1009"/>
      <c r="T55" s="1009"/>
      <c r="U55" s="1009"/>
      <c r="V55" s="1009"/>
      <c r="W55" s="1009"/>
      <c r="X55" s="1009"/>
      <c r="Y55" s="1009"/>
      <c r="Z55" s="1009"/>
      <c r="AA55" s="1009"/>
      <c r="AB55" s="1009"/>
      <c r="AC55" s="1009"/>
      <c r="AD55" s="1009"/>
      <c r="AE55" s="1018"/>
      <c r="AF55" s="1019"/>
      <c r="AG55" s="1020"/>
      <c r="AH55" s="1020"/>
      <c r="AI55" s="1020"/>
      <c r="AJ55" s="1021"/>
      <c r="AK55" s="1008"/>
      <c r="AL55" s="1009"/>
      <c r="AM55" s="1009"/>
      <c r="AN55" s="1009"/>
      <c r="AO55" s="1009"/>
      <c r="AP55" s="1009"/>
      <c r="AQ55" s="1009"/>
      <c r="AR55" s="1009"/>
      <c r="AS55" s="1009"/>
      <c r="AT55" s="1009"/>
      <c r="AU55" s="1009"/>
      <c r="AV55" s="1009"/>
      <c r="AW55" s="1009"/>
      <c r="AX55" s="1009"/>
      <c r="AY55" s="1009"/>
      <c r="AZ55" s="1010"/>
      <c r="BA55" s="1010"/>
      <c r="BB55" s="1010"/>
      <c r="BC55" s="1010"/>
      <c r="BD55" s="1010"/>
      <c r="BE55" s="959"/>
      <c r="BF55" s="959"/>
      <c r="BG55" s="959"/>
      <c r="BH55" s="959"/>
      <c r="BI55" s="960"/>
      <c r="BJ55" s="226"/>
      <c r="BK55" s="226"/>
      <c r="BL55" s="226"/>
      <c r="BM55" s="226"/>
      <c r="BN55" s="226"/>
      <c r="BO55" s="235"/>
      <c r="BP55" s="235"/>
      <c r="BQ55" s="232">
        <v>49</v>
      </c>
      <c r="BR55" s="233"/>
      <c r="BS55" s="976"/>
      <c r="BT55" s="977"/>
      <c r="BU55" s="977"/>
      <c r="BV55" s="977"/>
      <c r="BW55" s="977"/>
      <c r="BX55" s="977"/>
      <c r="BY55" s="977"/>
      <c r="BZ55" s="977"/>
      <c r="CA55" s="977"/>
      <c r="CB55" s="977"/>
      <c r="CC55" s="977"/>
      <c r="CD55" s="977"/>
      <c r="CE55" s="977"/>
      <c r="CF55" s="977"/>
      <c r="CG55" s="998"/>
      <c r="CH55" s="973"/>
      <c r="CI55" s="974"/>
      <c r="CJ55" s="974"/>
      <c r="CK55" s="974"/>
      <c r="CL55" s="975"/>
      <c r="CM55" s="973"/>
      <c r="CN55" s="974"/>
      <c r="CO55" s="974"/>
      <c r="CP55" s="974"/>
      <c r="CQ55" s="975"/>
      <c r="CR55" s="973"/>
      <c r="CS55" s="974"/>
      <c r="CT55" s="974"/>
      <c r="CU55" s="974"/>
      <c r="CV55" s="975"/>
      <c r="CW55" s="973"/>
      <c r="CX55" s="974"/>
      <c r="CY55" s="974"/>
      <c r="CZ55" s="974"/>
      <c r="DA55" s="975"/>
      <c r="DB55" s="973"/>
      <c r="DC55" s="974"/>
      <c r="DD55" s="974"/>
      <c r="DE55" s="974"/>
      <c r="DF55" s="975"/>
      <c r="DG55" s="973"/>
      <c r="DH55" s="974"/>
      <c r="DI55" s="974"/>
      <c r="DJ55" s="974"/>
      <c r="DK55" s="975"/>
      <c r="DL55" s="973"/>
      <c r="DM55" s="974"/>
      <c r="DN55" s="974"/>
      <c r="DO55" s="974"/>
      <c r="DP55" s="975"/>
      <c r="DQ55" s="973"/>
      <c r="DR55" s="974"/>
      <c r="DS55" s="974"/>
      <c r="DT55" s="974"/>
      <c r="DU55" s="975"/>
      <c r="DV55" s="976"/>
      <c r="DW55" s="977"/>
      <c r="DX55" s="977"/>
      <c r="DY55" s="977"/>
      <c r="DZ55" s="978"/>
      <c r="EA55" s="224"/>
    </row>
    <row r="56" spans="1:131" ht="26.25" customHeight="1" x14ac:dyDescent="0.15">
      <c r="A56" s="232">
        <v>29</v>
      </c>
      <c r="B56" s="1014"/>
      <c r="C56" s="1015"/>
      <c r="D56" s="1015"/>
      <c r="E56" s="1015"/>
      <c r="F56" s="1015"/>
      <c r="G56" s="1015"/>
      <c r="H56" s="1015"/>
      <c r="I56" s="1015"/>
      <c r="J56" s="1015"/>
      <c r="K56" s="1015"/>
      <c r="L56" s="1015"/>
      <c r="M56" s="1015"/>
      <c r="N56" s="1015"/>
      <c r="O56" s="1015"/>
      <c r="P56" s="1016"/>
      <c r="Q56" s="1017"/>
      <c r="R56" s="1009"/>
      <c r="S56" s="1009"/>
      <c r="T56" s="1009"/>
      <c r="U56" s="1009"/>
      <c r="V56" s="1009"/>
      <c r="W56" s="1009"/>
      <c r="X56" s="1009"/>
      <c r="Y56" s="1009"/>
      <c r="Z56" s="1009"/>
      <c r="AA56" s="1009"/>
      <c r="AB56" s="1009"/>
      <c r="AC56" s="1009"/>
      <c r="AD56" s="1009"/>
      <c r="AE56" s="1018"/>
      <c r="AF56" s="1019"/>
      <c r="AG56" s="1020"/>
      <c r="AH56" s="1020"/>
      <c r="AI56" s="1020"/>
      <c r="AJ56" s="1021"/>
      <c r="AK56" s="1008"/>
      <c r="AL56" s="1009"/>
      <c r="AM56" s="1009"/>
      <c r="AN56" s="1009"/>
      <c r="AO56" s="1009"/>
      <c r="AP56" s="1009"/>
      <c r="AQ56" s="1009"/>
      <c r="AR56" s="1009"/>
      <c r="AS56" s="1009"/>
      <c r="AT56" s="1009"/>
      <c r="AU56" s="1009"/>
      <c r="AV56" s="1009"/>
      <c r="AW56" s="1009"/>
      <c r="AX56" s="1009"/>
      <c r="AY56" s="1009"/>
      <c r="AZ56" s="1010"/>
      <c r="BA56" s="1010"/>
      <c r="BB56" s="1010"/>
      <c r="BC56" s="1010"/>
      <c r="BD56" s="1010"/>
      <c r="BE56" s="959"/>
      <c r="BF56" s="959"/>
      <c r="BG56" s="959"/>
      <c r="BH56" s="959"/>
      <c r="BI56" s="960"/>
      <c r="BJ56" s="226"/>
      <c r="BK56" s="226"/>
      <c r="BL56" s="226"/>
      <c r="BM56" s="226"/>
      <c r="BN56" s="226"/>
      <c r="BO56" s="235"/>
      <c r="BP56" s="235"/>
      <c r="BQ56" s="232">
        <v>50</v>
      </c>
      <c r="BR56" s="233"/>
      <c r="BS56" s="976"/>
      <c r="BT56" s="977"/>
      <c r="BU56" s="977"/>
      <c r="BV56" s="977"/>
      <c r="BW56" s="977"/>
      <c r="BX56" s="977"/>
      <c r="BY56" s="977"/>
      <c r="BZ56" s="977"/>
      <c r="CA56" s="977"/>
      <c r="CB56" s="977"/>
      <c r="CC56" s="977"/>
      <c r="CD56" s="977"/>
      <c r="CE56" s="977"/>
      <c r="CF56" s="977"/>
      <c r="CG56" s="998"/>
      <c r="CH56" s="973"/>
      <c r="CI56" s="974"/>
      <c r="CJ56" s="974"/>
      <c r="CK56" s="974"/>
      <c r="CL56" s="975"/>
      <c r="CM56" s="973"/>
      <c r="CN56" s="974"/>
      <c r="CO56" s="974"/>
      <c r="CP56" s="974"/>
      <c r="CQ56" s="975"/>
      <c r="CR56" s="973"/>
      <c r="CS56" s="974"/>
      <c r="CT56" s="974"/>
      <c r="CU56" s="974"/>
      <c r="CV56" s="975"/>
      <c r="CW56" s="973"/>
      <c r="CX56" s="974"/>
      <c r="CY56" s="974"/>
      <c r="CZ56" s="974"/>
      <c r="DA56" s="975"/>
      <c r="DB56" s="973"/>
      <c r="DC56" s="974"/>
      <c r="DD56" s="974"/>
      <c r="DE56" s="974"/>
      <c r="DF56" s="975"/>
      <c r="DG56" s="973"/>
      <c r="DH56" s="974"/>
      <c r="DI56" s="974"/>
      <c r="DJ56" s="974"/>
      <c r="DK56" s="975"/>
      <c r="DL56" s="973"/>
      <c r="DM56" s="974"/>
      <c r="DN56" s="974"/>
      <c r="DO56" s="974"/>
      <c r="DP56" s="975"/>
      <c r="DQ56" s="973"/>
      <c r="DR56" s="974"/>
      <c r="DS56" s="974"/>
      <c r="DT56" s="974"/>
      <c r="DU56" s="975"/>
      <c r="DV56" s="976"/>
      <c r="DW56" s="977"/>
      <c r="DX56" s="977"/>
      <c r="DY56" s="977"/>
      <c r="DZ56" s="978"/>
      <c r="EA56" s="224"/>
    </row>
    <row r="57" spans="1:131" ht="26.25" customHeight="1" x14ac:dyDescent="0.15">
      <c r="A57" s="232">
        <v>30</v>
      </c>
      <c r="B57" s="1014"/>
      <c r="C57" s="1015"/>
      <c r="D57" s="1015"/>
      <c r="E57" s="1015"/>
      <c r="F57" s="1015"/>
      <c r="G57" s="1015"/>
      <c r="H57" s="1015"/>
      <c r="I57" s="1015"/>
      <c r="J57" s="1015"/>
      <c r="K57" s="1015"/>
      <c r="L57" s="1015"/>
      <c r="M57" s="1015"/>
      <c r="N57" s="1015"/>
      <c r="O57" s="1015"/>
      <c r="P57" s="1016"/>
      <c r="Q57" s="1017"/>
      <c r="R57" s="1009"/>
      <c r="S57" s="1009"/>
      <c r="T57" s="1009"/>
      <c r="U57" s="1009"/>
      <c r="V57" s="1009"/>
      <c r="W57" s="1009"/>
      <c r="X57" s="1009"/>
      <c r="Y57" s="1009"/>
      <c r="Z57" s="1009"/>
      <c r="AA57" s="1009"/>
      <c r="AB57" s="1009"/>
      <c r="AC57" s="1009"/>
      <c r="AD57" s="1009"/>
      <c r="AE57" s="1018"/>
      <c r="AF57" s="1019"/>
      <c r="AG57" s="1020"/>
      <c r="AH57" s="1020"/>
      <c r="AI57" s="1020"/>
      <c r="AJ57" s="1021"/>
      <c r="AK57" s="1008"/>
      <c r="AL57" s="1009"/>
      <c r="AM57" s="1009"/>
      <c r="AN57" s="1009"/>
      <c r="AO57" s="1009"/>
      <c r="AP57" s="1009"/>
      <c r="AQ57" s="1009"/>
      <c r="AR57" s="1009"/>
      <c r="AS57" s="1009"/>
      <c r="AT57" s="1009"/>
      <c r="AU57" s="1009"/>
      <c r="AV57" s="1009"/>
      <c r="AW57" s="1009"/>
      <c r="AX57" s="1009"/>
      <c r="AY57" s="1009"/>
      <c r="AZ57" s="1010"/>
      <c r="BA57" s="1010"/>
      <c r="BB57" s="1010"/>
      <c r="BC57" s="1010"/>
      <c r="BD57" s="1010"/>
      <c r="BE57" s="959"/>
      <c r="BF57" s="959"/>
      <c r="BG57" s="959"/>
      <c r="BH57" s="959"/>
      <c r="BI57" s="960"/>
      <c r="BJ57" s="226"/>
      <c r="BK57" s="226"/>
      <c r="BL57" s="226"/>
      <c r="BM57" s="226"/>
      <c r="BN57" s="226"/>
      <c r="BO57" s="235"/>
      <c r="BP57" s="235"/>
      <c r="BQ57" s="232">
        <v>51</v>
      </c>
      <c r="BR57" s="233"/>
      <c r="BS57" s="976"/>
      <c r="BT57" s="977"/>
      <c r="BU57" s="977"/>
      <c r="BV57" s="977"/>
      <c r="BW57" s="977"/>
      <c r="BX57" s="977"/>
      <c r="BY57" s="977"/>
      <c r="BZ57" s="977"/>
      <c r="CA57" s="977"/>
      <c r="CB57" s="977"/>
      <c r="CC57" s="977"/>
      <c r="CD57" s="977"/>
      <c r="CE57" s="977"/>
      <c r="CF57" s="977"/>
      <c r="CG57" s="998"/>
      <c r="CH57" s="973"/>
      <c r="CI57" s="974"/>
      <c r="CJ57" s="974"/>
      <c r="CK57" s="974"/>
      <c r="CL57" s="975"/>
      <c r="CM57" s="973"/>
      <c r="CN57" s="974"/>
      <c r="CO57" s="974"/>
      <c r="CP57" s="974"/>
      <c r="CQ57" s="975"/>
      <c r="CR57" s="973"/>
      <c r="CS57" s="974"/>
      <c r="CT57" s="974"/>
      <c r="CU57" s="974"/>
      <c r="CV57" s="975"/>
      <c r="CW57" s="973"/>
      <c r="CX57" s="974"/>
      <c r="CY57" s="974"/>
      <c r="CZ57" s="974"/>
      <c r="DA57" s="975"/>
      <c r="DB57" s="973"/>
      <c r="DC57" s="974"/>
      <c r="DD57" s="974"/>
      <c r="DE57" s="974"/>
      <c r="DF57" s="975"/>
      <c r="DG57" s="973"/>
      <c r="DH57" s="974"/>
      <c r="DI57" s="974"/>
      <c r="DJ57" s="974"/>
      <c r="DK57" s="975"/>
      <c r="DL57" s="973"/>
      <c r="DM57" s="974"/>
      <c r="DN57" s="974"/>
      <c r="DO57" s="974"/>
      <c r="DP57" s="975"/>
      <c r="DQ57" s="973"/>
      <c r="DR57" s="974"/>
      <c r="DS57" s="974"/>
      <c r="DT57" s="974"/>
      <c r="DU57" s="975"/>
      <c r="DV57" s="976"/>
      <c r="DW57" s="977"/>
      <c r="DX57" s="977"/>
      <c r="DY57" s="977"/>
      <c r="DZ57" s="978"/>
      <c r="EA57" s="224"/>
    </row>
    <row r="58" spans="1:131" ht="26.25" customHeight="1" x14ac:dyDescent="0.15">
      <c r="A58" s="232">
        <v>31</v>
      </c>
      <c r="B58" s="1014"/>
      <c r="C58" s="1015"/>
      <c r="D58" s="1015"/>
      <c r="E58" s="1015"/>
      <c r="F58" s="1015"/>
      <c r="G58" s="1015"/>
      <c r="H58" s="1015"/>
      <c r="I58" s="1015"/>
      <c r="J58" s="1015"/>
      <c r="K58" s="1015"/>
      <c r="L58" s="1015"/>
      <c r="M58" s="1015"/>
      <c r="N58" s="1015"/>
      <c r="O58" s="1015"/>
      <c r="P58" s="1016"/>
      <c r="Q58" s="1017"/>
      <c r="R58" s="1009"/>
      <c r="S58" s="1009"/>
      <c r="T58" s="1009"/>
      <c r="U58" s="1009"/>
      <c r="V58" s="1009"/>
      <c r="W58" s="1009"/>
      <c r="X58" s="1009"/>
      <c r="Y58" s="1009"/>
      <c r="Z58" s="1009"/>
      <c r="AA58" s="1009"/>
      <c r="AB58" s="1009"/>
      <c r="AC58" s="1009"/>
      <c r="AD58" s="1009"/>
      <c r="AE58" s="1018"/>
      <c r="AF58" s="1019"/>
      <c r="AG58" s="1020"/>
      <c r="AH58" s="1020"/>
      <c r="AI58" s="1020"/>
      <c r="AJ58" s="1021"/>
      <c r="AK58" s="1008"/>
      <c r="AL58" s="1009"/>
      <c r="AM58" s="1009"/>
      <c r="AN58" s="1009"/>
      <c r="AO58" s="1009"/>
      <c r="AP58" s="1009"/>
      <c r="AQ58" s="1009"/>
      <c r="AR58" s="1009"/>
      <c r="AS58" s="1009"/>
      <c r="AT58" s="1009"/>
      <c r="AU58" s="1009"/>
      <c r="AV58" s="1009"/>
      <c r="AW58" s="1009"/>
      <c r="AX58" s="1009"/>
      <c r="AY58" s="1009"/>
      <c r="AZ58" s="1010"/>
      <c r="BA58" s="1010"/>
      <c r="BB58" s="1010"/>
      <c r="BC58" s="1010"/>
      <c r="BD58" s="1010"/>
      <c r="BE58" s="959"/>
      <c r="BF58" s="959"/>
      <c r="BG58" s="959"/>
      <c r="BH58" s="959"/>
      <c r="BI58" s="960"/>
      <c r="BJ58" s="226"/>
      <c r="BK58" s="226"/>
      <c r="BL58" s="226"/>
      <c r="BM58" s="226"/>
      <c r="BN58" s="226"/>
      <c r="BO58" s="235"/>
      <c r="BP58" s="235"/>
      <c r="BQ58" s="232">
        <v>52</v>
      </c>
      <c r="BR58" s="233"/>
      <c r="BS58" s="976"/>
      <c r="BT58" s="977"/>
      <c r="BU58" s="977"/>
      <c r="BV58" s="977"/>
      <c r="BW58" s="977"/>
      <c r="BX58" s="977"/>
      <c r="BY58" s="977"/>
      <c r="BZ58" s="977"/>
      <c r="CA58" s="977"/>
      <c r="CB58" s="977"/>
      <c r="CC58" s="977"/>
      <c r="CD58" s="977"/>
      <c r="CE58" s="977"/>
      <c r="CF58" s="977"/>
      <c r="CG58" s="998"/>
      <c r="CH58" s="973"/>
      <c r="CI58" s="974"/>
      <c r="CJ58" s="974"/>
      <c r="CK58" s="974"/>
      <c r="CL58" s="975"/>
      <c r="CM58" s="973"/>
      <c r="CN58" s="974"/>
      <c r="CO58" s="974"/>
      <c r="CP58" s="974"/>
      <c r="CQ58" s="975"/>
      <c r="CR58" s="973"/>
      <c r="CS58" s="974"/>
      <c r="CT58" s="974"/>
      <c r="CU58" s="974"/>
      <c r="CV58" s="975"/>
      <c r="CW58" s="973"/>
      <c r="CX58" s="974"/>
      <c r="CY58" s="974"/>
      <c r="CZ58" s="974"/>
      <c r="DA58" s="975"/>
      <c r="DB58" s="973"/>
      <c r="DC58" s="974"/>
      <c r="DD58" s="974"/>
      <c r="DE58" s="974"/>
      <c r="DF58" s="975"/>
      <c r="DG58" s="973"/>
      <c r="DH58" s="974"/>
      <c r="DI58" s="974"/>
      <c r="DJ58" s="974"/>
      <c r="DK58" s="975"/>
      <c r="DL58" s="973"/>
      <c r="DM58" s="974"/>
      <c r="DN58" s="974"/>
      <c r="DO58" s="974"/>
      <c r="DP58" s="975"/>
      <c r="DQ58" s="973"/>
      <c r="DR58" s="974"/>
      <c r="DS58" s="974"/>
      <c r="DT58" s="974"/>
      <c r="DU58" s="975"/>
      <c r="DV58" s="976"/>
      <c r="DW58" s="977"/>
      <c r="DX58" s="977"/>
      <c r="DY58" s="977"/>
      <c r="DZ58" s="978"/>
      <c r="EA58" s="224"/>
    </row>
    <row r="59" spans="1:131" ht="26.25" customHeight="1" x14ac:dyDescent="0.15">
      <c r="A59" s="232">
        <v>32</v>
      </c>
      <c r="B59" s="1014"/>
      <c r="C59" s="1015"/>
      <c r="D59" s="1015"/>
      <c r="E59" s="1015"/>
      <c r="F59" s="1015"/>
      <c r="G59" s="1015"/>
      <c r="H59" s="1015"/>
      <c r="I59" s="1015"/>
      <c r="J59" s="1015"/>
      <c r="K59" s="1015"/>
      <c r="L59" s="1015"/>
      <c r="M59" s="1015"/>
      <c r="N59" s="1015"/>
      <c r="O59" s="1015"/>
      <c r="P59" s="1016"/>
      <c r="Q59" s="1017"/>
      <c r="R59" s="1009"/>
      <c r="S59" s="1009"/>
      <c r="T59" s="1009"/>
      <c r="U59" s="1009"/>
      <c r="V59" s="1009"/>
      <c r="W59" s="1009"/>
      <c r="X59" s="1009"/>
      <c r="Y59" s="1009"/>
      <c r="Z59" s="1009"/>
      <c r="AA59" s="1009"/>
      <c r="AB59" s="1009"/>
      <c r="AC59" s="1009"/>
      <c r="AD59" s="1009"/>
      <c r="AE59" s="1018"/>
      <c r="AF59" s="1019"/>
      <c r="AG59" s="1020"/>
      <c r="AH59" s="1020"/>
      <c r="AI59" s="1020"/>
      <c r="AJ59" s="1021"/>
      <c r="AK59" s="1008"/>
      <c r="AL59" s="1009"/>
      <c r="AM59" s="1009"/>
      <c r="AN59" s="1009"/>
      <c r="AO59" s="1009"/>
      <c r="AP59" s="1009"/>
      <c r="AQ59" s="1009"/>
      <c r="AR59" s="1009"/>
      <c r="AS59" s="1009"/>
      <c r="AT59" s="1009"/>
      <c r="AU59" s="1009"/>
      <c r="AV59" s="1009"/>
      <c r="AW59" s="1009"/>
      <c r="AX59" s="1009"/>
      <c r="AY59" s="1009"/>
      <c r="AZ59" s="1010"/>
      <c r="BA59" s="1010"/>
      <c r="BB59" s="1010"/>
      <c r="BC59" s="1010"/>
      <c r="BD59" s="1010"/>
      <c r="BE59" s="959"/>
      <c r="BF59" s="959"/>
      <c r="BG59" s="959"/>
      <c r="BH59" s="959"/>
      <c r="BI59" s="960"/>
      <c r="BJ59" s="226"/>
      <c r="BK59" s="226"/>
      <c r="BL59" s="226"/>
      <c r="BM59" s="226"/>
      <c r="BN59" s="226"/>
      <c r="BO59" s="235"/>
      <c r="BP59" s="235"/>
      <c r="BQ59" s="232">
        <v>53</v>
      </c>
      <c r="BR59" s="233"/>
      <c r="BS59" s="976"/>
      <c r="BT59" s="977"/>
      <c r="BU59" s="977"/>
      <c r="BV59" s="977"/>
      <c r="BW59" s="977"/>
      <c r="BX59" s="977"/>
      <c r="BY59" s="977"/>
      <c r="BZ59" s="977"/>
      <c r="CA59" s="977"/>
      <c r="CB59" s="977"/>
      <c r="CC59" s="977"/>
      <c r="CD59" s="977"/>
      <c r="CE59" s="977"/>
      <c r="CF59" s="977"/>
      <c r="CG59" s="998"/>
      <c r="CH59" s="973"/>
      <c r="CI59" s="974"/>
      <c r="CJ59" s="974"/>
      <c r="CK59" s="974"/>
      <c r="CL59" s="975"/>
      <c r="CM59" s="973"/>
      <c r="CN59" s="974"/>
      <c r="CO59" s="974"/>
      <c r="CP59" s="974"/>
      <c r="CQ59" s="975"/>
      <c r="CR59" s="973"/>
      <c r="CS59" s="974"/>
      <c r="CT59" s="974"/>
      <c r="CU59" s="974"/>
      <c r="CV59" s="975"/>
      <c r="CW59" s="973"/>
      <c r="CX59" s="974"/>
      <c r="CY59" s="974"/>
      <c r="CZ59" s="974"/>
      <c r="DA59" s="975"/>
      <c r="DB59" s="973"/>
      <c r="DC59" s="974"/>
      <c r="DD59" s="974"/>
      <c r="DE59" s="974"/>
      <c r="DF59" s="975"/>
      <c r="DG59" s="973"/>
      <c r="DH59" s="974"/>
      <c r="DI59" s="974"/>
      <c r="DJ59" s="974"/>
      <c r="DK59" s="975"/>
      <c r="DL59" s="973"/>
      <c r="DM59" s="974"/>
      <c r="DN59" s="974"/>
      <c r="DO59" s="974"/>
      <c r="DP59" s="975"/>
      <c r="DQ59" s="973"/>
      <c r="DR59" s="974"/>
      <c r="DS59" s="974"/>
      <c r="DT59" s="974"/>
      <c r="DU59" s="975"/>
      <c r="DV59" s="976"/>
      <c r="DW59" s="977"/>
      <c r="DX59" s="977"/>
      <c r="DY59" s="977"/>
      <c r="DZ59" s="978"/>
      <c r="EA59" s="224"/>
    </row>
    <row r="60" spans="1:131" ht="26.25" customHeight="1" x14ac:dyDescent="0.15">
      <c r="A60" s="232">
        <v>33</v>
      </c>
      <c r="B60" s="1014"/>
      <c r="C60" s="1015"/>
      <c r="D60" s="1015"/>
      <c r="E60" s="1015"/>
      <c r="F60" s="1015"/>
      <c r="G60" s="1015"/>
      <c r="H60" s="1015"/>
      <c r="I60" s="1015"/>
      <c r="J60" s="1015"/>
      <c r="K60" s="1015"/>
      <c r="L60" s="1015"/>
      <c r="M60" s="1015"/>
      <c r="N60" s="1015"/>
      <c r="O60" s="1015"/>
      <c r="P60" s="1016"/>
      <c r="Q60" s="1017"/>
      <c r="R60" s="1009"/>
      <c r="S60" s="1009"/>
      <c r="T60" s="1009"/>
      <c r="U60" s="1009"/>
      <c r="V60" s="1009"/>
      <c r="W60" s="1009"/>
      <c r="X60" s="1009"/>
      <c r="Y60" s="1009"/>
      <c r="Z60" s="1009"/>
      <c r="AA60" s="1009"/>
      <c r="AB60" s="1009"/>
      <c r="AC60" s="1009"/>
      <c r="AD60" s="1009"/>
      <c r="AE60" s="1018"/>
      <c r="AF60" s="1019"/>
      <c r="AG60" s="1020"/>
      <c r="AH60" s="1020"/>
      <c r="AI60" s="1020"/>
      <c r="AJ60" s="1021"/>
      <c r="AK60" s="1008"/>
      <c r="AL60" s="1009"/>
      <c r="AM60" s="1009"/>
      <c r="AN60" s="1009"/>
      <c r="AO60" s="1009"/>
      <c r="AP60" s="1009"/>
      <c r="AQ60" s="1009"/>
      <c r="AR60" s="1009"/>
      <c r="AS60" s="1009"/>
      <c r="AT60" s="1009"/>
      <c r="AU60" s="1009"/>
      <c r="AV60" s="1009"/>
      <c r="AW60" s="1009"/>
      <c r="AX60" s="1009"/>
      <c r="AY60" s="1009"/>
      <c r="AZ60" s="1010"/>
      <c r="BA60" s="1010"/>
      <c r="BB60" s="1010"/>
      <c r="BC60" s="1010"/>
      <c r="BD60" s="1010"/>
      <c r="BE60" s="959"/>
      <c r="BF60" s="959"/>
      <c r="BG60" s="959"/>
      <c r="BH60" s="959"/>
      <c r="BI60" s="960"/>
      <c r="BJ60" s="226"/>
      <c r="BK60" s="226"/>
      <c r="BL60" s="226"/>
      <c r="BM60" s="226"/>
      <c r="BN60" s="226"/>
      <c r="BO60" s="235"/>
      <c r="BP60" s="235"/>
      <c r="BQ60" s="232">
        <v>54</v>
      </c>
      <c r="BR60" s="233"/>
      <c r="BS60" s="976"/>
      <c r="BT60" s="977"/>
      <c r="BU60" s="977"/>
      <c r="BV60" s="977"/>
      <c r="BW60" s="977"/>
      <c r="BX60" s="977"/>
      <c r="BY60" s="977"/>
      <c r="BZ60" s="977"/>
      <c r="CA60" s="977"/>
      <c r="CB60" s="977"/>
      <c r="CC60" s="977"/>
      <c r="CD60" s="977"/>
      <c r="CE60" s="977"/>
      <c r="CF60" s="977"/>
      <c r="CG60" s="998"/>
      <c r="CH60" s="973"/>
      <c r="CI60" s="974"/>
      <c r="CJ60" s="974"/>
      <c r="CK60" s="974"/>
      <c r="CL60" s="975"/>
      <c r="CM60" s="973"/>
      <c r="CN60" s="974"/>
      <c r="CO60" s="974"/>
      <c r="CP60" s="974"/>
      <c r="CQ60" s="975"/>
      <c r="CR60" s="973"/>
      <c r="CS60" s="974"/>
      <c r="CT60" s="974"/>
      <c r="CU60" s="974"/>
      <c r="CV60" s="975"/>
      <c r="CW60" s="973"/>
      <c r="CX60" s="974"/>
      <c r="CY60" s="974"/>
      <c r="CZ60" s="974"/>
      <c r="DA60" s="975"/>
      <c r="DB60" s="973"/>
      <c r="DC60" s="974"/>
      <c r="DD60" s="974"/>
      <c r="DE60" s="974"/>
      <c r="DF60" s="975"/>
      <c r="DG60" s="973"/>
      <c r="DH60" s="974"/>
      <c r="DI60" s="974"/>
      <c r="DJ60" s="974"/>
      <c r="DK60" s="975"/>
      <c r="DL60" s="973"/>
      <c r="DM60" s="974"/>
      <c r="DN60" s="974"/>
      <c r="DO60" s="974"/>
      <c r="DP60" s="975"/>
      <c r="DQ60" s="973"/>
      <c r="DR60" s="974"/>
      <c r="DS60" s="974"/>
      <c r="DT60" s="974"/>
      <c r="DU60" s="975"/>
      <c r="DV60" s="976"/>
      <c r="DW60" s="977"/>
      <c r="DX60" s="977"/>
      <c r="DY60" s="977"/>
      <c r="DZ60" s="978"/>
      <c r="EA60" s="224"/>
    </row>
    <row r="61" spans="1:131" ht="26.25" customHeight="1" thickBot="1" x14ac:dyDescent="0.2">
      <c r="A61" s="232">
        <v>34</v>
      </c>
      <c r="B61" s="1014"/>
      <c r="C61" s="1015"/>
      <c r="D61" s="1015"/>
      <c r="E61" s="1015"/>
      <c r="F61" s="1015"/>
      <c r="G61" s="1015"/>
      <c r="H61" s="1015"/>
      <c r="I61" s="1015"/>
      <c r="J61" s="1015"/>
      <c r="K61" s="1015"/>
      <c r="L61" s="1015"/>
      <c r="M61" s="1015"/>
      <c r="N61" s="1015"/>
      <c r="O61" s="1015"/>
      <c r="P61" s="1016"/>
      <c r="Q61" s="1017"/>
      <c r="R61" s="1009"/>
      <c r="S61" s="1009"/>
      <c r="T61" s="1009"/>
      <c r="U61" s="1009"/>
      <c r="V61" s="1009"/>
      <c r="W61" s="1009"/>
      <c r="X61" s="1009"/>
      <c r="Y61" s="1009"/>
      <c r="Z61" s="1009"/>
      <c r="AA61" s="1009"/>
      <c r="AB61" s="1009"/>
      <c r="AC61" s="1009"/>
      <c r="AD61" s="1009"/>
      <c r="AE61" s="1018"/>
      <c r="AF61" s="1019"/>
      <c r="AG61" s="1020"/>
      <c r="AH61" s="1020"/>
      <c r="AI61" s="1020"/>
      <c r="AJ61" s="1021"/>
      <c r="AK61" s="1008"/>
      <c r="AL61" s="1009"/>
      <c r="AM61" s="1009"/>
      <c r="AN61" s="1009"/>
      <c r="AO61" s="1009"/>
      <c r="AP61" s="1009"/>
      <c r="AQ61" s="1009"/>
      <c r="AR61" s="1009"/>
      <c r="AS61" s="1009"/>
      <c r="AT61" s="1009"/>
      <c r="AU61" s="1009"/>
      <c r="AV61" s="1009"/>
      <c r="AW61" s="1009"/>
      <c r="AX61" s="1009"/>
      <c r="AY61" s="1009"/>
      <c r="AZ61" s="1010"/>
      <c r="BA61" s="1010"/>
      <c r="BB61" s="1010"/>
      <c r="BC61" s="1010"/>
      <c r="BD61" s="1010"/>
      <c r="BE61" s="959"/>
      <c r="BF61" s="959"/>
      <c r="BG61" s="959"/>
      <c r="BH61" s="959"/>
      <c r="BI61" s="960"/>
      <c r="BJ61" s="226"/>
      <c r="BK61" s="226"/>
      <c r="BL61" s="226"/>
      <c r="BM61" s="226"/>
      <c r="BN61" s="226"/>
      <c r="BO61" s="235"/>
      <c r="BP61" s="235"/>
      <c r="BQ61" s="232">
        <v>55</v>
      </c>
      <c r="BR61" s="233"/>
      <c r="BS61" s="976"/>
      <c r="BT61" s="977"/>
      <c r="BU61" s="977"/>
      <c r="BV61" s="977"/>
      <c r="BW61" s="977"/>
      <c r="BX61" s="977"/>
      <c r="BY61" s="977"/>
      <c r="BZ61" s="977"/>
      <c r="CA61" s="977"/>
      <c r="CB61" s="977"/>
      <c r="CC61" s="977"/>
      <c r="CD61" s="977"/>
      <c r="CE61" s="977"/>
      <c r="CF61" s="977"/>
      <c r="CG61" s="998"/>
      <c r="CH61" s="973"/>
      <c r="CI61" s="974"/>
      <c r="CJ61" s="974"/>
      <c r="CK61" s="974"/>
      <c r="CL61" s="975"/>
      <c r="CM61" s="973"/>
      <c r="CN61" s="974"/>
      <c r="CO61" s="974"/>
      <c r="CP61" s="974"/>
      <c r="CQ61" s="975"/>
      <c r="CR61" s="973"/>
      <c r="CS61" s="974"/>
      <c r="CT61" s="974"/>
      <c r="CU61" s="974"/>
      <c r="CV61" s="975"/>
      <c r="CW61" s="973"/>
      <c r="CX61" s="974"/>
      <c r="CY61" s="974"/>
      <c r="CZ61" s="974"/>
      <c r="DA61" s="975"/>
      <c r="DB61" s="973"/>
      <c r="DC61" s="974"/>
      <c r="DD61" s="974"/>
      <c r="DE61" s="974"/>
      <c r="DF61" s="975"/>
      <c r="DG61" s="973"/>
      <c r="DH61" s="974"/>
      <c r="DI61" s="974"/>
      <c r="DJ61" s="974"/>
      <c r="DK61" s="975"/>
      <c r="DL61" s="973"/>
      <c r="DM61" s="974"/>
      <c r="DN61" s="974"/>
      <c r="DO61" s="974"/>
      <c r="DP61" s="975"/>
      <c r="DQ61" s="973"/>
      <c r="DR61" s="974"/>
      <c r="DS61" s="974"/>
      <c r="DT61" s="974"/>
      <c r="DU61" s="975"/>
      <c r="DV61" s="976"/>
      <c r="DW61" s="977"/>
      <c r="DX61" s="977"/>
      <c r="DY61" s="977"/>
      <c r="DZ61" s="978"/>
      <c r="EA61" s="224"/>
    </row>
    <row r="62" spans="1:131" ht="26.25" customHeight="1" x14ac:dyDescent="0.15">
      <c r="A62" s="232">
        <v>35</v>
      </c>
      <c r="B62" s="1014"/>
      <c r="C62" s="1015"/>
      <c r="D62" s="1015"/>
      <c r="E62" s="1015"/>
      <c r="F62" s="1015"/>
      <c r="G62" s="1015"/>
      <c r="H62" s="1015"/>
      <c r="I62" s="1015"/>
      <c r="J62" s="1015"/>
      <c r="K62" s="1015"/>
      <c r="L62" s="1015"/>
      <c r="M62" s="1015"/>
      <c r="N62" s="1015"/>
      <c r="O62" s="1015"/>
      <c r="P62" s="1016"/>
      <c r="Q62" s="1017"/>
      <c r="R62" s="1009"/>
      <c r="S62" s="1009"/>
      <c r="T62" s="1009"/>
      <c r="U62" s="1009"/>
      <c r="V62" s="1009"/>
      <c r="W62" s="1009"/>
      <c r="X62" s="1009"/>
      <c r="Y62" s="1009"/>
      <c r="Z62" s="1009"/>
      <c r="AA62" s="1009"/>
      <c r="AB62" s="1009"/>
      <c r="AC62" s="1009"/>
      <c r="AD62" s="1009"/>
      <c r="AE62" s="1018"/>
      <c r="AF62" s="1019"/>
      <c r="AG62" s="1020"/>
      <c r="AH62" s="1020"/>
      <c r="AI62" s="1020"/>
      <c r="AJ62" s="1021"/>
      <c r="AK62" s="1008"/>
      <c r="AL62" s="1009"/>
      <c r="AM62" s="1009"/>
      <c r="AN62" s="1009"/>
      <c r="AO62" s="1009"/>
      <c r="AP62" s="1009"/>
      <c r="AQ62" s="1009"/>
      <c r="AR62" s="1009"/>
      <c r="AS62" s="1009"/>
      <c r="AT62" s="1009"/>
      <c r="AU62" s="1009"/>
      <c r="AV62" s="1009"/>
      <c r="AW62" s="1009"/>
      <c r="AX62" s="1009"/>
      <c r="AY62" s="1009"/>
      <c r="AZ62" s="1010"/>
      <c r="BA62" s="1010"/>
      <c r="BB62" s="1010"/>
      <c r="BC62" s="1010"/>
      <c r="BD62" s="1010"/>
      <c r="BE62" s="959"/>
      <c r="BF62" s="959"/>
      <c r="BG62" s="959"/>
      <c r="BH62" s="959"/>
      <c r="BI62" s="960"/>
      <c r="BJ62" s="1011" t="s">
        <v>409</v>
      </c>
      <c r="BK62" s="1012"/>
      <c r="BL62" s="1012"/>
      <c r="BM62" s="1012"/>
      <c r="BN62" s="1013"/>
      <c r="BO62" s="235"/>
      <c r="BP62" s="235"/>
      <c r="BQ62" s="232">
        <v>56</v>
      </c>
      <c r="BR62" s="233"/>
      <c r="BS62" s="976"/>
      <c r="BT62" s="977"/>
      <c r="BU62" s="977"/>
      <c r="BV62" s="977"/>
      <c r="BW62" s="977"/>
      <c r="BX62" s="977"/>
      <c r="BY62" s="977"/>
      <c r="BZ62" s="977"/>
      <c r="CA62" s="977"/>
      <c r="CB62" s="977"/>
      <c r="CC62" s="977"/>
      <c r="CD62" s="977"/>
      <c r="CE62" s="977"/>
      <c r="CF62" s="977"/>
      <c r="CG62" s="998"/>
      <c r="CH62" s="973"/>
      <c r="CI62" s="974"/>
      <c r="CJ62" s="974"/>
      <c r="CK62" s="974"/>
      <c r="CL62" s="975"/>
      <c r="CM62" s="973"/>
      <c r="CN62" s="974"/>
      <c r="CO62" s="974"/>
      <c r="CP62" s="974"/>
      <c r="CQ62" s="975"/>
      <c r="CR62" s="973"/>
      <c r="CS62" s="974"/>
      <c r="CT62" s="974"/>
      <c r="CU62" s="974"/>
      <c r="CV62" s="975"/>
      <c r="CW62" s="973"/>
      <c r="CX62" s="974"/>
      <c r="CY62" s="974"/>
      <c r="CZ62" s="974"/>
      <c r="DA62" s="975"/>
      <c r="DB62" s="973"/>
      <c r="DC62" s="974"/>
      <c r="DD62" s="974"/>
      <c r="DE62" s="974"/>
      <c r="DF62" s="975"/>
      <c r="DG62" s="973"/>
      <c r="DH62" s="974"/>
      <c r="DI62" s="974"/>
      <c r="DJ62" s="974"/>
      <c r="DK62" s="975"/>
      <c r="DL62" s="973"/>
      <c r="DM62" s="974"/>
      <c r="DN62" s="974"/>
      <c r="DO62" s="974"/>
      <c r="DP62" s="975"/>
      <c r="DQ62" s="973"/>
      <c r="DR62" s="974"/>
      <c r="DS62" s="974"/>
      <c r="DT62" s="974"/>
      <c r="DU62" s="975"/>
      <c r="DV62" s="976"/>
      <c r="DW62" s="977"/>
      <c r="DX62" s="977"/>
      <c r="DY62" s="977"/>
      <c r="DZ62" s="978"/>
      <c r="EA62" s="224"/>
    </row>
    <row r="63" spans="1:131" ht="26.25" customHeight="1" thickBot="1" x14ac:dyDescent="0.2">
      <c r="A63" s="234" t="s">
        <v>381</v>
      </c>
      <c r="B63" s="924" t="s">
        <v>410</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4"/>
      <c r="AF63" s="1005">
        <v>201704</v>
      </c>
      <c r="AG63" s="946"/>
      <c r="AH63" s="946"/>
      <c r="AI63" s="946"/>
      <c r="AJ63" s="1006"/>
      <c r="AK63" s="1007"/>
      <c r="AL63" s="950"/>
      <c r="AM63" s="950"/>
      <c r="AN63" s="950"/>
      <c r="AO63" s="950"/>
      <c r="AP63" s="946"/>
      <c r="AQ63" s="946"/>
      <c r="AR63" s="946"/>
      <c r="AS63" s="946"/>
      <c r="AT63" s="946"/>
      <c r="AU63" s="946"/>
      <c r="AV63" s="946"/>
      <c r="AW63" s="946"/>
      <c r="AX63" s="946"/>
      <c r="AY63" s="946"/>
      <c r="AZ63" s="1001"/>
      <c r="BA63" s="1001"/>
      <c r="BB63" s="1001"/>
      <c r="BC63" s="1001"/>
      <c r="BD63" s="1001"/>
      <c r="BE63" s="947"/>
      <c r="BF63" s="947"/>
      <c r="BG63" s="947"/>
      <c r="BH63" s="947"/>
      <c r="BI63" s="948"/>
      <c r="BJ63" s="1002" t="s">
        <v>122</v>
      </c>
      <c r="BK63" s="940"/>
      <c r="BL63" s="940"/>
      <c r="BM63" s="940"/>
      <c r="BN63" s="1003"/>
      <c r="BO63" s="235"/>
      <c r="BP63" s="235"/>
      <c r="BQ63" s="232">
        <v>57</v>
      </c>
      <c r="BR63" s="233"/>
      <c r="BS63" s="976"/>
      <c r="BT63" s="977"/>
      <c r="BU63" s="977"/>
      <c r="BV63" s="977"/>
      <c r="BW63" s="977"/>
      <c r="BX63" s="977"/>
      <c r="BY63" s="977"/>
      <c r="BZ63" s="977"/>
      <c r="CA63" s="977"/>
      <c r="CB63" s="977"/>
      <c r="CC63" s="977"/>
      <c r="CD63" s="977"/>
      <c r="CE63" s="977"/>
      <c r="CF63" s="977"/>
      <c r="CG63" s="998"/>
      <c r="CH63" s="973"/>
      <c r="CI63" s="974"/>
      <c r="CJ63" s="974"/>
      <c r="CK63" s="974"/>
      <c r="CL63" s="975"/>
      <c r="CM63" s="973"/>
      <c r="CN63" s="974"/>
      <c r="CO63" s="974"/>
      <c r="CP63" s="974"/>
      <c r="CQ63" s="975"/>
      <c r="CR63" s="973"/>
      <c r="CS63" s="974"/>
      <c r="CT63" s="974"/>
      <c r="CU63" s="974"/>
      <c r="CV63" s="975"/>
      <c r="CW63" s="973"/>
      <c r="CX63" s="974"/>
      <c r="CY63" s="974"/>
      <c r="CZ63" s="974"/>
      <c r="DA63" s="975"/>
      <c r="DB63" s="973"/>
      <c r="DC63" s="974"/>
      <c r="DD63" s="974"/>
      <c r="DE63" s="974"/>
      <c r="DF63" s="975"/>
      <c r="DG63" s="973"/>
      <c r="DH63" s="974"/>
      <c r="DI63" s="974"/>
      <c r="DJ63" s="974"/>
      <c r="DK63" s="975"/>
      <c r="DL63" s="973"/>
      <c r="DM63" s="974"/>
      <c r="DN63" s="974"/>
      <c r="DO63" s="974"/>
      <c r="DP63" s="975"/>
      <c r="DQ63" s="973"/>
      <c r="DR63" s="974"/>
      <c r="DS63" s="974"/>
      <c r="DT63" s="974"/>
      <c r="DU63" s="975"/>
      <c r="DV63" s="976"/>
      <c r="DW63" s="977"/>
      <c r="DX63" s="977"/>
      <c r="DY63" s="977"/>
      <c r="DZ63" s="978"/>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6"/>
      <c r="BT64" s="977"/>
      <c r="BU64" s="977"/>
      <c r="BV64" s="977"/>
      <c r="BW64" s="977"/>
      <c r="BX64" s="977"/>
      <c r="BY64" s="977"/>
      <c r="BZ64" s="977"/>
      <c r="CA64" s="977"/>
      <c r="CB64" s="977"/>
      <c r="CC64" s="977"/>
      <c r="CD64" s="977"/>
      <c r="CE64" s="977"/>
      <c r="CF64" s="977"/>
      <c r="CG64" s="998"/>
      <c r="CH64" s="973"/>
      <c r="CI64" s="974"/>
      <c r="CJ64" s="974"/>
      <c r="CK64" s="974"/>
      <c r="CL64" s="975"/>
      <c r="CM64" s="973"/>
      <c r="CN64" s="974"/>
      <c r="CO64" s="974"/>
      <c r="CP64" s="974"/>
      <c r="CQ64" s="975"/>
      <c r="CR64" s="973"/>
      <c r="CS64" s="974"/>
      <c r="CT64" s="974"/>
      <c r="CU64" s="974"/>
      <c r="CV64" s="975"/>
      <c r="CW64" s="973"/>
      <c r="CX64" s="974"/>
      <c r="CY64" s="974"/>
      <c r="CZ64" s="974"/>
      <c r="DA64" s="975"/>
      <c r="DB64" s="973"/>
      <c r="DC64" s="974"/>
      <c r="DD64" s="974"/>
      <c r="DE64" s="974"/>
      <c r="DF64" s="975"/>
      <c r="DG64" s="973"/>
      <c r="DH64" s="974"/>
      <c r="DI64" s="974"/>
      <c r="DJ64" s="974"/>
      <c r="DK64" s="975"/>
      <c r="DL64" s="973"/>
      <c r="DM64" s="974"/>
      <c r="DN64" s="974"/>
      <c r="DO64" s="974"/>
      <c r="DP64" s="975"/>
      <c r="DQ64" s="973"/>
      <c r="DR64" s="974"/>
      <c r="DS64" s="974"/>
      <c r="DT64" s="974"/>
      <c r="DU64" s="975"/>
      <c r="DV64" s="976"/>
      <c r="DW64" s="977"/>
      <c r="DX64" s="977"/>
      <c r="DY64" s="977"/>
      <c r="DZ64" s="978"/>
      <c r="EA64" s="224"/>
    </row>
    <row r="65" spans="1:131" ht="26.25" customHeight="1" thickBot="1" x14ac:dyDescent="0.2">
      <c r="A65" s="226" t="s">
        <v>411</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6"/>
      <c r="BT65" s="977"/>
      <c r="BU65" s="977"/>
      <c r="BV65" s="977"/>
      <c r="BW65" s="977"/>
      <c r="BX65" s="977"/>
      <c r="BY65" s="977"/>
      <c r="BZ65" s="977"/>
      <c r="CA65" s="977"/>
      <c r="CB65" s="977"/>
      <c r="CC65" s="977"/>
      <c r="CD65" s="977"/>
      <c r="CE65" s="977"/>
      <c r="CF65" s="977"/>
      <c r="CG65" s="998"/>
      <c r="CH65" s="973"/>
      <c r="CI65" s="974"/>
      <c r="CJ65" s="974"/>
      <c r="CK65" s="974"/>
      <c r="CL65" s="975"/>
      <c r="CM65" s="973"/>
      <c r="CN65" s="974"/>
      <c r="CO65" s="974"/>
      <c r="CP65" s="974"/>
      <c r="CQ65" s="975"/>
      <c r="CR65" s="973"/>
      <c r="CS65" s="974"/>
      <c r="CT65" s="974"/>
      <c r="CU65" s="974"/>
      <c r="CV65" s="975"/>
      <c r="CW65" s="973"/>
      <c r="CX65" s="974"/>
      <c r="CY65" s="974"/>
      <c r="CZ65" s="974"/>
      <c r="DA65" s="975"/>
      <c r="DB65" s="973"/>
      <c r="DC65" s="974"/>
      <c r="DD65" s="974"/>
      <c r="DE65" s="974"/>
      <c r="DF65" s="975"/>
      <c r="DG65" s="973"/>
      <c r="DH65" s="974"/>
      <c r="DI65" s="974"/>
      <c r="DJ65" s="974"/>
      <c r="DK65" s="975"/>
      <c r="DL65" s="973"/>
      <c r="DM65" s="974"/>
      <c r="DN65" s="974"/>
      <c r="DO65" s="974"/>
      <c r="DP65" s="975"/>
      <c r="DQ65" s="973"/>
      <c r="DR65" s="974"/>
      <c r="DS65" s="974"/>
      <c r="DT65" s="974"/>
      <c r="DU65" s="975"/>
      <c r="DV65" s="976"/>
      <c r="DW65" s="977"/>
      <c r="DX65" s="977"/>
      <c r="DY65" s="977"/>
      <c r="DZ65" s="978"/>
      <c r="EA65" s="224"/>
    </row>
    <row r="66" spans="1:131" ht="26.25" customHeight="1" x14ac:dyDescent="0.15">
      <c r="A66" s="979" t="s">
        <v>412</v>
      </c>
      <c r="B66" s="980"/>
      <c r="C66" s="980"/>
      <c r="D66" s="980"/>
      <c r="E66" s="980"/>
      <c r="F66" s="980"/>
      <c r="G66" s="980"/>
      <c r="H66" s="980"/>
      <c r="I66" s="980"/>
      <c r="J66" s="980"/>
      <c r="K66" s="980"/>
      <c r="L66" s="980"/>
      <c r="M66" s="980"/>
      <c r="N66" s="980"/>
      <c r="O66" s="980"/>
      <c r="P66" s="981"/>
      <c r="Q66" s="985" t="s">
        <v>385</v>
      </c>
      <c r="R66" s="986"/>
      <c r="S66" s="986"/>
      <c r="T66" s="986"/>
      <c r="U66" s="987"/>
      <c r="V66" s="985" t="s">
        <v>386</v>
      </c>
      <c r="W66" s="986"/>
      <c r="X66" s="986"/>
      <c r="Y66" s="986"/>
      <c r="Z66" s="987"/>
      <c r="AA66" s="985" t="s">
        <v>387</v>
      </c>
      <c r="AB66" s="986"/>
      <c r="AC66" s="986"/>
      <c r="AD66" s="986"/>
      <c r="AE66" s="987"/>
      <c r="AF66" s="991" t="s">
        <v>388</v>
      </c>
      <c r="AG66" s="992"/>
      <c r="AH66" s="992"/>
      <c r="AI66" s="992"/>
      <c r="AJ66" s="993"/>
      <c r="AK66" s="985" t="s">
        <v>389</v>
      </c>
      <c r="AL66" s="980"/>
      <c r="AM66" s="980"/>
      <c r="AN66" s="980"/>
      <c r="AO66" s="981"/>
      <c r="AP66" s="985" t="s">
        <v>390</v>
      </c>
      <c r="AQ66" s="986"/>
      <c r="AR66" s="986"/>
      <c r="AS66" s="986"/>
      <c r="AT66" s="987"/>
      <c r="AU66" s="985" t="s">
        <v>413</v>
      </c>
      <c r="AV66" s="986"/>
      <c r="AW66" s="986"/>
      <c r="AX66" s="986"/>
      <c r="AY66" s="987"/>
      <c r="AZ66" s="985" t="s">
        <v>365</v>
      </c>
      <c r="BA66" s="986"/>
      <c r="BB66" s="986"/>
      <c r="BC66" s="986"/>
      <c r="BD66" s="999"/>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2"/>
      <c r="B67" s="983"/>
      <c r="C67" s="983"/>
      <c r="D67" s="983"/>
      <c r="E67" s="983"/>
      <c r="F67" s="983"/>
      <c r="G67" s="983"/>
      <c r="H67" s="983"/>
      <c r="I67" s="983"/>
      <c r="J67" s="983"/>
      <c r="K67" s="983"/>
      <c r="L67" s="983"/>
      <c r="M67" s="983"/>
      <c r="N67" s="983"/>
      <c r="O67" s="983"/>
      <c r="P67" s="984"/>
      <c r="Q67" s="988"/>
      <c r="R67" s="989"/>
      <c r="S67" s="989"/>
      <c r="T67" s="989"/>
      <c r="U67" s="990"/>
      <c r="V67" s="988"/>
      <c r="W67" s="989"/>
      <c r="X67" s="989"/>
      <c r="Y67" s="989"/>
      <c r="Z67" s="990"/>
      <c r="AA67" s="988"/>
      <c r="AB67" s="989"/>
      <c r="AC67" s="989"/>
      <c r="AD67" s="989"/>
      <c r="AE67" s="990"/>
      <c r="AF67" s="994"/>
      <c r="AG67" s="995"/>
      <c r="AH67" s="995"/>
      <c r="AI67" s="995"/>
      <c r="AJ67" s="996"/>
      <c r="AK67" s="997"/>
      <c r="AL67" s="983"/>
      <c r="AM67" s="983"/>
      <c r="AN67" s="983"/>
      <c r="AO67" s="984"/>
      <c r="AP67" s="988"/>
      <c r="AQ67" s="989"/>
      <c r="AR67" s="989"/>
      <c r="AS67" s="989"/>
      <c r="AT67" s="990"/>
      <c r="AU67" s="988"/>
      <c r="AV67" s="989"/>
      <c r="AW67" s="989"/>
      <c r="AX67" s="989"/>
      <c r="AY67" s="990"/>
      <c r="AZ67" s="988"/>
      <c r="BA67" s="989"/>
      <c r="BB67" s="989"/>
      <c r="BC67" s="989"/>
      <c r="BD67" s="1000"/>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0">
        <v>1</v>
      </c>
      <c r="B68" s="961" t="s">
        <v>567</v>
      </c>
      <c r="C68" s="962"/>
      <c r="D68" s="962"/>
      <c r="E68" s="962"/>
      <c r="F68" s="962"/>
      <c r="G68" s="962"/>
      <c r="H68" s="962"/>
      <c r="I68" s="962"/>
      <c r="J68" s="962"/>
      <c r="K68" s="962"/>
      <c r="L68" s="962"/>
      <c r="M68" s="962"/>
      <c r="N68" s="962"/>
      <c r="O68" s="962"/>
      <c r="P68" s="963"/>
      <c r="Q68" s="972">
        <v>3540</v>
      </c>
      <c r="R68" s="969"/>
      <c r="S68" s="969"/>
      <c r="T68" s="969"/>
      <c r="U68" s="969"/>
      <c r="V68" s="969">
        <v>3472</v>
      </c>
      <c r="W68" s="969"/>
      <c r="X68" s="969"/>
      <c r="Y68" s="969"/>
      <c r="Z68" s="969"/>
      <c r="AA68" s="969">
        <f>Q68-V68</f>
        <v>68</v>
      </c>
      <c r="AB68" s="969"/>
      <c r="AC68" s="969"/>
      <c r="AD68" s="969"/>
      <c r="AE68" s="969"/>
      <c r="AF68" s="969">
        <f>AA68</f>
        <v>68</v>
      </c>
      <c r="AG68" s="969"/>
      <c r="AH68" s="969"/>
      <c r="AI68" s="969"/>
      <c r="AJ68" s="969"/>
      <c r="AK68" s="969">
        <v>370</v>
      </c>
      <c r="AL68" s="969"/>
      <c r="AM68" s="969"/>
      <c r="AN68" s="969"/>
      <c r="AO68" s="969"/>
      <c r="AP68" s="969">
        <v>32</v>
      </c>
      <c r="AQ68" s="969"/>
      <c r="AR68" s="969"/>
      <c r="AS68" s="969"/>
      <c r="AT68" s="969"/>
      <c r="AU68" s="969">
        <f>AP68</f>
        <v>32</v>
      </c>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2">
        <v>2</v>
      </c>
      <c r="B69" s="961"/>
      <c r="C69" s="962"/>
      <c r="D69" s="962"/>
      <c r="E69" s="962"/>
      <c r="F69" s="962"/>
      <c r="G69" s="962"/>
      <c r="H69" s="962"/>
      <c r="I69" s="962"/>
      <c r="J69" s="962"/>
      <c r="K69" s="962"/>
      <c r="L69" s="962"/>
      <c r="M69" s="962"/>
      <c r="N69" s="962"/>
      <c r="O69" s="962"/>
      <c r="P69" s="963"/>
      <c r="Q69" s="964"/>
      <c r="R69" s="958"/>
      <c r="S69" s="958"/>
      <c r="T69" s="958"/>
      <c r="U69" s="958"/>
      <c r="V69" s="958"/>
      <c r="W69" s="958"/>
      <c r="X69" s="958"/>
      <c r="Y69" s="958"/>
      <c r="Z69" s="958"/>
      <c r="AA69" s="958"/>
      <c r="AB69" s="958"/>
      <c r="AC69" s="958"/>
      <c r="AD69" s="958"/>
      <c r="AE69" s="958"/>
      <c r="AF69" s="958"/>
      <c r="AG69" s="958"/>
      <c r="AH69" s="958"/>
      <c r="AI69" s="958"/>
      <c r="AJ69" s="958"/>
      <c r="AK69" s="958"/>
      <c r="AL69" s="958"/>
      <c r="AM69" s="958"/>
      <c r="AN69" s="958"/>
      <c r="AO69" s="958"/>
      <c r="AP69" s="958"/>
      <c r="AQ69" s="958"/>
      <c r="AR69" s="958"/>
      <c r="AS69" s="958"/>
      <c r="AT69" s="958"/>
      <c r="AU69" s="958"/>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2">
        <v>3</v>
      </c>
      <c r="B70" s="961"/>
      <c r="C70" s="962"/>
      <c r="D70" s="962"/>
      <c r="E70" s="962"/>
      <c r="F70" s="962"/>
      <c r="G70" s="962"/>
      <c r="H70" s="962"/>
      <c r="I70" s="962"/>
      <c r="J70" s="962"/>
      <c r="K70" s="962"/>
      <c r="L70" s="962"/>
      <c r="M70" s="962"/>
      <c r="N70" s="962"/>
      <c r="O70" s="962"/>
      <c r="P70" s="963"/>
      <c r="Q70" s="964"/>
      <c r="R70" s="958"/>
      <c r="S70" s="958"/>
      <c r="T70" s="958"/>
      <c r="U70" s="958"/>
      <c r="V70" s="958"/>
      <c r="W70" s="958"/>
      <c r="X70" s="958"/>
      <c r="Y70" s="958"/>
      <c r="Z70" s="958"/>
      <c r="AA70" s="958"/>
      <c r="AB70" s="958"/>
      <c r="AC70" s="958"/>
      <c r="AD70" s="958"/>
      <c r="AE70" s="958"/>
      <c r="AF70" s="958"/>
      <c r="AG70" s="958"/>
      <c r="AH70" s="958"/>
      <c r="AI70" s="958"/>
      <c r="AJ70" s="958"/>
      <c r="AK70" s="958"/>
      <c r="AL70" s="958"/>
      <c r="AM70" s="958"/>
      <c r="AN70" s="958"/>
      <c r="AO70" s="958"/>
      <c r="AP70" s="958"/>
      <c r="AQ70" s="958"/>
      <c r="AR70" s="958"/>
      <c r="AS70" s="958"/>
      <c r="AT70" s="958"/>
      <c r="AU70" s="958"/>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2">
        <v>4</v>
      </c>
      <c r="B71" s="961"/>
      <c r="C71" s="962"/>
      <c r="D71" s="962"/>
      <c r="E71" s="962"/>
      <c r="F71" s="962"/>
      <c r="G71" s="962"/>
      <c r="H71" s="962"/>
      <c r="I71" s="962"/>
      <c r="J71" s="962"/>
      <c r="K71" s="962"/>
      <c r="L71" s="962"/>
      <c r="M71" s="962"/>
      <c r="N71" s="962"/>
      <c r="O71" s="962"/>
      <c r="P71" s="963"/>
      <c r="Q71" s="964"/>
      <c r="R71" s="958"/>
      <c r="S71" s="958"/>
      <c r="T71" s="958"/>
      <c r="U71" s="958"/>
      <c r="V71" s="958"/>
      <c r="W71" s="958"/>
      <c r="X71" s="958"/>
      <c r="Y71" s="958"/>
      <c r="Z71" s="958"/>
      <c r="AA71" s="958"/>
      <c r="AB71" s="958"/>
      <c r="AC71" s="958"/>
      <c r="AD71" s="958"/>
      <c r="AE71" s="958"/>
      <c r="AF71" s="958"/>
      <c r="AG71" s="958"/>
      <c r="AH71" s="958"/>
      <c r="AI71" s="958"/>
      <c r="AJ71" s="958"/>
      <c r="AK71" s="958"/>
      <c r="AL71" s="958"/>
      <c r="AM71" s="958"/>
      <c r="AN71" s="958"/>
      <c r="AO71" s="958"/>
      <c r="AP71" s="958"/>
      <c r="AQ71" s="958"/>
      <c r="AR71" s="958"/>
      <c r="AS71" s="958"/>
      <c r="AT71" s="958"/>
      <c r="AU71" s="958"/>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2">
        <v>5</v>
      </c>
      <c r="B72" s="961"/>
      <c r="C72" s="962"/>
      <c r="D72" s="962"/>
      <c r="E72" s="962"/>
      <c r="F72" s="962"/>
      <c r="G72" s="962"/>
      <c r="H72" s="962"/>
      <c r="I72" s="962"/>
      <c r="J72" s="962"/>
      <c r="K72" s="962"/>
      <c r="L72" s="962"/>
      <c r="M72" s="962"/>
      <c r="N72" s="962"/>
      <c r="O72" s="962"/>
      <c r="P72" s="963"/>
      <c r="Q72" s="964"/>
      <c r="R72" s="958"/>
      <c r="S72" s="958"/>
      <c r="T72" s="958"/>
      <c r="U72" s="958"/>
      <c r="V72" s="958"/>
      <c r="W72" s="958"/>
      <c r="X72" s="958"/>
      <c r="Y72" s="958"/>
      <c r="Z72" s="958"/>
      <c r="AA72" s="958"/>
      <c r="AB72" s="958"/>
      <c r="AC72" s="958"/>
      <c r="AD72" s="958"/>
      <c r="AE72" s="958"/>
      <c r="AF72" s="958"/>
      <c r="AG72" s="958"/>
      <c r="AH72" s="958"/>
      <c r="AI72" s="958"/>
      <c r="AJ72" s="958"/>
      <c r="AK72" s="958"/>
      <c r="AL72" s="958"/>
      <c r="AM72" s="958"/>
      <c r="AN72" s="958"/>
      <c r="AO72" s="958"/>
      <c r="AP72" s="958"/>
      <c r="AQ72" s="958"/>
      <c r="AR72" s="958"/>
      <c r="AS72" s="958"/>
      <c r="AT72" s="958"/>
      <c r="AU72" s="958"/>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2">
        <v>6</v>
      </c>
      <c r="B73" s="961"/>
      <c r="C73" s="962"/>
      <c r="D73" s="962"/>
      <c r="E73" s="962"/>
      <c r="F73" s="962"/>
      <c r="G73" s="962"/>
      <c r="H73" s="962"/>
      <c r="I73" s="962"/>
      <c r="J73" s="962"/>
      <c r="K73" s="962"/>
      <c r="L73" s="962"/>
      <c r="M73" s="962"/>
      <c r="N73" s="962"/>
      <c r="O73" s="962"/>
      <c r="P73" s="963"/>
      <c r="Q73" s="964"/>
      <c r="R73" s="958"/>
      <c r="S73" s="958"/>
      <c r="T73" s="958"/>
      <c r="U73" s="958"/>
      <c r="V73" s="958"/>
      <c r="W73" s="958"/>
      <c r="X73" s="958"/>
      <c r="Y73" s="958"/>
      <c r="Z73" s="958"/>
      <c r="AA73" s="958"/>
      <c r="AB73" s="958"/>
      <c r="AC73" s="958"/>
      <c r="AD73" s="958"/>
      <c r="AE73" s="958"/>
      <c r="AF73" s="958"/>
      <c r="AG73" s="958"/>
      <c r="AH73" s="958"/>
      <c r="AI73" s="958"/>
      <c r="AJ73" s="958"/>
      <c r="AK73" s="958"/>
      <c r="AL73" s="958"/>
      <c r="AM73" s="958"/>
      <c r="AN73" s="958"/>
      <c r="AO73" s="958"/>
      <c r="AP73" s="958"/>
      <c r="AQ73" s="958"/>
      <c r="AR73" s="958"/>
      <c r="AS73" s="958"/>
      <c r="AT73" s="958"/>
      <c r="AU73" s="958"/>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2">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2">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2">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2">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2">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4" t="s">
        <v>381</v>
      </c>
      <c r="B88" s="924" t="s">
        <v>414</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c r="AG88" s="946"/>
      <c r="AH88" s="946"/>
      <c r="AI88" s="946"/>
      <c r="AJ88" s="946"/>
      <c r="AK88" s="950"/>
      <c r="AL88" s="950"/>
      <c r="AM88" s="950"/>
      <c r="AN88" s="950"/>
      <c r="AO88" s="950"/>
      <c r="AP88" s="946"/>
      <c r="AQ88" s="946"/>
      <c r="AR88" s="946"/>
      <c r="AS88" s="946"/>
      <c r="AT88" s="946"/>
      <c r="AU88" s="946"/>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381</v>
      </c>
      <c r="BR102" s="924" t="s">
        <v>415</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416</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417</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418</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419</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420</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421</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422</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423</v>
      </c>
      <c r="AB109" s="883"/>
      <c r="AC109" s="883"/>
      <c r="AD109" s="883"/>
      <c r="AE109" s="884"/>
      <c r="AF109" s="885" t="s">
        <v>424</v>
      </c>
      <c r="AG109" s="883"/>
      <c r="AH109" s="883"/>
      <c r="AI109" s="883"/>
      <c r="AJ109" s="884"/>
      <c r="AK109" s="885" t="s">
        <v>295</v>
      </c>
      <c r="AL109" s="883"/>
      <c r="AM109" s="883"/>
      <c r="AN109" s="883"/>
      <c r="AO109" s="884"/>
      <c r="AP109" s="885" t="s">
        <v>425</v>
      </c>
      <c r="AQ109" s="883"/>
      <c r="AR109" s="883"/>
      <c r="AS109" s="883"/>
      <c r="AT109" s="916"/>
      <c r="AU109" s="882" t="s">
        <v>422</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423</v>
      </c>
      <c r="BR109" s="883"/>
      <c r="BS109" s="883"/>
      <c r="BT109" s="883"/>
      <c r="BU109" s="884"/>
      <c r="BV109" s="885" t="s">
        <v>424</v>
      </c>
      <c r="BW109" s="883"/>
      <c r="BX109" s="883"/>
      <c r="BY109" s="883"/>
      <c r="BZ109" s="884"/>
      <c r="CA109" s="885" t="s">
        <v>295</v>
      </c>
      <c r="CB109" s="883"/>
      <c r="CC109" s="883"/>
      <c r="CD109" s="883"/>
      <c r="CE109" s="884"/>
      <c r="CF109" s="923" t="s">
        <v>425</v>
      </c>
      <c r="CG109" s="923"/>
      <c r="CH109" s="923"/>
      <c r="CI109" s="923"/>
      <c r="CJ109" s="923"/>
      <c r="CK109" s="885" t="s">
        <v>426</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423</v>
      </c>
      <c r="DH109" s="883"/>
      <c r="DI109" s="883"/>
      <c r="DJ109" s="883"/>
      <c r="DK109" s="884"/>
      <c r="DL109" s="885" t="s">
        <v>424</v>
      </c>
      <c r="DM109" s="883"/>
      <c r="DN109" s="883"/>
      <c r="DO109" s="883"/>
      <c r="DP109" s="884"/>
      <c r="DQ109" s="885" t="s">
        <v>295</v>
      </c>
      <c r="DR109" s="883"/>
      <c r="DS109" s="883"/>
      <c r="DT109" s="883"/>
      <c r="DU109" s="884"/>
      <c r="DV109" s="885" t="s">
        <v>425</v>
      </c>
      <c r="DW109" s="883"/>
      <c r="DX109" s="883"/>
      <c r="DY109" s="883"/>
      <c r="DZ109" s="916"/>
    </row>
    <row r="110" spans="1:131" s="224" customFormat="1" ht="26.25" customHeight="1" x14ac:dyDescent="0.15">
      <c r="A110" s="794" t="s">
        <v>427</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40218939</v>
      </c>
      <c r="AB110" s="876"/>
      <c r="AC110" s="876"/>
      <c r="AD110" s="876"/>
      <c r="AE110" s="877"/>
      <c r="AF110" s="878">
        <v>39836310</v>
      </c>
      <c r="AG110" s="876"/>
      <c r="AH110" s="876"/>
      <c r="AI110" s="876"/>
      <c r="AJ110" s="877"/>
      <c r="AK110" s="878">
        <v>39953201</v>
      </c>
      <c r="AL110" s="876"/>
      <c r="AM110" s="876"/>
      <c r="AN110" s="876"/>
      <c r="AO110" s="877"/>
      <c r="AP110" s="879">
        <v>10</v>
      </c>
      <c r="AQ110" s="880"/>
      <c r="AR110" s="880"/>
      <c r="AS110" s="880"/>
      <c r="AT110" s="881"/>
      <c r="AU110" s="917" t="s">
        <v>69</v>
      </c>
      <c r="AV110" s="918"/>
      <c r="AW110" s="918"/>
      <c r="AX110" s="918"/>
      <c r="AY110" s="918"/>
      <c r="AZ110" s="847" t="s">
        <v>428</v>
      </c>
      <c r="BA110" s="795"/>
      <c r="BB110" s="795"/>
      <c r="BC110" s="795"/>
      <c r="BD110" s="795"/>
      <c r="BE110" s="795"/>
      <c r="BF110" s="795"/>
      <c r="BG110" s="795"/>
      <c r="BH110" s="795"/>
      <c r="BI110" s="795"/>
      <c r="BJ110" s="795"/>
      <c r="BK110" s="795"/>
      <c r="BL110" s="795"/>
      <c r="BM110" s="795"/>
      <c r="BN110" s="795"/>
      <c r="BO110" s="795"/>
      <c r="BP110" s="796"/>
      <c r="BQ110" s="848">
        <v>1347560010</v>
      </c>
      <c r="BR110" s="829"/>
      <c r="BS110" s="829"/>
      <c r="BT110" s="829"/>
      <c r="BU110" s="829"/>
      <c r="BV110" s="829">
        <v>1375102444</v>
      </c>
      <c r="BW110" s="829"/>
      <c r="BX110" s="829"/>
      <c r="BY110" s="829"/>
      <c r="BZ110" s="829"/>
      <c r="CA110" s="829">
        <v>1390372444</v>
      </c>
      <c r="CB110" s="829"/>
      <c r="CC110" s="829"/>
      <c r="CD110" s="829"/>
      <c r="CE110" s="829"/>
      <c r="CF110" s="853">
        <v>346.8</v>
      </c>
      <c r="CG110" s="854"/>
      <c r="CH110" s="854"/>
      <c r="CI110" s="854"/>
      <c r="CJ110" s="854"/>
      <c r="CK110" s="913" t="s">
        <v>429</v>
      </c>
      <c r="CL110" s="806"/>
      <c r="CM110" s="847" t="s">
        <v>430</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v>2184542</v>
      </c>
      <c r="DH110" s="829"/>
      <c r="DI110" s="829"/>
      <c r="DJ110" s="829"/>
      <c r="DK110" s="829"/>
      <c r="DL110" s="829">
        <v>1979627</v>
      </c>
      <c r="DM110" s="829"/>
      <c r="DN110" s="829"/>
      <c r="DO110" s="829"/>
      <c r="DP110" s="829"/>
      <c r="DQ110" s="829">
        <v>1772062</v>
      </c>
      <c r="DR110" s="829"/>
      <c r="DS110" s="829"/>
      <c r="DT110" s="829"/>
      <c r="DU110" s="829"/>
      <c r="DV110" s="830">
        <v>0.4</v>
      </c>
      <c r="DW110" s="830"/>
      <c r="DX110" s="830"/>
      <c r="DY110" s="830"/>
      <c r="DZ110" s="831"/>
    </row>
    <row r="111" spans="1:131" s="224" customFormat="1" ht="26.25" customHeight="1" x14ac:dyDescent="0.15">
      <c r="A111" s="761" t="s">
        <v>431</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432</v>
      </c>
      <c r="BA111" s="739"/>
      <c r="BB111" s="739"/>
      <c r="BC111" s="739"/>
      <c r="BD111" s="739"/>
      <c r="BE111" s="739"/>
      <c r="BF111" s="739"/>
      <c r="BG111" s="739"/>
      <c r="BH111" s="739"/>
      <c r="BI111" s="739"/>
      <c r="BJ111" s="739"/>
      <c r="BK111" s="739"/>
      <c r="BL111" s="739"/>
      <c r="BM111" s="739"/>
      <c r="BN111" s="739"/>
      <c r="BO111" s="739"/>
      <c r="BP111" s="740"/>
      <c r="BQ111" s="803">
        <v>8137157</v>
      </c>
      <c r="BR111" s="804"/>
      <c r="BS111" s="804"/>
      <c r="BT111" s="804"/>
      <c r="BU111" s="804"/>
      <c r="BV111" s="804">
        <v>7312991</v>
      </c>
      <c r="BW111" s="804"/>
      <c r="BX111" s="804"/>
      <c r="BY111" s="804"/>
      <c r="BZ111" s="804"/>
      <c r="CA111" s="804">
        <v>6152451</v>
      </c>
      <c r="CB111" s="804"/>
      <c r="CC111" s="804"/>
      <c r="CD111" s="804"/>
      <c r="CE111" s="804"/>
      <c r="CF111" s="862">
        <v>1.5</v>
      </c>
      <c r="CG111" s="863"/>
      <c r="CH111" s="863"/>
      <c r="CI111" s="863"/>
      <c r="CJ111" s="863"/>
      <c r="CK111" s="914"/>
      <c r="CL111" s="808"/>
      <c r="CM111" s="802" t="s">
        <v>433</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15">
      <c r="A112" s="899" t="s">
        <v>434</v>
      </c>
      <c r="B112" s="900"/>
      <c r="C112" s="739" t="s">
        <v>435</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v>46696086</v>
      </c>
      <c r="AB112" s="767"/>
      <c r="AC112" s="767"/>
      <c r="AD112" s="767"/>
      <c r="AE112" s="768"/>
      <c r="AF112" s="769">
        <v>48431775</v>
      </c>
      <c r="AG112" s="767"/>
      <c r="AH112" s="767"/>
      <c r="AI112" s="767"/>
      <c r="AJ112" s="768"/>
      <c r="AK112" s="769">
        <v>49850551</v>
      </c>
      <c r="AL112" s="767"/>
      <c r="AM112" s="767"/>
      <c r="AN112" s="767"/>
      <c r="AO112" s="768"/>
      <c r="AP112" s="811">
        <v>12.4</v>
      </c>
      <c r="AQ112" s="812"/>
      <c r="AR112" s="812"/>
      <c r="AS112" s="812"/>
      <c r="AT112" s="813"/>
      <c r="AU112" s="919"/>
      <c r="AV112" s="920"/>
      <c r="AW112" s="920"/>
      <c r="AX112" s="920"/>
      <c r="AY112" s="920"/>
      <c r="AZ112" s="802" t="s">
        <v>436</v>
      </c>
      <c r="BA112" s="739"/>
      <c r="BB112" s="739"/>
      <c r="BC112" s="739"/>
      <c r="BD112" s="739"/>
      <c r="BE112" s="739"/>
      <c r="BF112" s="739"/>
      <c r="BG112" s="739"/>
      <c r="BH112" s="739"/>
      <c r="BI112" s="739"/>
      <c r="BJ112" s="739"/>
      <c r="BK112" s="739"/>
      <c r="BL112" s="739"/>
      <c r="BM112" s="739"/>
      <c r="BN112" s="739"/>
      <c r="BO112" s="739"/>
      <c r="BP112" s="740"/>
      <c r="BQ112" s="803">
        <v>163536289</v>
      </c>
      <c r="BR112" s="804"/>
      <c r="BS112" s="804"/>
      <c r="BT112" s="804"/>
      <c r="BU112" s="804"/>
      <c r="BV112" s="804">
        <v>180870293</v>
      </c>
      <c r="BW112" s="804"/>
      <c r="BX112" s="804"/>
      <c r="BY112" s="804"/>
      <c r="BZ112" s="804"/>
      <c r="CA112" s="804">
        <v>186873246</v>
      </c>
      <c r="CB112" s="804"/>
      <c r="CC112" s="804"/>
      <c r="CD112" s="804"/>
      <c r="CE112" s="804"/>
      <c r="CF112" s="862">
        <v>46.6</v>
      </c>
      <c r="CG112" s="863"/>
      <c r="CH112" s="863"/>
      <c r="CI112" s="863"/>
      <c r="CJ112" s="863"/>
      <c r="CK112" s="914"/>
      <c r="CL112" s="808"/>
      <c r="CM112" s="802" t="s">
        <v>437</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v>320451</v>
      </c>
      <c r="DM112" s="804"/>
      <c r="DN112" s="804"/>
      <c r="DO112" s="804"/>
      <c r="DP112" s="804"/>
      <c r="DQ112" s="804">
        <v>320451</v>
      </c>
      <c r="DR112" s="804"/>
      <c r="DS112" s="804"/>
      <c r="DT112" s="804"/>
      <c r="DU112" s="804"/>
      <c r="DV112" s="781">
        <v>0.1</v>
      </c>
      <c r="DW112" s="781"/>
      <c r="DX112" s="781"/>
      <c r="DY112" s="781"/>
      <c r="DZ112" s="782"/>
    </row>
    <row r="113" spans="1:130" s="224" customFormat="1" ht="26.25" customHeight="1" x14ac:dyDescent="0.15">
      <c r="A113" s="901"/>
      <c r="B113" s="902"/>
      <c r="C113" s="739" t="s">
        <v>438</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16276934</v>
      </c>
      <c r="AB113" s="906"/>
      <c r="AC113" s="906"/>
      <c r="AD113" s="906"/>
      <c r="AE113" s="907"/>
      <c r="AF113" s="908">
        <v>15800907</v>
      </c>
      <c r="AG113" s="906"/>
      <c r="AH113" s="906"/>
      <c r="AI113" s="906"/>
      <c r="AJ113" s="907"/>
      <c r="AK113" s="908">
        <v>17118862</v>
      </c>
      <c r="AL113" s="906"/>
      <c r="AM113" s="906"/>
      <c r="AN113" s="906"/>
      <c r="AO113" s="907"/>
      <c r="AP113" s="909">
        <v>4.3</v>
      </c>
      <c r="AQ113" s="910"/>
      <c r="AR113" s="910"/>
      <c r="AS113" s="910"/>
      <c r="AT113" s="911"/>
      <c r="AU113" s="919"/>
      <c r="AV113" s="920"/>
      <c r="AW113" s="920"/>
      <c r="AX113" s="920"/>
      <c r="AY113" s="920"/>
      <c r="AZ113" s="802" t="s">
        <v>439</v>
      </c>
      <c r="BA113" s="739"/>
      <c r="BB113" s="739"/>
      <c r="BC113" s="739"/>
      <c r="BD113" s="739"/>
      <c r="BE113" s="739"/>
      <c r="BF113" s="739"/>
      <c r="BG113" s="739"/>
      <c r="BH113" s="739"/>
      <c r="BI113" s="739"/>
      <c r="BJ113" s="739"/>
      <c r="BK113" s="739"/>
      <c r="BL113" s="739"/>
      <c r="BM113" s="739"/>
      <c r="BN113" s="739"/>
      <c r="BO113" s="739"/>
      <c r="BP113" s="740"/>
      <c r="BQ113" s="803">
        <v>153761</v>
      </c>
      <c r="BR113" s="804"/>
      <c r="BS113" s="804"/>
      <c r="BT113" s="804"/>
      <c r="BU113" s="804"/>
      <c r="BV113" s="804">
        <v>144940</v>
      </c>
      <c r="BW113" s="804"/>
      <c r="BX113" s="804"/>
      <c r="BY113" s="804"/>
      <c r="BZ113" s="804"/>
      <c r="CA113" s="804">
        <v>134088</v>
      </c>
      <c r="CB113" s="804"/>
      <c r="CC113" s="804"/>
      <c r="CD113" s="804"/>
      <c r="CE113" s="804"/>
      <c r="CF113" s="862">
        <v>0</v>
      </c>
      <c r="CG113" s="863"/>
      <c r="CH113" s="863"/>
      <c r="CI113" s="863"/>
      <c r="CJ113" s="863"/>
      <c r="CK113" s="914"/>
      <c r="CL113" s="808"/>
      <c r="CM113" s="802" t="s">
        <v>440</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15">
      <c r="A114" s="901"/>
      <c r="B114" s="902"/>
      <c r="C114" s="739" t="s">
        <v>441</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11842</v>
      </c>
      <c r="AB114" s="767"/>
      <c r="AC114" s="767"/>
      <c r="AD114" s="767"/>
      <c r="AE114" s="768"/>
      <c r="AF114" s="769">
        <v>11851</v>
      </c>
      <c r="AG114" s="767"/>
      <c r="AH114" s="767"/>
      <c r="AI114" s="767"/>
      <c r="AJ114" s="768"/>
      <c r="AK114" s="769">
        <v>11860</v>
      </c>
      <c r="AL114" s="767"/>
      <c r="AM114" s="767"/>
      <c r="AN114" s="767"/>
      <c r="AO114" s="768"/>
      <c r="AP114" s="811">
        <v>0</v>
      </c>
      <c r="AQ114" s="812"/>
      <c r="AR114" s="812"/>
      <c r="AS114" s="812"/>
      <c r="AT114" s="813"/>
      <c r="AU114" s="919"/>
      <c r="AV114" s="920"/>
      <c r="AW114" s="920"/>
      <c r="AX114" s="920"/>
      <c r="AY114" s="920"/>
      <c r="AZ114" s="802" t="s">
        <v>442</v>
      </c>
      <c r="BA114" s="739"/>
      <c r="BB114" s="739"/>
      <c r="BC114" s="739"/>
      <c r="BD114" s="739"/>
      <c r="BE114" s="739"/>
      <c r="BF114" s="739"/>
      <c r="BG114" s="739"/>
      <c r="BH114" s="739"/>
      <c r="BI114" s="739"/>
      <c r="BJ114" s="739"/>
      <c r="BK114" s="739"/>
      <c r="BL114" s="739"/>
      <c r="BM114" s="739"/>
      <c r="BN114" s="739"/>
      <c r="BO114" s="739"/>
      <c r="BP114" s="740"/>
      <c r="BQ114" s="803">
        <v>124079636</v>
      </c>
      <c r="BR114" s="804"/>
      <c r="BS114" s="804"/>
      <c r="BT114" s="804"/>
      <c r="BU114" s="804"/>
      <c r="BV114" s="804">
        <v>120571737</v>
      </c>
      <c r="BW114" s="804"/>
      <c r="BX114" s="804"/>
      <c r="BY114" s="804"/>
      <c r="BZ114" s="804"/>
      <c r="CA114" s="804">
        <v>125070640</v>
      </c>
      <c r="CB114" s="804"/>
      <c r="CC114" s="804"/>
      <c r="CD114" s="804"/>
      <c r="CE114" s="804"/>
      <c r="CF114" s="862">
        <v>31.2</v>
      </c>
      <c r="CG114" s="863"/>
      <c r="CH114" s="863"/>
      <c r="CI114" s="863"/>
      <c r="CJ114" s="863"/>
      <c r="CK114" s="914"/>
      <c r="CL114" s="808"/>
      <c r="CM114" s="802" t="s">
        <v>443</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15">
      <c r="A115" s="901"/>
      <c r="B115" s="902"/>
      <c r="C115" s="739" t="s">
        <v>444</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620495</v>
      </c>
      <c r="AB115" s="906"/>
      <c r="AC115" s="906"/>
      <c r="AD115" s="906"/>
      <c r="AE115" s="907"/>
      <c r="AF115" s="908">
        <v>615939</v>
      </c>
      <c r="AG115" s="906"/>
      <c r="AH115" s="906"/>
      <c r="AI115" s="906"/>
      <c r="AJ115" s="907"/>
      <c r="AK115" s="908">
        <v>990370</v>
      </c>
      <c r="AL115" s="906"/>
      <c r="AM115" s="906"/>
      <c r="AN115" s="906"/>
      <c r="AO115" s="907"/>
      <c r="AP115" s="909">
        <v>0.2</v>
      </c>
      <c r="AQ115" s="910"/>
      <c r="AR115" s="910"/>
      <c r="AS115" s="910"/>
      <c r="AT115" s="911"/>
      <c r="AU115" s="919"/>
      <c r="AV115" s="920"/>
      <c r="AW115" s="920"/>
      <c r="AX115" s="920"/>
      <c r="AY115" s="920"/>
      <c r="AZ115" s="802" t="s">
        <v>445</v>
      </c>
      <c r="BA115" s="739"/>
      <c r="BB115" s="739"/>
      <c r="BC115" s="739"/>
      <c r="BD115" s="739"/>
      <c r="BE115" s="739"/>
      <c r="BF115" s="739"/>
      <c r="BG115" s="739"/>
      <c r="BH115" s="739"/>
      <c r="BI115" s="739"/>
      <c r="BJ115" s="739"/>
      <c r="BK115" s="739"/>
      <c r="BL115" s="739"/>
      <c r="BM115" s="739"/>
      <c r="BN115" s="739"/>
      <c r="BO115" s="739"/>
      <c r="BP115" s="740"/>
      <c r="BQ115" s="803">
        <v>348195</v>
      </c>
      <c r="BR115" s="804"/>
      <c r="BS115" s="804"/>
      <c r="BT115" s="804"/>
      <c r="BU115" s="804"/>
      <c r="BV115" s="804">
        <v>1006188</v>
      </c>
      <c r="BW115" s="804"/>
      <c r="BX115" s="804"/>
      <c r="BY115" s="804"/>
      <c r="BZ115" s="804"/>
      <c r="CA115" s="804">
        <v>1664180</v>
      </c>
      <c r="CB115" s="804"/>
      <c r="CC115" s="804"/>
      <c r="CD115" s="804"/>
      <c r="CE115" s="804"/>
      <c r="CF115" s="862">
        <v>0.4</v>
      </c>
      <c r="CG115" s="863"/>
      <c r="CH115" s="863"/>
      <c r="CI115" s="863"/>
      <c r="CJ115" s="863"/>
      <c r="CK115" s="914"/>
      <c r="CL115" s="808"/>
      <c r="CM115" s="802" t="s">
        <v>446</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15">
      <c r="A116" s="903"/>
      <c r="B116" s="904"/>
      <c r="C116" s="826" t="s">
        <v>447</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448</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449</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15">
      <c r="A117" s="882" t="s">
        <v>178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450</v>
      </c>
      <c r="Z117" s="884"/>
      <c r="AA117" s="889">
        <v>103824296</v>
      </c>
      <c r="AB117" s="890"/>
      <c r="AC117" s="890"/>
      <c r="AD117" s="890"/>
      <c r="AE117" s="891"/>
      <c r="AF117" s="892">
        <v>104696782</v>
      </c>
      <c r="AG117" s="890"/>
      <c r="AH117" s="890"/>
      <c r="AI117" s="890"/>
      <c r="AJ117" s="891"/>
      <c r="AK117" s="892">
        <v>107924844</v>
      </c>
      <c r="AL117" s="890"/>
      <c r="AM117" s="890"/>
      <c r="AN117" s="890"/>
      <c r="AO117" s="891"/>
      <c r="AP117" s="893"/>
      <c r="AQ117" s="894"/>
      <c r="AR117" s="894"/>
      <c r="AS117" s="894"/>
      <c r="AT117" s="895"/>
      <c r="AU117" s="919"/>
      <c r="AV117" s="920"/>
      <c r="AW117" s="920"/>
      <c r="AX117" s="920"/>
      <c r="AY117" s="920"/>
      <c r="AZ117" s="850" t="s">
        <v>451</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452</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15">
      <c r="A118" s="882" t="s">
        <v>426</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423</v>
      </c>
      <c r="AB118" s="883"/>
      <c r="AC118" s="883"/>
      <c r="AD118" s="883"/>
      <c r="AE118" s="884"/>
      <c r="AF118" s="885" t="s">
        <v>424</v>
      </c>
      <c r="AG118" s="883"/>
      <c r="AH118" s="883"/>
      <c r="AI118" s="883"/>
      <c r="AJ118" s="884"/>
      <c r="AK118" s="885" t="s">
        <v>295</v>
      </c>
      <c r="AL118" s="883"/>
      <c r="AM118" s="883"/>
      <c r="AN118" s="883"/>
      <c r="AO118" s="884"/>
      <c r="AP118" s="886" t="s">
        <v>425</v>
      </c>
      <c r="AQ118" s="887"/>
      <c r="AR118" s="887"/>
      <c r="AS118" s="887"/>
      <c r="AT118" s="888"/>
      <c r="AU118" s="919"/>
      <c r="AV118" s="920"/>
      <c r="AW118" s="920"/>
      <c r="AX118" s="920"/>
      <c r="AY118" s="920"/>
      <c r="AZ118" s="825" t="s">
        <v>453</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454</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15">
      <c r="A119" s="805" t="s">
        <v>429</v>
      </c>
      <c r="B119" s="806"/>
      <c r="C119" s="847" t="s">
        <v>430</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v>156451</v>
      </c>
      <c r="AB119" s="876"/>
      <c r="AC119" s="876"/>
      <c r="AD119" s="876"/>
      <c r="AE119" s="877"/>
      <c r="AF119" s="878">
        <v>228543</v>
      </c>
      <c r="AG119" s="876"/>
      <c r="AH119" s="876"/>
      <c r="AI119" s="876"/>
      <c r="AJ119" s="877"/>
      <c r="AK119" s="878">
        <v>228702</v>
      </c>
      <c r="AL119" s="876"/>
      <c r="AM119" s="876"/>
      <c r="AN119" s="876"/>
      <c r="AO119" s="877"/>
      <c r="AP119" s="879">
        <v>0.1</v>
      </c>
      <c r="AQ119" s="880"/>
      <c r="AR119" s="880"/>
      <c r="AS119" s="880"/>
      <c r="AT119" s="881"/>
      <c r="AU119" s="921"/>
      <c r="AV119" s="922"/>
      <c r="AW119" s="922"/>
      <c r="AX119" s="922"/>
      <c r="AY119" s="922"/>
      <c r="AZ119" s="245" t="s">
        <v>178</v>
      </c>
      <c r="BA119" s="245"/>
      <c r="BB119" s="245"/>
      <c r="BC119" s="245"/>
      <c r="BD119" s="245"/>
      <c r="BE119" s="245"/>
      <c r="BF119" s="245"/>
      <c r="BG119" s="245"/>
      <c r="BH119" s="245"/>
      <c r="BI119" s="245"/>
      <c r="BJ119" s="245"/>
      <c r="BK119" s="245"/>
      <c r="BL119" s="245"/>
      <c r="BM119" s="245"/>
      <c r="BN119" s="245"/>
      <c r="BO119" s="864" t="s">
        <v>455</v>
      </c>
      <c r="BP119" s="865"/>
      <c r="BQ119" s="866">
        <v>1643815048</v>
      </c>
      <c r="BR119" s="832"/>
      <c r="BS119" s="832"/>
      <c r="BT119" s="832"/>
      <c r="BU119" s="832"/>
      <c r="BV119" s="832">
        <v>1685008593</v>
      </c>
      <c r="BW119" s="832"/>
      <c r="BX119" s="832"/>
      <c r="BY119" s="832"/>
      <c r="BZ119" s="832"/>
      <c r="CA119" s="832">
        <v>1710267049</v>
      </c>
      <c r="CB119" s="832"/>
      <c r="CC119" s="832"/>
      <c r="CD119" s="832"/>
      <c r="CE119" s="832"/>
      <c r="CF119" s="735"/>
      <c r="CG119" s="736"/>
      <c r="CH119" s="736"/>
      <c r="CI119" s="736"/>
      <c r="CJ119" s="821"/>
      <c r="CK119" s="915"/>
      <c r="CL119" s="810"/>
      <c r="CM119" s="825" t="s">
        <v>456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v>5952615</v>
      </c>
      <c r="DH119" s="751"/>
      <c r="DI119" s="751"/>
      <c r="DJ119" s="751"/>
      <c r="DK119" s="752"/>
      <c r="DL119" s="753">
        <v>5012913</v>
      </c>
      <c r="DM119" s="751"/>
      <c r="DN119" s="751"/>
      <c r="DO119" s="751"/>
      <c r="DP119" s="752"/>
      <c r="DQ119" s="753">
        <v>4059938</v>
      </c>
      <c r="DR119" s="751"/>
      <c r="DS119" s="751"/>
      <c r="DT119" s="751"/>
      <c r="DU119" s="752"/>
      <c r="DV119" s="835">
        <v>1</v>
      </c>
      <c r="DW119" s="836"/>
      <c r="DX119" s="836"/>
      <c r="DY119" s="836"/>
      <c r="DZ119" s="837"/>
    </row>
    <row r="120" spans="1:130" s="224" customFormat="1" ht="26.25" customHeight="1" x14ac:dyDescent="0.15">
      <c r="A120" s="807"/>
      <c r="B120" s="808"/>
      <c r="C120" s="802" t="s">
        <v>433</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457</v>
      </c>
      <c r="AV120" s="868"/>
      <c r="AW120" s="868"/>
      <c r="AX120" s="868"/>
      <c r="AY120" s="869"/>
      <c r="AZ120" s="847" t="s">
        <v>458</v>
      </c>
      <c r="BA120" s="795"/>
      <c r="BB120" s="795"/>
      <c r="BC120" s="795"/>
      <c r="BD120" s="795"/>
      <c r="BE120" s="795"/>
      <c r="BF120" s="795"/>
      <c r="BG120" s="795"/>
      <c r="BH120" s="795"/>
      <c r="BI120" s="795"/>
      <c r="BJ120" s="795"/>
      <c r="BK120" s="795"/>
      <c r="BL120" s="795"/>
      <c r="BM120" s="795"/>
      <c r="BN120" s="795"/>
      <c r="BO120" s="795"/>
      <c r="BP120" s="796"/>
      <c r="BQ120" s="848">
        <v>388247899</v>
      </c>
      <c r="BR120" s="829"/>
      <c r="BS120" s="829"/>
      <c r="BT120" s="829"/>
      <c r="BU120" s="829"/>
      <c r="BV120" s="829">
        <v>427678548</v>
      </c>
      <c r="BW120" s="829"/>
      <c r="BX120" s="829"/>
      <c r="BY120" s="829"/>
      <c r="BZ120" s="829"/>
      <c r="CA120" s="829">
        <v>456435338</v>
      </c>
      <c r="CB120" s="829"/>
      <c r="CC120" s="829"/>
      <c r="CD120" s="829"/>
      <c r="CE120" s="829"/>
      <c r="CF120" s="853">
        <v>113.8</v>
      </c>
      <c r="CG120" s="854"/>
      <c r="CH120" s="854"/>
      <c r="CI120" s="854"/>
      <c r="CJ120" s="854"/>
      <c r="CK120" s="855" t="s">
        <v>459</v>
      </c>
      <c r="CL120" s="839"/>
      <c r="CM120" s="839"/>
      <c r="CN120" s="839"/>
      <c r="CO120" s="840"/>
      <c r="CP120" s="859" t="s">
        <v>397</v>
      </c>
      <c r="CQ120" s="860"/>
      <c r="CR120" s="860"/>
      <c r="CS120" s="860"/>
      <c r="CT120" s="860"/>
      <c r="CU120" s="860"/>
      <c r="CV120" s="860"/>
      <c r="CW120" s="860"/>
      <c r="CX120" s="860"/>
      <c r="CY120" s="860"/>
      <c r="CZ120" s="860"/>
      <c r="DA120" s="860"/>
      <c r="DB120" s="860"/>
      <c r="DC120" s="860"/>
      <c r="DD120" s="860"/>
      <c r="DE120" s="860"/>
      <c r="DF120" s="861"/>
      <c r="DG120" s="848">
        <v>46672316</v>
      </c>
      <c r="DH120" s="829"/>
      <c r="DI120" s="829"/>
      <c r="DJ120" s="829"/>
      <c r="DK120" s="829"/>
      <c r="DL120" s="829">
        <v>61741193</v>
      </c>
      <c r="DM120" s="829"/>
      <c r="DN120" s="829"/>
      <c r="DO120" s="829"/>
      <c r="DP120" s="829"/>
      <c r="DQ120" s="829">
        <v>66010902</v>
      </c>
      <c r="DR120" s="829"/>
      <c r="DS120" s="829"/>
      <c r="DT120" s="829"/>
      <c r="DU120" s="829"/>
      <c r="DV120" s="830">
        <v>16.5</v>
      </c>
      <c r="DW120" s="830"/>
      <c r="DX120" s="830"/>
      <c r="DY120" s="830"/>
      <c r="DZ120" s="831"/>
    </row>
    <row r="121" spans="1:130" s="224" customFormat="1" ht="26.25" customHeight="1" x14ac:dyDescent="0.15">
      <c r="A121" s="807"/>
      <c r="B121" s="808"/>
      <c r="C121" s="850" t="s">
        <v>460</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461</v>
      </c>
      <c r="BA121" s="739"/>
      <c r="BB121" s="739"/>
      <c r="BC121" s="739"/>
      <c r="BD121" s="739"/>
      <c r="BE121" s="739"/>
      <c r="BF121" s="739"/>
      <c r="BG121" s="739"/>
      <c r="BH121" s="739"/>
      <c r="BI121" s="739"/>
      <c r="BJ121" s="739"/>
      <c r="BK121" s="739"/>
      <c r="BL121" s="739"/>
      <c r="BM121" s="739"/>
      <c r="BN121" s="739"/>
      <c r="BO121" s="739"/>
      <c r="BP121" s="740"/>
      <c r="BQ121" s="803">
        <v>208775973</v>
      </c>
      <c r="BR121" s="804"/>
      <c r="BS121" s="804"/>
      <c r="BT121" s="804"/>
      <c r="BU121" s="804"/>
      <c r="BV121" s="804">
        <v>200650424</v>
      </c>
      <c r="BW121" s="804"/>
      <c r="BX121" s="804"/>
      <c r="BY121" s="804"/>
      <c r="BZ121" s="804"/>
      <c r="CA121" s="804">
        <v>198910288</v>
      </c>
      <c r="CB121" s="804"/>
      <c r="CC121" s="804"/>
      <c r="CD121" s="804"/>
      <c r="CE121" s="804"/>
      <c r="CF121" s="862">
        <v>49.6</v>
      </c>
      <c r="CG121" s="863"/>
      <c r="CH121" s="863"/>
      <c r="CI121" s="863"/>
      <c r="CJ121" s="863"/>
      <c r="CK121" s="856"/>
      <c r="CL121" s="842"/>
      <c r="CM121" s="842"/>
      <c r="CN121" s="842"/>
      <c r="CO121" s="843"/>
      <c r="CP121" s="822" t="s">
        <v>402</v>
      </c>
      <c r="CQ121" s="823"/>
      <c r="CR121" s="823"/>
      <c r="CS121" s="823"/>
      <c r="CT121" s="823"/>
      <c r="CU121" s="823"/>
      <c r="CV121" s="823"/>
      <c r="CW121" s="823"/>
      <c r="CX121" s="823"/>
      <c r="CY121" s="823"/>
      <c r="CZ121" s="823"/>
      <c r="DA121" s="823"/>
      <c r="DB121" s="823"/>
      <c r="DC121" s="823"/>
      <c r="DD121" s="823"/>
      <c r="DE121" s="823"/>
      <c r="DF121" s="824"/>
      <c r="DG121" s="803">
        <v>50196883</v>
      </c>
      <c r="DH121" s="804"/>
      <c r="DI121" s="804"/>
      <c r="DJ121" s="804"/>
      <c r="DK121" s="804"/>
      <c r="DL121" s="804">
        <v>48170476</v>
      </c>
      <c r="DM121" s="804"/>
      <c r="DN121" s="804"/>
      <c r="DO121" s="804"/>
      <c r="DP121" s="804"/>
      <c r="DQ121" s="804">
        <v>51150918</v>
      </c>
      <c r="DR121" s="804"/>
      <c r="DS121" s="804"/>
      <c r="DT121" s="804"/>
      <c r="DU121" s="804"/>
      <c r="DV121" s="781">
        <v>12.8</v>
      </c>
      <c r="DW121" s="781"/>
      <c r="DX121" s="781"/>
      <c r="DY121" s="781"/>
      <c r="DZ121" s="782"/>
    </row>
    <row r="122" spans="1:130" s="224" customFormat="1" ht="26.25" customHeight="1" x14ac:dyDescent="0.15">
      <c r="A122" s="807"/>
      <c r="B122" s="808"/>
      <c r="C122" s="802" t="s">
        <v>443</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462</v>
      </c>
      <c r="BA122" s="826"/>
      <c r="BB122" s="826"/>
      <c r="BC122" s="826"/>
      <c r="BD122" s="826"/>
      <c r="BE122" s="826"/>
      <c r="BF122" s="826"/>
      <c r="BG122" s="826"/>
      <c r="BH122" s="826"/>
      <c r="BI122" s="826"/>
      <c r="BJ122" s="826"/>
      <c r="BK122" s="826"/>
      <c r="BL122" s="826"/>
      <c r="BM122" s="826"/>
      <c r="BN122" s="826"/>
      <c r="BO122" s="826"/>
      <c r="BP122" s="827"/>
      <c r="BQ122" s="866">
        <v>817713695</v>
      </c>
      <c r="BR122" s="832"/>
      <c r="BS122" s="832"/>
      <c r="BT122" s="832"/>
      <c r="BU122" s="832"/>
      <c r="BV122" s="832">
        <v>816492931</v>
      </c>
      <c r="BW122" s="832"/>
      <c r="BX122" s="832"/>
      <c r="BY122" s="832"/>
      <c r="BZ122" s="832"/>
      <c r="CA122" s="832">
        <v>803889526</v>
      </c>
      <c r="CB122" s="832"/>
      <c r="CC122" s="832"/>
      <c r="CD122" s="832"/>
      <c r="CE122" s="832"/>
      <c r="CF122" s="833">
        <v>200.5</v>
      </c>
      <c r="CG122" s="834"/>
      <c r="CH122" s="834"/>
      <c r="CI122" s="834"/>
      <c r="CJ122" s="834"/>
      <c r="CK122" s="856"/>
      <c r="CL122" s="842"/>
      <c r="CM122" s="842"/>
      <c r="CN122" s="842"/>
      <c r="CO122" s="843"/>
      <c r="CP122" s="822" t="s">
        <v>401</v>
      </c>
      <c r="CQ122" s="823"/>
      <c r="CR122" s="823"/>
      <c r="CS122" s="823"/>
      <c r="CT122" s="823"/>
      <c r="CU122" s="823"/>
      <c r="CV122" s="823"/>
      <c r="CW122" s="823"/>
      <c r="CX122" s="823"/>
      <c r="CY122" s="823"/>
      <c r="CZ122" s="823"/>
      <c r="DA122" s="823"/>
      <c r="DB122" s="823"/>
      <c r="DC122" s="823"/>
      <c r="DD122" s="823"/>
      <c r="DE122" s="823"/>
      <c r="DF122" s="824"/>
      <c r="DG122" s="803">
        <v>46166472</v>
      </c>
      <c r="DH122" s="804"/>
      <c r="DI122" s="804"/>
      <c r="DJ122" s="804"/>
      <c r="DK122" s="804"/>
      <c r="DL122" s="804">
        <v>50579327</v>
      </c>
      <c r="DM122" s="804"/>
      <c r="DN122" s="804"/>
      <c r="DO122" s="804"/>
      <c r="DP122" s="804"/>
      <c r="DQ122" s="804">
        <v>49524185</v>
      </c>
      <c r="DR122" s="804"/>
      <c r="DS122" s="804"/>
      <c r="DT122" s="804"/>
      <c r="DU122" s="804"/>
      <c r="DV122" s="781">
        <v>12.4</v>
      </c>
      <c r="DW122" s="781"/>
      <c r="DX122" s="781"/>
      <c r="DY122" s="781"/>
      <c r="DZ122" s="782"/>
    </row>
    <row r="123" spans="1:130" s="224" customFormat="1" ht="26.25" customHeight="1" x14ac:dyDescent="0.15">
      <c r="A123" s="807"/>
      <c r="B123" s="808"/>
      <c r="C123" s="802" t="s">
        <v>449</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5" t="s">
        <v>178</v>
      </c>
      <c r="BA123" s="245"/>
      <c r="BB123" s="245"/>
      <c r="BC123" s="245"/>
      <c r="BD123" s="245"/>
      <c r="BE123" s="245"/>
      <c r="BF123" s="245"/>
      <c r="BG123" s="245"/>
      <c r="BH123" s="245"/>
      <c r="BI123" s="245"/>
      <c r="BJ123" s="245"/>
      <c r="BK123" s="245"/>
      <c r="BL123" s="245"/>
      <c r="BM123" s="245"/>
      <c r="BN123" s="245"/>
      <c r="BO123" s="864" t="s">
        <v>463</v>
      </c>
      <c r="BP123" s="865"/>
      <c r="BQ123" s="819">
        <v>1414737567</v>
      </c>
      <c r="BR123" s="820"/>
      <c r="BS123" s="820"/>
      <c r="BT123" s="820"/>
      <c r="BU123" s="820"/>
      <c r="BV123" s="820">
        <v>1444821903</v>
      </c>
      <c r="BW123" s="820"/>
      <c r="BX123" s="820"/>
      <c r="BY123" s="820"/>
      <c r="BZ123" s="820"/>
      <c r="CA123" s="820">
        <v>1459235152</v>
      </c>
      <c r="CB123" s="820"/>
      <c r="CC123" s="820"/>
      <c r="CD123" s="820"/>
      <c r="CE123" s="820"/>
      <c r="CF123" s="735"/>
      <c r="CG123" s="736"/>
      <c r="CH123" s="736"/>
      <c r="CI123" s="736"/>
      <c r="CJ123" s="821"/>
      <c r="CK123" s="856"/>
      <c r="CL123" s="842"/>
      <c r="CM123" s="842"/>
      <c r="CN123" s="842"/>
      <c r="CO123" s="843"/>
      <c r="CP123" s="822" t="s">
        <v>408</v>
      </c>
      <c r="CQ123" s="823"/>
      <c r="CR123" s="823"/>
      <c r="CS123" s="823"/>
      <c r="CT123" s="823"/>
      <c r="CU123" s="823"/>
      <c r="CV123" s="823"/>
      <c r="CW123" s="823"/>
      <c r="CX123" s="823"/>
      <c r="CY123" s="823"/>
      <c r="CZ123" s="823"/>
      <c r="DA123" s="823"/>
      <c r="DB123" s="823"/>
      <c r="DC123" s="823"/>
      <c r="DD123" s="823"/>
      <c r="DE123" s="823"/>
      <c r="DF123" s="824"/>
      <c r="DG123" s="766">
        <v>9415706</v>
      </c>
      <c r="DH123" s="767"/>
      <c r="DI123" s="767"/>
      <c r="DJ123" s="767"/>
      <c r="DK123" s="768"/>
      <c r="DL123" s="769">
        <v>8836730</v>
      </c>
      <c r="DM123" s="767"/>
      <c r="DN123" s="767"/>
      <c r="DO123" s="767"/>
      <c r="DP123" s="768"/>
      <c r="DQ123" s="769">
        <v>8361728</v>
      </c>
      <c r="DR123" s="767"/>
      <c r="DS123" s="767"/>
      <c r="DT123" s="767"/>
      <c r="DU123" s="768"/>
      <c r="DV123" s="811">
        <v>2.1</v>
      </c>
      <c r="DW123" s="812"/>
      <c r="DX123" s="812"/>
      <c r="DY123" s="812"/>
      <c r="DZ123" s="813"/>
    </row>
    <row r="124" spans="1:130" s="224" customFormat="1" ht="26.25" customHeight="1" thickBot="1" x14ac:dyDescent="0.2">
      <c r="A124" s="807"/>
      <c r="B124" s="808"/>
      <c r="C124" s="802" t="s">
        <v>452</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464</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56.4</v>
      </c>
      <c r="BR124" s="818"/>
      <c r="BS124" s="818"/>
      <c r="BT124" s="818"/>
      <c r="BU124" s="818"/>
      <c r="BV124" s="818">
        <v>60.9</v>
      </c>
      <c r="BW124" s="818"/>
      <c r="BX124" s="818"/>
      <c r="BY124" s="818"/>
      <c r="BZ124" s="818"/>
      <c r="CA124" s="818">
        <v>62.6</v>
      </c>
      <c r="CB124" s="818"/>
      <c r="CC124" s="818"/>
      <c r="CD124" s="818"/>
      <c r="CE124" s="818"/>
      <c r="CF124" s="713"/>
      <c r="CG124" s="714"/>
      <c r="CH124" s="714"/>
      <c r="CI124" s="714"/>
      <c r="CJ124" s="849"/>
      <c r="CK124" s="857"/>
      <c r="CL124" s="857"/>
      <c r="CM124" s="857"/>
      <c r="CN124" s="857"/>
      <c r="CO124" s="858"/>
      <c r="CP124" s="822" t="s">
        <v>465</v>
      </c>
      <c r="CQ124" s="823"/>
      <c r="CR124" s="823"/>
      <c r="CS124" s="823"/>
      <c r="CT124" s="823"/>
      <c r="CU124" s="823"/>
      <c r="CV124" s="823"/>
      <c r="CW124" s="823"/>
      <c r="CX124" s="823"/>
      <c r="CY124" s="823"/>
      <c r="CZ124" s="823"/>
      <c r="DA124" s="823"/>
      <c r="DB124" s="823"/>
      <c r="DC124" s="823"/>
      <c r="DD124" s="823"/>
      <c r="DE124" s="823"/>
      <c r="DF124" s="824"/>
      <c r="DG124" s="750">
        <v>11084912</v>
      </c>
      <c r="DH124" s="751"/>
      <c r="DI124" s="751"/>
      <c r="DJ124" s="751"/>
      <c r="DK124" s="752"/>
      <c r="DL124" s="753">
        <v>11542567</v>
      </c>
      <c r="DM124" s="751"/>
      <c r="DN124" s="751"/>
      <c r="DO124" s="751"/>
      <c r="DP124" s="752"/>
      <c r="DQ124" s="753">
        <v>11825513</v>
      </c>
      <c r="DR124" s="751"/>
      <c r="DS124" s="751"/>
      <c r="DT124" s="751"/>
      <c r="DU124" s="752"/>
      <c r="DV124" s="835">
        <v>2.9</v>
      </c>
      <c r="DW124" s="836"/>
      <c r="DX124" s="836"/>
      <c r="DY124" s="836"/>
      <c r="DZ124" s="837"/>
    </row>
    <row r="125" spans="1:130" s="224" customFormat="1" ht="26.25" customHeight="1" x14ac:dyDescent="0.15">
      <c r="A125" s="807"/>
      <c r="B125" s="808"/>
      <c r="C125" s="802" t="s">
        <v>454</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466</v>
      </c>
      <c r="CL125" s="839"/>
      <c r="CM125" s="839"/>
      <c r="CN125" s="839"/>
      <c r="CO125" s="840"/>
      <c r="CP125" s="847" t="s">
        <v>467</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
      <c r="A126" s="807"/>
      <c r="B126" s="808"/>
      <c r="C126" s="802" t="s">
        <v>456</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v>463368</v>
      </c>
      <c r="AB126" s="767"/>
      <c r="AC126" s="767"/>
      <c r="AD126" s="767"/>
      <c r="AE126" s="768"/>
      <c r="AF126" s="769">
        <v>387227</v>
      </c>
      <c r="AG126" s="767"/>
      <c r="AH126" s="767"/>
      <c r="AI126" s="767"/>
      <c r="AJ126" s="768"/>
      <c r="AK126" s="769">
        <v>761501</v>
      </c>
      <c r="AL126" s="767"/>
      <c r="AM126" s="767"/>
      <c r="AN126" s="767"/>
      <c r="AO126" s="768"/>
      <c r="AP126" s="811">
        <v>0.2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468</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15">
      <c r="A127" s="809"/>
      <c r="B127" s="810"/>
      <c r="C127" s="825" t="s">
        <v>469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v>676</v>
      </c>
      <c r="AB127" s="767"/>
      <c r="AC127" s="767"/>
      <c r="AD127" s="767"/>
      <c r="AE127" s="768"/>
      <c r="AF127" s="769">
        <v>169</v>
      </c>
      <c r="AG127" s="767"/>
      <c r="AH127" s="767"/>
      <c r="AI127" s="767"/>
      <c r="AJ127" s="768"/>
      <c r="AK127" s="769">
        <v>167</v>
      </c>
      <c r="AL127" s="767"/>
      <c r="AM127" s="767"/>
      <c r="AN127" s="767"/>
      <c r="AO127" s="768"/>
      <c r="AP127" s="811">
        <v>0</v>
      </c>
      <c r="AQ127" s="812"/>
      <c r="AR127" s="812"/>
      <c r="AS127" s="812"/>
      <c r="AT127" s="813"/>
      <c r="AU127" s="226"/>
      <c r="AV127" s="226"/>
      <c r="AW127" s="226"/>
      <c r="AX127" s="828" t="s">
        <v>470</v>
      </c>
      <c r="AY127" s="799"/>
      <c r="AZ127" s="799"/>
      <c r="BA127" s="799"/>
      <c r="BB127" s="799"/>
      <c r="BC127" s="799"/>
      <c r="BD127" s="799"/>
      <c r="BE127" s="800"/>
      <c r="BF127" s="798" t="s">
        <v>471</v>
      </c>
      <c r="BG127" s="799"/>
      <c r="BH127" s="799"/>
      <c r="BI127" s="799"/>
      <c r="BJ127" s="799"/>
      <c r="BK127" s="799"/>
      <c r="BL127" s="800"/>
      <c r="BM127" s="798" t="s">
        <v>472</v>
      </c>
      <c r="BN127" s="799"/>
      <c r="BO127" s="799"/>
      <c r="BP127" s="799"/>
      <c r="BQ127" s="799"/>
      <c r="BR127" s="799"/>
      <c r="BS127" s="800"/>
      <c r="BT127" s="798" t="s">
        <v>473</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474</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
      <c r="A128" s="783" t="s">
        <v>475</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476</v>
      </c>
      <c r="X128" s="785"/>
      <c r="Y128" s="785"/>
      <c r="Z128" s="786"/>
      <c r="AA128" s="787">
        <v>30593954</v>
      </c>
      <c r="AB128" s="788"/>
      <c r="AC128" s="788"/>
      <c r="AD128" s="788"/>
      <c r="AE128" s="789"/>
      <c r="AF128" s="790">
        <v>28382181</v>
      </c>
      <c r="AG128" s="788"/>
      <c r="AH128" s="788"/>
      <c r="AI128" s="788"/>
      <c r="AJ128" s="789"/>
      <c r="AK128" s="790">
        <v>33585559</v>
      </c>
      <c r="AL128" s="788"/>
      <c r="AM128" s="788"/>
      <c r="AN128" s="788"/>
      <c r="AO128" s="789"/>
      <c r="AP128" s="791"/>
      <c r="AQ128" s="792"/>
      <c r="AR128" s="792"/>
      <c r="AS128" s="792"/>
      <c r="AT128" s="793"/>
      <c r="AU128" s="226"/>
      <c r="AV128" s="226"/>
      <c r="AW128" s="226"/>
      <c r="AX128" s="794" t="s">
        <v>477</v>
      </c>
      <c r="AY128" s="795"/>
      <c r="AZ128" s="795"/>
      <c r="BA128" s="795"/>
      <c r="BB128" s="795"/>
      <c r="BC128" s="795"/>
      <c r="BD128" s="795"/>
      <c r="BE128" s="796"/>
      <c r="BF128" s="773" t="s">
        <v>122</v>
      </c>
      <c r="BG128" s="774"/>
      <c r="BH128" s="774"/>
      <c r="BI128" s="774"/>
      <c r="BJ128" s="774"/>
      <c r="BK128" s="774"/>
      <c r="BL128" s="797"/>
      <c r="BM128" s="773">
        <v>11.25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478</v>
      </c>
      <c r="CQ128" s="717"/>
      <c r="CR128" s="717"/>
      <c r="CS128" s="717"/>
      <c r="CT128" s="717"/>
      <c r="CU128" s="717"/>
      <c r="CV128" s="717"/>
      <c r="CW128" s="717"/>
      <c r="CX128" s="717"/>
      <c r="CY128" s="717"/>
      <c r="CZ128" s="717"/>
      <c r="DA128" s="717"/>
      <c r="DB128" s="717"/>
      <c r="DC128" s="717"/>
      <c r="DD128" s="717"/>
      <c r="DE128" s="717"/>
      <c r="DF128" s="718"/>
      <c r="DG128" s="777">
        <v>348195</v>
      </c>
      <c r="DH128" s="778"/>
      <c r="DI128" s="778"/>
      <c r="DJ128" s="778"/>
      <c r="DK128" s="778"/>
      <c r="DL128" s="778">
        <v>1006188</v>
      </c>
      <c r="DM128" s="778"/>
      <c r="DN128" s="778"/>
      <c r="DO128" s="778"/>
      <c r="DP128" s="778"/>
      <c r="DQ128" s="778">
        <v>1664180</v>
      </c>
      <c r="DR128" s="778"/>
      <c r="DS128" s="778"/>
      <c r="DT128" s="778"/>
      <c r="DU128" s="778"/>
      <c r="DV128" s="779">
        <v>0.4</v>
      </c>
      <c r="DW128" s="779"/>
      <c r="DX128" s="779"/>
      <c r="DY128" s="779"/>
      <c r="DZ128" s="780"/>
    </row>
    <row r="129" spans="1:131" s="224" customFormat="1" ht="26.25" customHeight="1" x14ac:dyDescent="0.15">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479</v>
      </c>
      <c r="X129" s="764"/>
      <c r="Y129" s="764"/>
      <c r="Z129" s="765"/>
      <c r="AA129" s="766">
        <v>461249025</v>
      </c>
      <c r="AB129" s="767"/>
      <c r="AC129" s="767"/>
      <c r="AD129" s="767"/>
      <c r="AE129" s="768"/>
      <c r="AF129" s="769">
        <v>449411950</v>
      </c>
      <c r="AG129" s="767"/>
      <c r="AH129" s="767"/>
      <c r="AI129" s="767"/>
      <c r="AJ129" s="768"/>
      <c r="AK129" s="769">
        <v>454912157</v>
      </c>
      <c r="AL129" s="767"/>
      <c r="AM129" s="767"/>
      <c r="AN129" s="767"/>
      <c r="AO129" s="768"/>
      <c r="AP129" s="770"/>
      <c r="AQ129" s="771"/>
      <c r="AR129" s="771"/>
      <c r="AS129" s="771"/>
      <c r="AT129" s="772"/>
      <c r="AU129" s="227"/>
      <c r="AV129" s="227"/>
      <c r="AW129" s="227"/>
      <c r="AX129" s="738" t="s">
        <v>480</v>
      </c>
      <c r="AY129" s="739"/>
      <c r="AZ129" s="739"/>
      <c r="BA129" s="739"/>
      <c r="BB129" s="739"/>
      <c r="BC129" s="739"/>
      <c r="BD129" s="739"/>
      <c r="BE129" s="740"/>
      <c r="BF129" s="757" t="s">
        <v>122</v>
      </c>
      <c r="BG129" s="758"/>
      <c r="BH129" s="758"/>
      <c r="BI129" s="758"/>
      <c r="BJ129" s="758"/>
      <c r="BK129" s="758"/>
      <c r="BL129" s="759"/>
      <c r="BM129" s="757">
        <v>16.25</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481</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482</v>
      </c>
      <c r="X130" s="764"/>
      <c r="Y130" s="764"/>
      <c r="Z130" s="765"/>
      <c r="AA130" s="766">
        <v>55463132</v>
      </c>
      <c r="AB130" s="767"/>
      <c r="AC130" s="767"/>
      <c r="AD130" s="767"/>
      <c r="AE130" s="768"/>
      <c r="AF130" s="769">
        <v>55463654</v>
      </c>
      <c r="AG130" s="767"/>
      <c r="AH130" s="767"/>
      <c r="AI130" s="767"/>
      <c r="AJ130" s="768"/>
      <c r="AK130" s="769">
        <v>53951418</v>
      </c>
      <c r="AL130" s="767"/>
      <c r="AM130" s="767"/>
      <c r="AN130" s="767"/>
      <c r="AO130" s="768"/>
      <c r="AP130" s="770"/>
      <c r="AQ130" s="771"/>
      <c r="AR130" s="771"/>
      <c r="AS130" s="771"/>
      <c r="AT130" s="772"/>
      <c r="AU130" s="227"/>
      <c r="AV130" s="227"/>
      <c r="AW130" s="227"/>
      <c r="AX130" s="738" t="s">
        <v>483</v>
      </c>
      <c r="AY130" s="739"/>
      <c r="AZ130" s="739"/>
      <c r="BA130" s="739"/>
      <c r="BB130" s="739"/>
      <c r="BC130" s="739"/>
      <c r="BD130" s="739"/>
      <c r="BE130" s="740"/>
      <c r="BF130" s="741">
        <v>4.9000000000000004</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484</v>
      </c>
      <c r="X131" s="748"/>
      <c r="Y131" s="748"/>
      <c r="Z131" s="749"/>
      <c r="AA131" s="750">
        <v>405785893</v>
      </c>
      <c r="AB131" s="751"/>
      <c r="AC131" s="751"/>
      <c r="AD131" s="751"/>
      <c r="AE131" s="752"/>
      <c r="AF131" s="753">
        <v>393948296</v>
      </c>
      <c r="AG131" s="751"/>
      <c r="AH131" s="751"/>
      <c r="AI131" s="751"/>
      <c r="AJ131" s="752"/>
      <c r="AK131" s="753">
        <v>400960739</v>
      </c>
      <c r="AL131" s="751"/>
      <c r="AM131" s="751"/>
      <c r="AN131" s="751"/>
      <c r="AO131" s="752"/>
      <c r="AP131" s="754"/>
      <c r="AQ131" s="755"/>
      <c r="AR131" s="755"/>
      <c r="AS131" s="755"/>
      <c r="AT131" s="756"/>
      <c r="AU131" s="227"/>
      <c r="AV131" s="227"/>
      <c r="AW131" s="227"/>
      <c r="AX131" s="716" t="s">
        <v>485</v>
      </c>
      <c r="AY131" s="717"/>
      <c r="AZ131" s="717"/>
      <c r="BA131" s="717"/>
      <c r="BB131" s="717"/>
      <c r="BC131" s="717"/>
      <c r="BD131" s="717"/>
      <c r="BE131" s="718"/>
      <c r="BF131" s="719">
        <v>62.6</v>
      </c>
      <c r="BG131" s="720"/>
      <c r="BH131" s="720"/>
      <c r="BI131" s="720"/>
      <c r="BJ131" s="720"/>
      <c r="BK131" s="720"/>
      <c r="BL131" s="721"/>
      <c r="BM131" s="719">
        <v>400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486</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487</v>
      </c>
      <c r="W132" s="729"/>
      <c r="X132" s="729"/>
      <c r="Y132" s="729"/>
      <c r="Z132" s="730"/>
      <c r="AA132" s="731">
        <v>4.3784691679999996</v>
      </c>
      <c r="AB132" s="732"/>
      <c r="AC132" s="732"/>
      <c r="AD132" s="732"/>
      <c r="AE132" s="733"/>
      <c r="AF132" s="734">
        <v>5.2928129659999996</v>
      </c>
      <c r="AG132" s="732"/>
      <c r="AH132" s="732"/>
      <c r="AI132" s="732"/>
      <c r="AJ132" s="733"/>
      <c r="AK132" s="734">
        <v>5.0847539030000002</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488</v>
      </c>
      <c r="W133" s="708"/>
      <c r="X133" s="708"/>
      <c r="Y133" s="708"/>
      <c r="Z133" s="709"/>
      <c r="AA133" s="710">
        <v>4.4000000000000004</v>
      </c>
      <c r="AB133" s="711"/>
      <c r="AC133" s="711"/>
      <c r="AD133" s="711"/>
      <c r="AE133" s="712"/>
      <c r="AF133" s="710">
        <v>4.8</v>
      </c>
      <c r="AG133" s="711"/>
      <c r="AH133" s="711"/>
      <c r="AI133" s="711"/>
      <c r="AJ133" s="712"/>
      <c r="AK133" s="710">
        <v>4.9000000000000004</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SvCmL8plK1pZsN9HeTM6D9nOyba3zjNrcV19tTq3+x817mr97NKnlKKRMV2KDTthDmpXcWgmed6Db5mmMKu/hA==" saltValue="oHDIqr9CAo+vpzSfJ8NQO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489</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to+UP3QaRLgsZkAknZ4zLt6bh2kuLtbTjg0D9xh/JNugKB4UoKGDjEKiVdgJUmaxIqzH9e/PESSDBvY2jA7ScA==" saltValue="63NQ+ryOCrE1pY4CAT+jA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oIUWka3MOppGmeohC22AX1tvA+plNHqzxRwJIyha8kuv8pq8wPB4PMKBHAEguFdaLosDIyB+UOZ1VyrGKJkuA==" saltValue="dgm+nVJUMwtdxMvIZReyf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Z73"/>
  <sheetViews>
    <sheetView showGridLines="0" view="pageBreakPreview" workbookViewId="0">
      <selection activeCell="AK32" sqref="AK32:AN32"/>
    </sheetView>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490</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491</v>
      </c>
      <c r="AL6" s="260"/>
      <c r="AM6" s="260"/>
      <c r="AN6" s="260"/>
    </row>
    <row r="7" spans="1:46" ht="13.5" customHeight="1" x14ac:dyDescent="0.15">
      <c r="A7" s="259"/>
      <c r="AK7" s="262"/>
      <c r="AL7" s="263"/>
      <c r="AM7" s="263"/>
      <c r="AN7" s="264"/>
      <c r="AO7" s="1110" t="s">
        <v>492</v>
      </c>
      <c r="AP7" s="265"/>
      <c r="AQ7" s="266" t="s">
        <v>493</v>
      </c>
      <c r="AR7" s="267"/>
    </row>
    <row r="8" spans="1:46" x14ac:dyDescent="0.15">
      <c r="A8" s="259"/>
      <c r="AK8" s="268"/>
      <c r="AL8" s="269"/>
      <c r="AM8" s="269"/>
      <c r="AN8" s="270"/>
      <c r="AO8" s="1111"/>
      <c r="AP8" s="271" t="s">
        <v>494</v>
      </c>
      <c r="AQ8" s="272" t="s">
        <v>495</v>
      </c>
      <c r="AR8" s="273" t="s">
        <v>496</v>
      </c>
    </row>
    <row r="9" spans="1:46" x14ac:dyDescent="0.15">
      <c r="A9" s="259"/>
      <c r="AK9" s="1122" t="s">
        <v>497</v>
      </c>
      <c r="AL9" s="1123"/>
      <c r="AM9" s="1123"/>
      <c r="AN9" s="1124"/>
      <c r="AO9" s="274">
        <v>176300736</v>
      </c>
      <c r="AP9" s="274">
        <v>117501</v>
      </c>
      <c r="AQ9" s="275">
        <v>103356</v>
      </c>
      <c r="AR9" s="276">
        <v>13.7</v>
      </c>
    </row>
    <row r="10" spans="1:46" ht="13.5" customHeight="1" x14ac:dyDescent="0.15">
      <c r="A10" s="259"/>
      <c r="AK10" s="1122" t="s">
        <v>498</v>
      </c>
      <c r="AL10" s="1123"/>
      <c r="AM10" s="1123"/>
      <c r="AN10" s="1124"/>
      <c r="AO10" s="277">
        <v>472</v>
      </c>
      <c r="AP10" s="277">
        <v>0</v>
      </c>
      <c r="AQ10" s="278">
        <v>104</v>
      </c>
      <c r="AR10" s="279">
        <v>-100</v>
      </c>
    </row>
    <row r="11" spans="1:46" ht="13.5" customHeight="1" x14ac:dyDescent="0.15">
      <c r="A11" s="259"/>
      <c r="AK11" s="1122" t="s">
        <v>499</v>
      </c>
      <c r="AL11" s="1123"/>
      <c r="AM11" s="1123"/>
      <c r="AN11" s="1124"/>
      <c r="AO11" s="277">
        <v>785701</v>
      </c>
      <c r="AP11" s="277">
        <v>524</v>
      </c>
      <c r="AQ11" s="278">
        <v>1054</v>
      </c>
      <c r="AR11" s="279">
        <v>-50.3</v>
      </c>
    </row>
    <row r="12" spans="1:46" ht="13.5" customHeight="1" x14ac:dyDescent="0.15">
      <c r="A12" s="259"/>
      <c r="AK12" s="1122" t="s">
        <v>500</v>
      </c>
      <c r="AL12" s="1123"/>
      <c r="AM12" s="1123"/>
      <c r="AN12" s="1124"/>
      <c r="AO12" s="277" t="s">
        <v>501</v>
      </c>
      <c r="AP12" s="277" t="s">
        <v>501</v>
      </c>
      <c r="AQ12" s="278">
        <v>3</v>
      </c>
      <c r="AR12" s="279" t="s">
        <v>501</v>
      </c>
    </row>
    <row r="13" spans="1:46" ht="13.5" customHeight="1" x14ac:dyDescent="0.15">
      <c r="A13" s="259"/>
      <c r="AK13" s="1122" t="s">
        <v>502</v>
      </c>
      <c r="AL13" s="1123"/>
      <c r="AM13" s="1123"/>
      <c r="AN13" s="1124"/>
      <c r="AO13" s="277">
        <v>2545182</v>
      </c>
      <c r="AP13" s="277">
        <v>1696</v>
      </c>
      <c r="AQ13" s="278">
        <v>1918</v>
      </c>
      <c r="AR13" s="279">
        <v>-11.6</v>
      </c>
    </row>
    <row r="14" spans="1:46" ht="13.5" customHeight="1" x14ac:dyDescent="0.15">
      <c r="A14" s="259"/>
      <c r="AK14" s="1122" t="s">
        <v>503</v>
      </c>
      <c r="AL14" s="1123"/>
      <c r="AM14" s="1123"/>
      <c r="AN14" s="1124"/>
      <c r="AO14" s="277">
        <v>1975363</v>
      </c>
      <c r="AP14" s="277">
        <v>1317</v>
      </c>
      <c r="AQ14" s="278">
        <v>1336</v>
      </c>
      <c r="AR14" s="279">
        <v>-1.4</v>
      </c>
    </row>
    <row r="15" spans="1:46" ht="13.5" customHeight="1" x14ac:dyDescent="0.15">
      <c r="A15" s="259"/>
      <c r="AK15" s="1125" t="s">
        <v>504</v>
      </c>
      <c r="AL15" s="1126"/>
      <c r="AM15" s="1126"/>
      <c r="AN15" s="1127"/>
      <c r="AO15" s="277">
        <v>-5380120</v>
      </c>
      <c r="AP15" s="277">
        <v>-3586</v>
      </c>
      <c r="AQ15" s="278">
        <v>-3217</v>
      </c>
      <c r="AR15" s="279">
        <v>11.5</v>
      </c>
    </row>
    <row r="16" spans="1:46" x14ac:dyDescent="0.15">
      <c r="A16" s="259"/>
      <c r="AK16" s="1125" t="s">
        <v>178</v>
      </c>
      <c r="AL16" s="1126"/>
      <c r="AM16" s="1126"/>
      <c r="AN16" s="1127"/>
      <c r="AO16" s="277">
        <v>176227334</v>
      </c>
      <c r="AP16" s="277">
        <v>117452</v>
      </c>
      <c r="AQ16" s="278">
        <v>104553</v>
      </c>
      <c r="AR16" s="279">
        <v>12.3</v>
      </c>
    </row>
    <row r="17" spans="1:46" x14ac:dyDescent="0.15">
      <c r="A17" s="259"/>
    </row>
    <row r="18" spans="1:46" x14ac:dyDescent="0.15">
      <c r="A18" s="259"/>
      <c r="AQ18" s="280"/>
      <c r="AR18" s="280"/>
    </row>
    <row r="19" spans="1:46" x14ac:dyDescent="0.15">
      <c r="A19" s="259"/>
      <c r="AK19" s="255" t="s">
        <v>505</v>
      </c>
    </row>
    <row r="20" spans="1:46" x14ac:dyDescent="0.15">
      <c r="A20" s="259"/>
      <c r="AK20" s="281"/>
      <c r="AL20" s="282"/>
      <c r="AM20" s="282"/>
      <c r="AN20" s="283"/>
      <c r="AO20" s="284" t="s">
        <v>506</v>
      </c>
      <c r="AP20" s="285" t="s">
        <v>507</v>
      </c>
      <c r="AQ20" s="286" t="s">
        <v>508</v>
      </c>
      <c r="AR20" s="287"/>
    </row>
    <row r="21" spans="1:46" s="260" customFormat="1" x14ac:dyDescent="0.15">
      <c r="A21" s="288"/>
      <c r="AK21" s="1128" t="s">
        <v>509</v>
      </c>
      <c r="AL21" s="1129"/>
      <c r="AM21" s="1129"/>
      <c r="AN21" s="1130"/>
      <c r="AO21" s="289">
        <v>12.49</v>
      </c>
      <c r="AP21" s="290">
        <v>11.38</v>
      </c>
      <c r="AQ21" s="291">
        <v>1.1100000000000001</v>
      </c>
      <c r="AS21" s="292"/>
      <c r="AT21" s="288"/>
    </row>
    <row r="22" spans="1:46" s="260" customFormat="1" x14ac:dyDescent="0.15">
      <c r="A22" s="288"/>
      <c r="AK22" s="1128" t="s">
        <v>510</v>
      </c>
      <c r="AL22" s="1129"/>
      <c r="AM22" s="1129"/>
      <c r="AN22" s="1130"/>
      <c r="AO22" s="293">
        <v>100.1</v>
      </c>
      <c r="AP22" s="294">
        <v>99.9</v>
      </c>
      <c r="AQ22" s="295">
        <v>0.2</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21" t="s">
        <v>511</v>
      </c>
      <c r="B26" s="1121"/>
      <c r="C26" s="1121"/>
      <c r="D26" s="1121"/>
      <c r="E26" s="1121"/>
      <c r="F26" s="1121"/>
      <c r="G26" s="1121"/>
      <c r="H26" s="1121"/>
      <c r="I26" s="1121"/>
      <c r="J26" s="1121"/>
      <c r="K26" s="1121"/>
      <c r="L26" s="1121"/>
      <c r="M26" s="1121"/>
      <c r="N26" s="1121"/>
      <c r="O26" s="1121"/>
      <c r="P26" s="1121"/>
      <c r="Q26" s="1121"/>
      <c r="R26" s="1121"/>
      <c r="S26" s="1121"/>
      <c r="T26" s="1121"/>
      <c r="U26" s="1121"/>
      <c r="V26" s="1121"/>
      <c r="W26" s="1121"/>
      <c r="X26" s="1121"/>
      <c r="Y26" s="1121"/>
      <c r="Z26" s="1121"/>
      <c r="AA26" s="1121"/>
      <c r="AB26" s="1121"/>
      <c r="AC26" s="1121"/>
      <c r="AD26" s="1121"/>
      <c r="AE26" s="1121"/>
      <c r="AF26" s="1121"/>
      <c r="AG26" s="1121"/>
      <c r="AH26" s="1121"/>
      <c r="AI26" s="1121"/>
      <c r="AJ26" s="1121"/>
      <c r="AK26" s="1121"/>
      <c r="AL26" s="1121"/>
      <c r="AM26" s="1121"/>
      <c r="AN26" s="1121"/>
      <c r="AO26" s="1121"/>
      <c r="AP26" s="1121"/>
      <c r="AQ26" s="1121"/>
      <c r="AR26" s="1121"/>
      <c r="AS26" s="1121"/>
    </row>
    <row r="27" spans="1:46" x14ac:dyDescent="0.15">
      <c r="A27" s="300"/>
      <c r="AS27" s="255"/>
      <c r="AT27" s="255"/>
    </row>
    <row r="28" spans="1:46" ht="17.25" x14ac:dyDescent="0.15">
      <c r="A28" s="256" t="s">
        <v>512</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513</v>
      </c>
      <c r="AL29" s="260"/>
      <c r="AM29" s="260"/>
      <c r="AN29" s="260"/>
      <c r="AS29" s="302"/>
    </row>
    <row r="30" spans="1:46" ht="13.5" customHeight="1" x14ac:dyDescent="0.15">
      <c r="A30" s="259"/>
      <c r="AK30" s="262"/>
      <c r="AL30" s="263"/>
      <c r="AM30" s="263"/>
      <c r="AN30" s="264"/>
      <c r="AO30" s="1110" t="s">
        <v>492</v>
      </c>
      <c r="AP30" s="265"/>
      <c r="AQ30" s="266" t="s">
        <v>493</v>
      </c>
      <c r="AR30" s="267"/>
    </row>
    <row r="31" spans="1:46" x14ac:dyDescent="0.15">
      <c r="A31" s="259"/>
      <c r="AK31" s="268"/>
      <c r="AL31" s="269"/>
      <c r="AM31" s="269"/>
      <c r="AN31" s="270"/>
      <c r="AO31" s="1111"/>
      <c r="AP31" s="271" t="s">
        <v>494</v>
      </c>
      <c r="AQ31" s="272" t="s">
        <v>495</v>
      </c>
      <c r="AR31" s="273" t="s">
        <v>496</v>
      </c>
    </row>
    <row r="32" spans="1:46" ht="27" customHeight="1" x14ac:dyDescent="0.15">
      <c r="A32" s="259"/>
      <c r="AK32" s="1112" t="s">
        <v>514</v>
      </c>
      <c r="AL32" s="1113"/>
      <c r="AM32" s="1113"/>
      <c r="AN32" s="1114"/>
      <c r="AO32" s="303">
        <v>39953201</v>
      </c>
      <c r="AP32" s="303">
        <v>26628</v>
      </c>
      <c r="AQ32" s="304">
        <v>30018</v>
      </c>
      <c r="AR32" s="305">
        <v>-11.3</v>
      </c>
    </row>
    <row r="33" spans="1:46" ht="13.5" customHeight="1" x14ac:dyDescent="0.15">
      <c r="A33" s="259"/>
      <c r="AK33" s="1112" t="s">
        <v>515</v>
      </c>
      <c r="AL33" s="1113"/>
      <c r="AM33" s="1113"/>
      <c r="AN33" s="1114"/>
      <c r="AO33" s="303" t="s">
        <v>501</v>
      </c>
      <c r="AP33" s="303" t="s">
        <v>501</v>
      </c>
      <c r="AQ33" s="304">
        <v>2237</v>
      </c>
      <c r="AR33" s="305" t="s">
        <v>501</v>
      </c>
    </row>
    <row r="34" spans="1:46" ht="27" customHeight="1" x14ac:dyDescent="0.15">
      <c r="A34" s="259"/>
      <c r="AK34" s="1112" t="s">
        <v>516</v>
      </c>
      <c r="AL34" s="1113"/>
      <c r="AM34" s="1113"/>
      <c r="AN34" s="1114"/>
      <c r="AO34" s="303">
        <v>49850551</v>
      </c>
      <c r="AP34" s="303">
        <v>33224</v>
      </c>
      <c r="AQ34" s="304">
        <v>21851</v>
      </c>
      <c r="AR34" s="305">
        <v>52</v>
      </c>
    </row>
    <row r="35" spans="1:46" ht="27" customHeight="1" x14ac:dyDescent="0.15">
      <c r="A35" s="259"/>
      <c r="AK35" s="1112" t="s">
        <v>517</v>
      </c>
      <c r="AL35" s="1113"/>
      <c r="AM35" s="1113"/>
      <c r="AN35" s="1114"/>
      <c r="AO35" s="303">
        <v>17118862</v>
      </c>
      <c r="AP35" s="303">
        <v>11409</v>
      </c>
      <c r="AQ35" s="304">
        <v>9810</v>
      </c>
      <c r="AR35" s="305">
        <v>16.3</v>
      </c>
    </row>
    <row r="36" spans="1:46" ht="27" customHeight="1" x14ac:dyDescent="0.15">
      <c r="A36" s="259"/>
      <c r="AK36" s="1112" t="s">
        <v>518</v>
      </c>
      <c r="AL36" s="1113"/>
      <c r="AM36" s="1113"/>
      <c r="AN36" s="1114"/>
      <c r="AO36" s="303">
        <v>11860</v>
      </c>
      <c r="AP36" s="303">
        <v>8</v>
      </c>
      <c r="AQ36" s="304">
        <v>148</v>
      </c>
      <c r="AR36" s="305">
        <v>-94.6</v>
      </c>
    </row>
    <row r="37" spans="1:46" ht="13.5" customHeight="1" x14ac:dyDescent="0.15">
      <c r="A37" s="259"/>
      <c r="AK37" s="1112" t="s">
        <v>519</v>
      </c>
      <c r="AL37" s="1113"/>
      <c r="AM37" s="1113"/>
      <c r="AN37" s="1114"/>
      <c r="AO37" s="303">
        <v>990370</v>
      </c>
      <c r="AP37" s="303">
        <v>660</v>
      </c>
      <c r="AQ37" s="304">
        <v>1410</v>
      </c>
      <c r="AR37" s="305">
        <v>-53.2</v>
      </c>
    </row>
    <row r="38" spans="1:46" ht="27" customHeight="1" x14ac:dyDescent="0.15">
      <c r="A38" s="259"/>
      <c r="AK38" s="1115" t="s">
        <v>520</v>
      </c>
      <c r="AL38" s="1116"/>
      <c r="AM38" s="1116"/>
      <c r="AN38" s="1117"/>
      <c r="AO38" s="306" t="s">
        <v>501</v>
      </c>
      <c r="AP38" s="306" t="s">
        <v>501</v>
      </c>
      <c r="AQ38" s="307">
        <v>0</v>
      </c>
      <c r="AR38" s="295" t="s">
        <v>501</v>
      </c>
      <c r="AS38" s="302"/>
    </row>
    <row r="39" spans="1:46" x14ac:dyDescent="0.15">
      <c r="A39" s="259"/>
      <c r="AK39" s="1115" t="s">
        <v>521</v>
      </c>
      <c r="AL39" s="1116"/>
      <c r="AM39" s="1116"/>
      <c r="AN39" s="1117"/>
      <c r="AO39" s="303">
        <v>-33585559</v>
      </c>
      <c r="AP39" s="303">
        <v>-22384</v>
      </c>
      <c r="AQ39" s="304">
        <v>-17155</v>
      </c>
      <c r="AR39" s="305">
        <v>30.5</v>
      </c>
      <c r="AS39" s="302"/>
    </row>
    <row r="40" spans="1:46" ht="27" customHeight="1" x14ac:dyDescent="0.15">
      <c r="A40" s="259"/>
      <c r="AK40" s="1112" t="s">
        <v>522</v>
      </c>
      <c r="AL40" s="1113"/>
      <c r="AM40" s="1113"/>
      <c r="AN40" s="1114"/>
      <c r="AO40" s="303">
        <v>-53951418</v>
      </c>
      <c r="AP40" s="303">
        <v>-35957</v>
      </c>
      <c r="AQ40" s="304">
        <v>-31149</v>
      </c>
      <c r="AR40" s="305">
        <v>15.4</v>
      </c>
      <c r="AS40" s="302"/>
    </row>
    <row r="41" spans="1:46" x14ac:dyDescent="0.15">
      <c r="A41" s="259"/>
      <c r="AK41" s="1118" t="s">
        <v>288</v>
      </c>
      <c r="AL41" s="1119"/>
      <c r="AM41" s="1119"/>
      <c r="AN41" s="1120"/>
      <c r="AO41" s="303">
        <v>20387867</v>
      </c>
      <c r="AP41" s="303">
        <v>13588</v>
      </c>
      <c r="AQ41" s="304">
        <v>17170</v>
      </c>
      <c r="AR41" s="305">
        <v>-20.9</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523</v>
      </c>
    </row>
    <row r="48" spans="1:46" x14ac:dyDescent="0.15">
      <c r="A48" s="259"/>
      <c r="AK48" s="313" t="s">
        <v>524</v>
      </c>
      <c r="AL48" s="313"/>
      <c r="AM48" s="313"/>
      <c r="AN48" s="313"/>
      <c r="AO48" s="313"/>
      <c r="AP48" s="313"/>
      <c r="AQ48" s="314"/>
      <c r="AR48" s="313"/>
    </row>
    <row r="49" spans="1:44" ht="13.5" customHeight="1" x14ac:dyDescent="0.15">
      <c r="A49" s="259"/>
      <c r="AK49" s="315"/>
      <c r="AL49" s="316"/>
      <c r="AM49" s="1105" t="s">
        <v>492</v>
      </c>
      <c r="AN49" s="1107" t="s">
        <v>525</v>
      </c>
      <c r="AO49" s="1108"/>
      <c r="AP49" s="1108"/>
      <c r="AQ49" s="1108"/>
      <c r="AR49" s="1109"/>
    </row>
    <row r="50" spans="1:44" x14ac:dyDescent="0.15">
      <c r="A50" s="259"/>
      <c r="AK50" s="317"/>
      <c r="AL50" s="318"/>
      <c r="AM50" s="1106"/>
      <c r="AN50" s="319" t="s">
        <v>526</v>
      </c>
      <c r="AO50" s="320" t="s">
        <v>527</v>
      </c>
      <c r="AP50" s="321" t="s">
        <v>528</v>
      </c>
      <c r="AQ50" s="322" t="s">
        <v>529</v>
      </c>
      <c r="AR50" s="323" t="s">
        <v>530</v>
      </c>
    </row>
    <row r="51" spans="1:44" x14ac:dyDescent="0.15">
      <c r="A51" s="259"/>
      <c r="AK51" s="315" t="s">
        <v>531</v>
      </c>
      <c r="AL51" s="316"/>
      <c r="AM51" s="324">
        <v>108198200</v>
      </c>
      <c r="AN51" s="325">
        <v>70552</v>
      </c>
      <c r="AO51" s="326">
        <v>24.4</v>
      </c>
      <c r="AP51" s="327">
        <v>57132</v>
      </c>
      <c r="AQ51" s="328">
        <v>4</v>
      </c>
      <c r="AR51" s="329">
        <v>20.399999999999999</v>
      </c>
    </row>
    <row r="52" spans="1:44" x14ac:dyDescent="0.15">
      <c r="A52" s="259"/>
      <c r="AK52" s="330"/>
      <c r="AL52" s="331" t="s">
        <v>532</v>
      </c>
      <c r="AM52" s="332">
        <v>58880291</v>
      </c>
      <c r="AN52" s="333">
        <v>38394</v>
      </c>
      <c r="AO52" s="334">
        <v>23</v>
      </c>
      <c r="AP52" s="335">
        <v>30126</v>
      </c>
      <c r="AQ52" s="336">
        <v>2.8</v>
      </c>
      <c r="AR52" s="337">
        <v>20.2</v>
      </c>
    </row>
    <row r="53" spans="1:44" x14ac:dyDescent="0.15">
      <c r="A53" s="259"/>
      <c r="AK53" s="315" t="s">
        <v>533</v>
      </c>
      <c r="AL53" s="316"/>
      <c r="AM53" s="324">
        <v>119651955</v>
      </c>
      <c r="AN53" s="325">
        <v>78366</v>
      </c>
      <c r="AO53" s="326">
        <v>11.1</v>
      </c>
      <c r="AP53" s="327">
        <v>58766</v>
      </c>
      <c r="AQ53" s="328">
        <v>2.9</v>
      </c>
      <c r="AR53" s="329">
        <v>8.1999999999999993</v>
      </c>
    </row>
    <row r="54" spans="1:44" x14ac:dyDescent="0.15">
      <c r="A54" s="259"/>
      <c r="AK54" s="330"/>
      <c r="AL54" s="331" t="s">
        <v>532</v>
      </c>
      <c r="AM54" s="332">
        <v>59613422</v>
      </c>
      <c r="AN54" s="333">
        <v>39044</v>
      </c>
      <c r="AO54" s="334">
        <v>1.7</v>
      </c>
      <c r="AP54" s="335">
        <v>29363</v>
      </c>
      <c r="AQ54" s="336">
        <v>-2.5</v>
      </c>
      <c r="AR54" s="337">
        <v>4.2</v>
      </c>
    </row>
    <row r="55" spans="1:44" x14ac:dyDescent="0.15">
      <c r="A55" s="259"/>
      <c r="AK55" s="315" t="s">
        <v>534</v>
      </c>
      <c r="AL55" s="316"/>
      <c r="AM55" s="324">
        <v>113971795</v>
      </c>
      <c r="AN55" s="325">
        <v>75099</v>
      </c>
      <c r="AO55" s="326">
        <v>-4.2</v>
      </c>
      <c r="AP55" s="327">
        <v>62482</v>
      </c>
      <c r="AQ55" s="328">
        <v>6.3</v>
      </c>
      <c r="AR55" s="329">
        <v>-10.5</v>
      </c>
    </row>
    <row r="56" spans="1:44" x14ac:dyDescent="0.15">
      <c r="A56" s="259"/>
      <c r="AK56" s="330"/>
      <c r="AL56" s="331" t="s">
        <v>532</v>
      </c>
      <c r="AM56" s="332">
        <v>61694813</v>
      </c>
      <c r="AN56" s="333">
        <v>40652</v>
      </c>
      <c r="AO56" s="334">
        <v>4.0999999999999996</v>
      </c>
      <c r="AP56" s="335">
        <v>34626</v>
      </c>
      <c r="AQ56" s="336">
        <v>17.899999999999999</v>
      </c>
      <c r="AR56" s="337">
        <v>-13.8</v>
      </c>
    </row>
    <row r="57" spans="1:44" x14ac:dyDescent="0.15">
      <c r="A57" s="259"/>
      <c r="AK57" s="315" t="s">
        <v>535</v>
      </c>
      <c r="AL57" s="316"/>
      <c r="AM57" s="324">
        <v>116839871</v>
      </c>
      <c r="AN57" s="325">
        <v>77330</v>
      </c>
      <c r="AO57" s="326">
        <v>3</v>
      </c>
      <c r="AP57" s="327">
        <v>59288</v>
      </c>
      <c r="AQ57" s="328">
        <v>-5.0999999999999996</v>
      </c>
      <c r="AR57" s="329">
        <v>8.1</v>
      </c>
    </row>
    <row r="58" spans="1:44" x14ac:dyDescent="0.15">
      <c r="A58" s="259"/>
      <c r="AK58" s="330"/>
      <c r="AL58" s="331" t="s">
        <v>532</v>
      </c>
      <c r="AM58" s="332">
        <v>63657231</v>
      </c>
      <c r="AN58" s="333">
        <v>42132</v>
      </c>
      <c r="AO58" s="334">
        <v>3.6</v>
      </c>
      <c r="AP58" s="335">
        <v>32670</v>
      </c>
      <c r="AQ58" s="336">
        <v>-5.6</v>
      </c>
      <c r="AR58" s="337">
        <v>9.1999999999999993</v>
      </c>
    </row>
    <row r="59" spans="1:44" x14ac:dyDescent="0.15">
      <c r="A59" s="259"/>
      <c r="AK59" s="315" t="s">
        <v>536</v>
      </c>
      <c r="AL59" s="316"/>
      <c r="AM59" s="324">
        <v>110356799</v>
      </c>
      <c r="AN59" s="325">
        <v>73550</v>
      </c>
      <c r="AO59" s="326">
        <v>-4.9000000000000004</v>
      </c>
      <c r="AP59" s="327">
        <v>63490</v>
      </c>
      <c r="AQ59" s="328">
        <v>7.1</v>
      </c>
      <c r="AR59" s="329">
        <v>-12</v>
      </c>
    </row>
    <row r="60" spans="1:44" x14ac:dyDescent="0.15">
      <c r="A60" s="259"/>
      <c r="AK60" s="330"/>
      <c r="AL60" s="331" t="s">
        <v>532</v>
      </c>
      <c r="AM60" s="332">
        <v>52392617</v>
      </c>
      <c r="AN60" s="333">
        <v>34919</v>
      </c>
      <c r="AO60" s="334">
        <v>-17.100000000000001</v>
      </c>
      <c r="AP60" s="335">
        <v>35347</v>
      </c>
      <c r="AQ60" s="336">
        <v>8.1999999999999993</v>
      </c>
      <c r="AR60" s="337">
        <v>-25.3</v>
      </c>
    </row>
    <row r="61" spans="1:44" x14ac:dyDescent="0.15">
      <c r="A61" s="259"/>
      <c r="AK61" s="315" t="s">
        <v>537</v>
      </c>
      <c r="AL61" s="338"/>
      <c r="AM61" s="324">
        <v>113803724</v>
      </c>
      <c r="AN61" s="325">
        <v>74979</v>
      </c>
      <c r="AO61" s="326">
        <v>5.9</v>
      </c>
      <c r="AP61" s="327">
        <v>60232</v>
      </c>
      <c r="AQ61" s="339">
        <v>3</v>
      </c>
      <c r="AR61" s="329">
        <v>2.9</v>
      </c>
    </row>
    <row r="62" spans="1:44" x14ac:dyDescent="0.15">
      <c r="A62" s="259"/>
      <c r="AK62" s="330"/>
      <c r="AL62" s="331" t="s">
        <v>532</v>
      </c>
      <c r="AM62" s="332">
        <v>59247675</v>
      </c>
      <c r="AN62" s="333">
        <v>39028</v>
      </c>
      <c r="AO62" s="334">
        <v>3.1</v>
      </c>
      <c r="AP62" s="335">
        <v>32426</v>
      </c>
      <c r="AQ62" s="336">
        <v>4.2</v>
      </c>
      <c r="AR62" s="337">
        <v>-1.1000000000000001</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6f3cU+yO/eLdIQ41hRDkQ0HMVnT4JTXwtkdG/DlA+KMXIT3nav5A+zweuSj0313FJ/Z/UR940mjkp7UaqgvxBg==" saltValue="nBQf3MDp3gyinlj4Vlszf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489</v>
      </c>
    </row>
    <row r="121" spans="125:125" ht="13.5" hidden="1" customHeight="1" x14ac:dyDescent="0.15">
      <c r="DU121" s="253"/>
    </row>
  </sheetData>
  <sheetProtection algorithmName="SHA-512" hashValue="wnMLvBad7zXUtg4pDxZOj9PQ4DmxQS3yuq2ICTBkGUOGEA7EKVpkjpscTTS8W/LBNsctcPnGlBvZKVQ7dQOSvA==" saltValue="ghHADr+Uql6BjXyn/OZhv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489</v>
      </c>
    </row>
  </sheetData>
  <sheetProtection algorithmName="SHA-512" hashValue="eD8uwQgczpHGVQQIbdBdOMUBmLJk+NAGhRyBCay0anld51YGo5+PZShDzCm8iW68XAWVNgt55IlOafKJw4oS6w==" saltValue="X7RUCjEoEOqnNQlICMFDl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election activeCell="J49" sqref="J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539</v>
      </c>
      <c r="G46" s="8" t="s">
        <v>540</v>
      </c>
      <c r="H46" s="8" t="s">
        <v>541</v>
      </c>
      <c r="I46" s="8" t="s">
        <v>542</v>
      </c>
      <c r="J46" s="9" t="s">
        <v>543</v>
      </c>
    </row>
    <row r="47" spans="2:10" ht="57.75" customHeight="1" x14ac:dyDescent="0.15">
      <c r="B47" s="10"/>
      <c r="C47" s="1131" t="s">
        <v>3</v>
      </c>
      <c r="D47" s="1131"/>
      <c r="E47" s="1132"/>
      <c r="F47" s="11">
        <v>2.62</v>
      </c>
      <c r="G47" s="12">
        <v>1.86</v>
      </c>
      <c r="H47" s="12">
        <v>3.16</v>
      </c>
      <c r="I47" s="12">
        <v>3.47</v>
      </c>
      <c r="J47" s="13">
        <v>3.24</v>
      </c>
    </row>
    <row r="48" spans="2:10" ht="57.75" customHeight="1" x14ac:dyDescent="0.15">
      <c r="B48" s="14"/>
      <c r="C48" s="1133" t="s">
        <v>4</v>
      </c>
      <c r="D48" s="1133"/>
      <c r="E48" s="1134"/>
      <c r="F48" s="15">
        <v>0.3</v>
      </c>
      <c r="G48" s="16">
        <v>7.0000000000000007E-2</v>
      </c>
      <c r="H48" s="16">
        <v>0.22</v>
      </c>
      <c r="I48" s="16">
        <v>0.25</v>
      </c>
      <c r="J48" s="17">
        <v>0.33</v>
      </c>
    </row>
    <row r="49" spans="2:10" ht="57.75" customHeight="1" thickBot="1" x14ac:dyDescent="0.2">
      <c r="B49" s="18"/>
      <c r="C49" s="1135" t="s">
        <v>5</v>
      </c>
      <c r="D49" s="1135"/>
      <c r="E49" s="1136"/>
      <c r="F49" s="19" t="s">
        <v>544</v>
      </c>
      <c r="G49" s="20" t="s">
        <v>545</v>
      </c>
      <c r="H49" s="20">
        <v>1.53</v>
      </c>
      <c r="I49" s="20">
        <v>0.25</v>
      </c>
      <c r="J49" s="21" t="s">
        <v>546</v>
      </c>
    </row>
    <row r="50" spans="2:10" x14ac:dyDescent="0.15"/>
  </sheetData>
  <sheetProtection algorithmName="SHA-512" hashValue="Z5Z5nPlNnmrveNXONRm+M945Vo3fYm95Fs5YlPnTV/eSsdljLDe8ixUxkbye/OHsHfYsqALeJq4JJp81Jiqgcw==" saltValue="WRktafzQ1NQBC+nHfkEhv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539</v>
      </c>
      <c r="G33" s="29" t="s">
        <v>540</v>
      </c>
      <c r="H33" s="29" t="s">
        <v>541</v>
      </c>
      <c r="I33" s="29" t="s">
        <v>542</v>
      </c>
      <c r="J33" s="30" t="s">
        <v>543</v>
      </c>
      <c r="K33" s="22"/>
      <c r="L33" s="22"/>
      <c r="M33" s="22"/>
      <c r="N33" s="22"/>
      <c r="O33" s="22"/>
      <c r="P33" s="22"/>
    </row>
    <row r="34" spans="1:16" ht="39" customHeight="1" x14ac:dyDescent="0.15">
      <c r="A34" s="22"/>
      <c r="B34" s="31"/>
      <c r="C34" s="1141" t="s">
        <v>547</v>
      </c>
      <c r="D34" s="1141"/>
      <c r="E34" s="1142"/>
      <c r="F34" s="32" t="s">
        <v>548</v>
      </c>
      <c r="G34" s="33" t="s">
        <v>549</v>
      </c>
      <c r="H34" s="33" t="s">
        <v>550</v>
      </c>
      <c r="I34" s="33" t="s">
        <v>551</v>
      </c>
      <c r="J34" s="34" t="s">
        <v>551</v>
      </c>
      <c r="K34" s="22"/>
      <c r="L34" s="22"/>
      <c r="M34" s="22"/>
      <c r="N34" s="22"/>
      <c r="O34" s="22"/>
      <c r="P34" s="22"/>
    </row>
    <row r="35" spans="1:16" ht="39" customHeight="1" x14ac:dyDescent="0.15">
      <c r="A35" s="22"/>
      <c r="B35" s="35"/>
      <c r="C35" s="1137" t="s">
        <v>552</v>
      </c>
      <c r="D35" s="1137"/>
      <c r="E35" s="1138"/>
      <c r="F35" s="36">
        <v>26.6</v>
      </c>
      <c r="G35" s="37">
        <v>27.83</v>
      </c>
      <c r="H35" s="37">
        <v>24.43</v>
      </c>
      <c r="I35" s="37">
        <v>24.27</v>
      </c>
      <c r="J35" s="38">
        <v>26.56</v>
      </c>
      <c r="K35" s="22"/>
      <c r="L35" s="22"/>
      <c r="M35" s="22"/>
      <c r="N35" s="22"/>
      <c r="O35" s="22"/>
      <c r="P35" s="22"/>
    </row>
    <row r="36" spans="1:16" ht="39" customHeight="1" x14ac:dyDescent="0.15">
      <c r="A36" s="22"/>
      <c r="B36" s="35"/>
      <c r="C36" s="1137" t="s">
        <v>553</v>
      </c>
      <c r="D36" s="1137"/>
      <c r="E36" s="1138"/>
      <c r="F36" s="36">
        <v>8.48</v>
      </c>
      <c r="G36" s="37">
        <v>8.94</v>
      </c>
      <c r="H36" s="37">
        <v>9.44</v>
      </c>
      <c r="I36" s="37">
        <v>9.16</v>
      </c>
      <c r="J36" s="38">
        <v>7.08</v>
      </c>
      <c r="K36" s="22"/>
      <c r="L36" s="22"/>
      <c r="M36" s="22"/>
      <c r="N36" s="22"/>
      <c r="O36" s="22"/>
      <c r="P36" s="22"/>
    </row>
    <row r="37" spans="1:16" ht="39" customHeight="1" x14ac:dyDescent="0.15">
      <c r="A37" s="22"/>
      <c r="B37" s="35"/>
      <c r="C37" s="1137" t="s">
        <v>554</v>
      </c>
      <c r="D37" s="1137"/>
      <c r="E37" s="1138"/>
      <c r="F37" s="36">
        <v>6.17</v>
      </c>
      <c r="G37" s="37">
        <v>6.06</v>
      </c>
      <c r="H37" s="37">
        <v>6.41</v>
      </c>
      <c r="I37" s="37">
        <v>6.81</v>
      </c>
      <c r="J37" s="38">
        <v>5.86</v>
      </c>
      <c r="K37" s="22"/>
      <c r="L37" s="22"/>
      <c r="M37" s="22"/>
      <c r="N37" s="22"/>
      <c r="O37" s="22"/>
      <c r="P37" s="22"/>
    </row>
    <row r="38" spans="1:16" ht="39" customHeight="1" x14ac:dyDescent="0.15">
      <c r="A38" s="22"/>
      <c r="B38" s="35"/>
      <c r="C38" s="1137" t="s">
        <v>555</v>
      </c>
      <c r="D38" s="1137"/>
      <c r="E38" s="1138"/>
      <c r="F38" s="36">
        <v>0</v>
      </c>
      <c r="G38" s="37">
        <v>0.7</v>
      </c>
      <c r="H38" s="37">
        <v>1.17</v>
      </c>
      <c r="I38" s="37">
        <v>1.54</v>
      </c>
      <c r="J38" s="38">
        <v>1.83</v>
      </c>
      <c r="K38" s="22"/>
      <c r="L38" s="22"/>
      <c r="M38" s="22"/>
      <c r="N38" s="22"/>
      <c r="O38" s="22"/>
      <c r="P38" s="22"/>
    </row>
    <row r="39" spans="1:16" ht="39" customHeight="1" x14ac:dyDescent="0.15">
      <c r="A39" s="22"/>
      <c r="B39" s="35"/>
      <c r="C39" s="1137" t="s">
        <v>556</v>
      </c>
      <c r="D39" s="1137"/>
      <c r="E39" s="1138"/>
      <c r="F39" s="36">
        <v>3.82</v>
      </c>
      <c r="G39" s="37">
        <v>3.33</v>
      </c>
      <c r="H39" s="37">
        <v>2.09</v>
      </c>
      <c r="I39" s="37">
        <v>1.32</v>
      </c>
      <c r="J39" s="38">
        <v>1.39</v>
      </c>
      <c r="K39" s="22"/>
      <c r="L39" s="22"/>
      <c r="M39" s="22"/>
      <c r="N39" s="22"/>
      <c r="O39" s="22"/>
      <c r="P39" s="22"/>
    </row>
    <row r="40" spans="1:16" ht="39" customHeight="1" x14ac:dyDescent="0.15">
      <c r="A40" s="22"/>
      <c r="B40" s="35"/>
      <c r="C40" s="1137" t="s">
        <v>557</v>
      </c>
      <c r="D40" s="1137"/>
      <c r="E40" s="1138"/>
      <c r="F40" s="36">
        <v>1.66</v>
      </c>
      <c r="G40" s="37">
        <v>1.38</v>
      </c>
      <c r="H40" s="37">
        <v>0.72</v>
      </c>
      <c r="I40" s="37">
        <v>0.71</v>
      </c>
      <c r="J40" s="38">
        <v>0.76</v>
      </c>
      <c r="K40" s="22"/>
      <c r="L40" s="22"/>
      <c r="M40" s="22"/>
      <c r="N40" s="22"/>
      <c r="O40" s="22"/>
      <c r="P40" s="22"/>
    </row>
    <row r="41" spans="1:16" ht="39" customHeight="1" x14ac:dyDescent="0.15">
      <c r="A41" s="22"/>
      <c r="B41" s="35"/>
      <c r="C41" s="1137" t="s">
        <v>558</v>
      </c>
      <c r="D41" s="1137"/>
      <c r="E41" s="1138"/>
      <c r="F41" s="36">
        <v>0.77</v>
      </c>
      <c r="G41" s="37">
        <v>1.05</v>
      </c>
      <c r="H41" s="37">
        <v>0.69</v>
      </c>
      <c r="I41" s="37">
        <v>0.96</v>
      </c>
      <c r="J41" s="38">
        <v>0.56000000000000005</v>
      </c>
      <c r="K41" s="22"/>
      <c r="L41" s="22"/>
      <c r="M41" s="22"/>
      <c r="N41" s="22"/>
      <c r="O41" s="22"/>
      <c r="P41" s="22"/>
    </row>
    <row r="42" spans="1:16" ht="39" customHeight="1" x14ac:dyDescent="0.15">
      <c r="A42" s="22"/>
      <c r="B42" s="39"/>
      <c r="C42" s="1137" t="s">
        <v>559</v>
      </c>
      <c r="D42" s="1137"/>
      <c r="E42" s="1138"/>
      <c r="F42" s="36" t="s">
        <v>501</v>
      </c>
      <c r="G42" s="37" t="s">
        <v>501</v>
      </c>
      <c r="H42" s="37" t="s">
        <v>501</v>
      </c>
      <c r="I42" s="37" t="s">
        <v>501</v>
      </c>
      <c r="J42" s="38" t="s">
        <v>501</v>
      </c>
      <c r="K42" s="22"/>
      <c r="L42" s="22"/>
      <c r="M42" s="22"/>
      <c r="N42" s="22"/>
      <c r="O42" s="22"/>
      <c r="P42" s="22"/>
    </row>
    <row r="43" spans="1:16" ht="39" customHeight="1" thickBot="1" x14ac:dyDescent="0.2">
      <c r="A43" s="22"/>
      <c r="B43" s="40"/>
      <c r="C43" s="1139" t="s">
        <v>560</v>
      </c>
      <c r="D43" s="1139"/>
      <c r="E43" s="1140"/>
      <c r="F43" s="41">
        <v>0.85</v>
      </c>
      <c r="G43" s="42">
        <v>0.9</v>
      </c>
      <c r="H43" s="42">
        <v>0.84</v>
      </c>
      <c r="I43" s="42">
        <v>0.94</v>
      </c>
      <c r="J43" s="43">
        <v>0.97</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5yymHpt3uWPOewn6Q305Pc+rY7v/Xe/ubTv0xNCQ6c1tcFYX9gIEJJG3Wnf8GbG8fm9KIkNZ9J0sq++CctAw4Q==" saltValue="c151MiC6bQGdtZOF1VhHt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election activeCell="K55" sqref="K55"/>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539</v>
      </c>
      <c r="L44" s="54" t="s">
        <v>540</v>
      </c>
      <c r="M44" s="54" t="s">
        <v>541</v>
      </c>
      <c r="N44" s="54" t="s">
        <v>542</v>
      </c>
      <c r="O44" s="55" t="s">
        <v>543</v>
      </c>
      <c r="P44" s="46"/>
      <c r="Q44" s="46"/>
      <c r="R44" s="46"/>
      <c r="S44" s="46"/>
      <c r="T44" s="46"/>
      <c r="U44" s="46"/>
    </row>
    <row r="45" spans="1:21" ht="30.75" customHeight="1" x14ac:dyDescent="0.15">
      <c r="A45" s="46"/>
      <c r="B45" s="1166" t="s">
        <v>9</v>
      </c>
      <c r="C45" s="1167"/>
      <c r="D45" s="56"/>
      <c r="E45" s="1172" t="s">
        <v>10</v>
      </c>
      <c r="F45" s="1172"/>
      <c r="G45" s="1172"/>
      <c r="H45" s="1172"/>
      <c r="I45" s="1172"/>
      <c r="J45" s="1173"/>
      <c r="K45" s="57">
        <v>46454</v>
      </c>
      <c r="L45" s="58">
        <v>43314</v>
      </c>
      <c r="M45" s="58">
        <v>40219</v>
      </c>
      <c r="N45" s="58">
        <v>39836</v>
      </c>
      <c r="O45" s="59">
        <v>39953</v>
      </c>
      <c r="P45" s="46"/>
      <c r="Q45" s="46"/>
      <c r="R45" s="46"/>
      <c r="S45" s="46"/>
      <c r="T45" s="46"/>
      <c r="U45" s="46"/>
    </row>
    <row r="46" spans="1:21" ht="30.75" customHeight="1" x14ac:dyDescent="0.15">
      <c r="A46" s="46"/>
      <c r="B46" s="1168"/>
      <c r="C46" s="1169"/>
      <c r="D46" s="60"/>
      <c r="E46" s="1145" t="s">
        <v>11</v>
      </c>
      <c r="F46" s="1145"/>
      <c r="G46" s="1145"/>
      <c r="H46" s="1145"/>
      <c r="I46" s="1145"/>
      <c r="J46" s="1146"/>
      <c r="K46" s="61" t="s">
        <v>501</v>
      </c>
      <c r="L46" s="62" t="s">
        <v>501</v>
      </c>
      <c r="M46" s="62" t="s">
        <v>501</v>
      </c>
      <c r="N46" s="62" t="s">
        <v>501</v>
      </c>
      <c r="O46" s="63" t="s">
        <v>501</v>
      </c>
      <c r="P46" s="46"/>
      <c r="Q46" s="46"/>
      <c r="R46" s="46"/>
      <c r="S46" s="46"/>
      <c r="T46" s="46"/>
      <c r="U46" s="46"/>
    </row>
    <row r="47" spans="1:21" ht="30.75" customHeight="1" x14ac:dyDescent="0.15">
      <c r="A47" s="46"/>
      <c r="B47" s="1168"/>
      <c r="C47" s="1169"/>
      <c r="D47" s="60"/>
      <c r="E47" s="1145" t="s">
        <v>12</v>
      </c>
      <c r="F47" s="1145"/>
      <c r="G47" s="1145"/>
      <c r="H47" s="1145"/>
      <c r="I47" s="1145"/>
      <c r="J47" s="1146"/>
      <c r="K47" s="61">
        <v>42879</v>
      </c>
      <c r="L47" s="62">
        <v>44716</v>
      </c>
      <c r="M47" s="62">
        <v>46696</v>
      </c>
      <c r="N47" s="62">
        <v>48432</v>
      </c>
      <c r="O47" s="63">
        <v>49851</v>
      </c>
      <c r="P47" s="46"/>
      <c r="Q47" s="46"/>
      <c r="R47" s="46"/>
      <c r="S47" s="46"/>
      <c r="T47" s="46"/>
      <c r="U47" s="46"/>
    </row>
    <row r="48" spans="1:21" ht="30.75" customHeight="1" x14ac:dyDescent="0.15">
      <c r="A48" s="46"/>
      <c r="B48" s="1168"/>
      <c r="C48" s="1169"/>
      <c r="D48" s="60"/>
      <c r="E48" s="1145" t="s">
        <v>13</v>
      </c>
      <c r="F48" s="1145"/>
      <c r="G48" s="1145"/>
      <c r="H48" s="1145"/>
      <c r="I48" s="1145"/>
      <c r="J48" s="1146"/>
      <c r="K48" s="61">
        <v>15259</v>
      </c>
      <c r="L48" s="62">
        <v>15527</v>
      </c>
      <c r="M48" s="62">
        <v>16277</v>
      </c>
      <c r="N48" s="62">
        <v>15801</v>
      </c>
      <c r="O48" s="63">
        <v>17119</v>
      </c>
      <c r="P48" s="46"/>
      <c r="Q48" s="46"/>
      <c r="R48" s="46"/>
      <c r="S48" s="46"/>
      <c r="T48" s="46"/>
      <c r="U48" s="46"/>
    </row>
    <row r="49" spans="1:21" ht="30.75" customHeight="1" x14ac:dyDescent="0.15">
      <c r="A49" s="46"/>
      <c r="B49" s="1168"/>
      <c r="C49" s="1169"/>
      <c r="D49" s="60"/>
      <c r="E49" s="1145" t="s">
        <v>14</v>
      </c>
      <c r="F49" s="1145"/>
      <c r="G49" s="1145"/>
      <c r="H49" s="1145"/>
      <c r="I49" s="1145"/>
      <c r="J49" s="1146"/>
      <c r="K49" s="61">
        <v>161</v>
      </c>
      <c r="L49" s="62">
        <v>144</v>
      </c>
      <c r="M49" s="62">
        <v>12</v>
      </c>
      <c r="N49" s="62">
        <v>12</v>
      </c>
      <c r="O49" s="63">
        <v>12</v>
      </c>
      <c r="P49" s="46"/>
      <c r="Q49" s="46"/>
      <c r="R49" s="46"/>
      <c r="S49" s="46"/>
      <c r="T49" s="46"/>
      <c r="U49" s="46"/>
    </row>
    <row r="50" spans="1:21" ht="30.75" customHeight="1" x14ac:dyDescent="0.15">
      <c r="A50" s="46"/>
      <c r="B50" s="1168"/>
      <c r="C50" s="1169"/>
      <c r="D50" s="60"/>
      <c r="E50" s="1145" t="s">
        <v>15</v>
      </c>
      <c r="F50" s="1145"/>
      <c r="G50" s="1145"/>
      <c r="H50" s="1145"/>
      <c r="I50" s="1145"/>
      <c r="J50" s="1146"/>
      <c r="K50" s="61">
        <v>587</v>
      </c>
      <c r="L50" s="62">
        <v>579</v>
      </c>
      <c r="M50" s="62">
        <v>620</v>
      </c>
      <c r="N50" s="62">
        <v>616</v>
      </c>
      <c r="O50" s="63">
        <v>990</v>
      </c>
      <c r="P50" s="46"/>
      <c r="Q50" s="46"/>
      <c r="R50" s="46"/>
      <c r="S50" s="46"/>
      <c r="T50" s="46"/>
      <c r="U50" s="46"/>
    </row>
    <row r="51" spans="1:21" ht="30.75" customHeight="1" x14ac:dyDescent="0.15">
      <c r="A51" s="46"/>
      <c r="B51" s="1170"/>
      <c r="C51" s="1171"/>
      <c r="D51" s="64"/>
      <c r="E51" s="1145" t="s">
        <v>16</v>
      </c>
      <c r="F51" s="1145"/>
      <c r="G51" s="1145"/>
      <c r="H51" s="1145"/>
      <c r="I51" s="1145"/>
      <c r="J51" s="1146"/>
      <c r="K51" s="61" t="s">
        <v>501</v>
      </c>
      <c r="L51" s="62" t="s">
        <v>501</v>
      </c>
      <c r="M51" s="62" t="s">
        <v>501</v>
      </c>
      <c r="N51" s="62" t="s">
        <v>501</v>
      </c>
      <c r="O51" s="63" t="s">
        <v>501</v>
      </c>
      <c r="P51" s="46"/>
      <c r="Q51" s="46"/>
      <c r="R51" s="46"/>
      <c r="S51" s="46"/>
      <c r="T51" s="46"/>
      <c r="U51" s="46"/>
    </row>
    <row r="52" spans="1:21" ht="30.75" customHeight="1" x14ac:dyDescent="0.15">
      <c r="A52" s="46"/>
      <c r="B52" s="1143" t="s">
        <v>17</v>
      </c>
      <c r="C52" s="1144"/>
      <c r="D52" s="64"/>
      <c r="E52" s="1145" t="s">
        <v>18</v>
      </c>
      <c r="F52" s="1145"/>
      <c r="G52" s="1145"/>
      <c r="H52" s="1145"/>
      <c r="I52" s="1145"/>
      <c r="J52" s="1146"/>
      <c r="K52" s="61">
        <v>89541</v>
      </c>
      <c r="L52" s="62">
        <v>85784</v>
      </c>
      <c r="M52" s="62">
        <v>86057</v>
      </c>
      <c r="N52" s="62">
        <v>83845</v>
      </c>
      <c r="O52" s="63">
        <v>87538</v>
      </c>
      <c r="P52" s="46"/>
      <c r="Q52" s="46"/>
      <c r="R52" s="46"/>
      <c r="S52" s="46"/>
      <c r="T52" s="46"/>
      <c r="U52" s="46"/>
    </row>
    <row r="53" spans="1:21" ht="30.75" customHeight="1" thickBot="1" x14ac:dyDescent="0.2">
      <c r="A53" s="46"/>
      <c r="B53" s="1147" t="s">
        <v>19</v>
      </c>
      <c r="C53" s="1148"/>
      <c r="D53" s="65"/>
      <c r="E53" s="1149" t="s">
        <v>20</v>
      </c>
      <c r="F53" s="1149"/>
      <c r="G53" s="1149"/>
      <c r="H53" s="1149"/>
      <c r="I53" s="1149"/>
      <c r="J53" s="1150"/>
      <c r="K53" s="66">
        <v>15799</v>
      </c>
      <c r="L53" s="67">
        <v>18496</v>
      </c>
      <c r="M53" s="67">
        <v>17767</v>
      </c>
      <c r="N53" s="67">
        <v>20852</v>
      </c>
      <c r="O53" s="68">
        <v>20387</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561</v>
      </c>
      <c r="L57" s="79" t="s">
        <v>562</v>
      </c>
      <c r="M57" s="79" t="s">
        <v>563</v>
      </c>
      <c r="N57" s="79" t="s">
        <v>564</v>
      </c>
      <c r="O57" s="80" t="s">
        <v>565</v>
      </c>
      <c r="P57" s="46"/>
      <c r="Q57" s="46"/>
      <c r="R57" s="46"/>
      <c r="S57" s="46"/>
      <c r="T57" s="46"/>
      <c r="U57" s="46"/>
    </row>
    <row r="58" spans="1:21" ht="31.5" customHeight="1" x14ac:dyDescent="0.15">
      <c r="B58" s="1151" t="s">
        <v>24</v>
      </c>
      <c r="C58" s="1152"/>
      <c r="D58" s="1157" t="s">
        <v>25</v>
      </c>
      <c r="E58" s="1158"/>
      <c r="F58" s="1158"/>
      <c r="G58" s="1158"/>
      <c r="H58" s="1158"/>
      <c r="I58" s="1158"/>
      <c r="J58" s="1159"/>
      <c r="K58" s="81">
        <v>30567</v>
      </c>
      <c r="L58" s="82">
        <v>35337</v>
      </c>
      <c r="M58" s="82">
        <v>24977</v>
      </c>
      <c r="N58" s="82">
        <v>20656</v>
      </c>
      <c r="O58" s="83">
        <v>24534</v>
      </c>
    </row>
    <row r="59" spans="1:21" ht="31.5" customHeight="1" x14ac:dyDescent="0.15">
      <c r="B59" s="1153"/>
      <c r="C59" s="1154"/>
      <c r="D59" s="1160" t="s">
        <v>26</v>
      </c>
      <c r="E59" s="1161"/>
      <c r="F59" s="1161"/>
      <c r="G59" s="1161"/>
      <c r="H59" s="1161"/>
      <c r="I59" s="1161"/>
      <c r="J59" s="1162"/>
      <c r="K59" s="84">
        <v>207321</v>
      </c>
      <c r="L59" s="85">
        <v>221201</v>
      </c>
      <c r="M59" s="85">
        <v>229833</v>
      </c>
      <c r="N59" s="85">
        <v>253577</v>
      </c>
      <c r="O59" s="86">
        <v>274938</v>
      </c>
    </row>
    <row r="60" spans="1:21" ht="31.5" customHeight="1" thickBot="1" x14ac:dyDescent="0.2">
      <c r="B60" s="1155"/>
      <c r="C60" s="1156"/>
      <c r="D60" s="1163" t="s">
        <v>27</v>
      </c>
      <c r="E60" s="1164"/>
      <c r="F60" s="1164"/>
      <c r="G60" s="1164"/>
      <c r="H60" s="1164"/>
      <c r="I60" s="1164"/>
      <c r="J60" s="1165"/>
      <c r="K60" s="87">
        <v>202033</v>
      </c>
      <c r="L60" s="88">
        <v>209013</v>
      </c>
      <c r="M60" s="88">
        <v>213452</v>
      </c>
      <c r="N60" s="88">
        <v>238182</v>
      </c>
      <c r="O60" s="89">
        <v>267643</v>
      </c>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mPBiup8ndIuYmBMY9qoPp2D5OFbH3QdsMuSgNjjMBlTo+FQ5QEqvS8qXry2l/hlumpqpJx5zeR8ho2ukdQ/2NA==" saltValue="FuKIjcM2hzLNA8mW/3pag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activeCell="A2" sqref="A2"/>
    </sheetView>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539</v>
      </c>
      <c r="J40" s="101" t="s">
        <v>540</v>
      </c>
      <c r="K40" s="101" t="s">
        <v>541</v>
      </c>
      <c r="L40" s="101" t="s">
        <v>542</v>
      </c>
      <c r="M40" s="102" t="s">
        <v>543</v>
      </c>
    </row>
    <row r="41" spans="2:13" ht="27.75" customHeight="1" x14ac:dyDescent="0.15">
      <c r="B41" s="1186" t="s">
        <v>30</v>
      </c>
      <c r="C41" s="1187"/>
      <c r="D41" s="103"/>
      <c r="E41" s="1188" t="s">
        <v>31</v>
      </c>
      <c r="F41" s="1188"/>
      <c r="G41" s="1188"/>
      <c r="H41" s="1189"/>
      <c r="I41" s="342">
        <v>1256347</v>
      </c>
      <c r="J41" s="343">
        <v>1302898</v>
      </c>
      <c r="K41" s="343">
        <v>1347560</v>
      </c>
      <c r="L41" s="343">
        <v>1375102</v>
      </c>
      <c r="M41" s="344">
        <v>1390372</v>
      </c>
    </row>
    <row r="42" spans="2:13" ht="27.75" customHeight="1" x14ac:dyDescent="0.15">
      <c r="B42" s="1176"/>
      <c r="C42" s="1177"/>
      <c r="D42" s="104"/>
      <c r="E42" s="1180" t="s">
        <v>32</v>
      </c>
      <c r="F42" s="1180"/>
      <c r="G42" s="1180"/>
      <c r="H42" s="1181"/>
      <c r="I42" s="345">
        <v>12625</v>
      </c>
      <c r="J42" s="346">
        <v>9266</v>
      </c>
      <c r="K42" s="346">
        <v>8137</v>
      </c>
      <c r="L42" s="346">
        <v>7313</v>
      </c>
      <c r="M42" s="347">
        <v>6152</v>
      </c>
    </row>
    <row r="43" spans="2:13" ht="27.75" customHeight="1" x14ac:dyDescent="0.15">
      <c r="B43" s="1176"/>
      <c r="C43" s="1177"/>
      <c r="D43" s="104"/>
      <c r="E43" s="1180" t="s">
        <v>33</v>
      </c>
      <c r="F43" s="1180"/>
      <c r="G43" s="1180"/>
      <c r="H43" s="1181"/>
      <c r="I43" s="345">
        <v>159851</v>
      </c>
      <c r="J43" s="346">
        <v>144417</v>
      </c>
      <c r="K43" s="346">
        <v>163536</v>
      </c>
      <c r="L43" s="346">
        <v>180870</v>
      </c>
      <c r="M43" s="347">
        <v>186873</v>
      </c>
    </row>
    <row r="44" spans="2:13" ht="27.75" customHeight="1" x14ac:dyDescent="0.15">
      <c r="B44" s="1176"/>
      <c r="C44" s="1177"/>
      <c r="D44" s="104"/>
      <c r="E44" s="1180" t="s">
        <v>34</v>
      </c>
      <c r="F44" s="1180"/>
      <c r="G44" s="1180"/>
      <c r="H44" s="1181"/>
      <c r="I44" s="345">
        <v>302</v>
      </c>
      <c r="J44" s="346">
        <v>162</v>
      </c>
      <c r="K44" s="346">
        <v>154</v>
      </c>
      <c r="L44" s="346">
        <v>145</v>
      </c>
      <c r="M44" s="347">
        <v>134</v>
      </c>
    </row>
    <row r="45" spans="2:13" ht="27.75" customHeight="1" x14ac:dyDescent="0.15">
      <c r="B45" s="1176"/>
      <c r="C45" s="1177"/>
      <c r="D45" s="104"/>
      <c r="E45" s="1180" t="s">
        <v>35</v>
      </c>
      <c r="F45" s="1180"/>
      <c r="G45" s="1180"/>
      <c r="H45" s="1181"/>
      <c r="I45" s="345">
        <v>128896</v>
      </c>
      <c r="J45" s="346">
        <v>126295</v>
      </c>
      <c r="K45" s="346">
        <v>124080</v>
      </c>
      <c r="L45" s="346">
        <v>120572</v>
      </c>
      <c r="M45" s="347">
        <v>125071</v>
      </c>
    </row>
    <row r="46" spans="2:13" ht="27.75" customHeight="1" x14ac:dyDescent="0.15">
      <c r="B46" s="1176"/>
      <c r="C46" s="1177"/>
      <c r="D46" s="105"/>
      <c r="E46" s="1180" t="s">
        <v>36</v>
      </c>
      <c r="F46" s="1180"/>
      <c r="G46" s="1180"/>
      <c r="H46" s="1181"/>
      <c r="I46" s="345">
        <v>6081</v>
      </c>
      <c r="J46" s="346">
        <v>2629</v>
      </c>
      <c r="K46" s="346">
        <v>348</v>
      </c>
      <c r="L46" s="346">
        <v>1006</v>
      </c>
      <c r="M46" s="347">
        <v>1664</v>
      </c>
    </row>
    <row r="47" spans="2:13" ht="27.75" customHeight="1" x14ac:dyDescent="0.15">
      <c r="B47" s="1176"/>
      <c r="C47" s="1177"/>
      <c r="D47" s="106"/>
      <c r="E47" s="1190" t="s">
        <v>37</v>
      </c>
      <c r="F47" s="1191"/>
      <c r="G47" s="1191"/>
      <c r="H47" s="1192"/>
      <c r="I47" s="345" t="s">
        <v>501</v>
      </c>
      <c r="J47" s="346" t="s">
        <v>501</v>
      </c>
      <c r="K47" s="346" t="s">
        <v>501</v>
      </c>
      <c r="L47" s="346" t="s">
        <v>501</v>
      </c>
      <c r="M47" s="347" t="s">
        <v>501</v>
      </c>
    </row>
    <row r="48" spans="2:13" ht="27.75" customHeight="1" x14ac:dyDescent="0.15">
      <c r="B48" s="1176"/>
      <c r="C48" s="1177"/>
      <c r="D48" s="104"/>
      <c r="E48" s="1180" t="s">
        <v>38</v>
      </c>
      <c r="F48" s="1180"/>
      <c r="G48" s="1180"/>
      <c r="H48" s="1181"/>
      <c r="I48" s="345" t="s">
        <v>501</v>
      </c>
      <c r="J48" s="346" t="s">
        <v>501</v>
      </c>
      <c r="K48" s="346" t="s">
        <v>501</v>
      </c>
      <c r="L48" s="346" t="s">
        <v>501</v>
      </c>
      <c r="M48" s="347" t="s">
        <v>501</v>
      </c>
    </row>
    <row r="49" spans="2:13" ht="27.75" customHeight="1" x14ac:dyDescent="0.15">
      <c r="B49" s="1178"/>
      <c r="C49" s="1179"/>
      <c r="D49" s="104"/>
      <c r="E49" s="1180" t="s">
        <v>39</v>
      </c>
      <c r="F49" s="1180"/>
      <c r="G49" s="1180"/>
      <c r="H49" s="1181"/>
      <c r="I49" s="345" t="s">
        <v>501</v>
      </c>
      <c r="J49" s="346" t="s">
        <v>501</v>
      </c>
      <c r="K49" s="346" t="s">
        <v>501</v>
      </c>
      <c r="L49" s="346" t="s">
        <v>501</v>
      </c>
      <c r="M49" s="347" t="s">
        <v>501</v>
      </c>
    </row>
    <row r="50" spans="2:13" ht="27.75" customHeight="1" x14ac:dyDescent="0.15">
      <c r="B50" s="1174" t="s">
        <v>40</v>
      </c>
      <c r="C50" s="1175"/>
      <c r="D50" s="107"/>
      <c r="E50" s="1180" t="s">
        <v>41</v>
      </c>
      <c r="F50" s="1180"/>
      <c r="G50" s="1180"/>
      <c r="H50" s="1181"/>
      <c r="I50" s="345">
        <v>315291</v>
      </c>
      <c r="J50" s="346">
        <v>334226</v>
      </c>
      <c r="K50" s="346">
        <v>388248</v>
      </c>
      <c r="L50" s="346">
        <v>427679</v>
      </c>
      <c r="M50" s="347">
        <v>456435</v>
      </c>
    </row>
    <row r="51" spans="2:13" ht="27.75" customHeight="1" x14ac:dyDescent="0.15">
      <c r="B51" s="1176"/>
      <c r="C51" s="1177"/>
      <c r="D51" s="104"/>
      <c r="E51" s="1180" t="s">
        <v>42</v>
      </c>
      <c r="F51" s="1180"/>
      <c r="G51" s="1180"/>
      <c r="H51" s="1181"/>
      <c r="I51" s="345">
        <v>207043</v>
      </c>
      <c r="J51" s="346">
        <v>207734</v>
      </c>
      <c r="K51" s="346">
        <v>208776</v>
      </c>
      <c r="L51" s="346">
        <v>200650</v>
      </c>
      <c r="M51" s="347">
        <v>198910</v>
      </c>
    </row>
    <row r="52" spans="2:13" ht="27.75" customHeight="1" x14ac:dyDescent="0.15">
      <c r="B52" s="1178"/>
      <c r="C52" s="1179"/>
      <c r="D52" s="104"/>
      <c r="E52" s="1180" t="s">
        <v>43</v>
      </c>
      <c r="F52" s="1180"/>
      <c r="G52" s="1180"/>
      <c r="H52" s="1181"/>
      <c r="I52" s="345">
        <v>789859</v>
      </c>
      <c r="J52" s="346">
        <v>804996</v>
      </c>
      <c r="K52" s="346">
        <v>817714</v>
      </c>
      <c r="L52" s="346">
        <v>816493</v>
      </c>
      <c r="M52" s="347">
        <v>803890</v>
      </c>
    </row>
    <row r="53" spans="2:13" ht="27.75" customHeight="1" thickBot="1" x14ac:dyDescent="0.2">
      <c r="B53" s="1182" t="s">
        <v>19</v>
      </c>
      <c r="C53" s="1183"/>
      <c r="D53" s="108"/>
      <c r="E53" s="1184" t="s">
        <v>44</v>
      </c>
      <c r="F53" s="1184"/>
      <c r="G53" s="1184"/>
      <c r="H53" s="1185"/>
      <c r="I53" s="348">
        <v>251909</v>
      </c>
      <c r="J53" s="349">
        <v>238712</v>
      </c>
      <c r="K53" s="349">
        <v>229077</v>
      </c>
      <c r="L53" s="349">
        <v>240187</v>
      </c>
      <c r="M53" s="350">
        <v>251032</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J2RSC15Bw2gbbYJT5r3IX1Hh+OYzAV7K3MRAtQZ+2ghe9qeHPTcFeCFdkf3IzatnVpOsV0zR+aqjCBqFhKFulw==" saltValue="SYCZynhGODElCdTaBTpUT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G60" sqref="G60"/>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541</v>
      </c>
      <c r="G54" s="117" t="s">
        <v>542</v>
      </c>
      <c r="H54" s="118" t="s">
        <v>543</v>
      </c>
    </row>
    <row r="55" spans="2:8" ht="52.5" customHeight="1" x14ac:dyDescent="0.15">
      <c r="B55" s="119"/>
      <c r="C55" s="1201" t="s">
        <v>46</v>
      </c>
      <c r="D55" s="1201"/>
      <c r="E55" s="1202"/>
      <c r="F55" s="120">
        <v>14562</v>
      </c>
      <c r="G55" s="120">
        <v>15598</v>
      </c>
      <c r="H55" s="121">
        <v>14726</v>
      </c>
    </row>
    <row r="56" spans="2:8" ht="52.5" customHeight="1" x14ac:dyDescent="0.15">
      <c r="B56" s="122"/>
      <c r="C56" s="1203" t="s">
        <v>47</v>
      </c>
      <c r="D56" s="1203"/>
      <c r="E56" s="1204"/>
      <c r="F56" s="123">
        <v>25032</v>
      </c>
      <c r="G56" s="123">
        <v>21791</v>
      </c>
      <c r="H56" s="124">
        <v>23297</v>
      </c>
    </row>
    <row r="57" spans="2:8" ht="53.25" customHeight="1" x14ac:dyDescent="0.15">
      <c r="B57" s="122"/>
      <c r="C57" s="1205" t="s">
        <v>48</v>
      </c>
      <c r="D57" s="1205"/>
      <c r="E57" s="1206"/>
      <c r="F57" s="125">
        <v>28503</v>
      </c>
      <c r="G57" s="125">
        <v>50019</v>
      </c>
      <c r="H57" s="126">
        <v>52164</v>
      </c>
    </row>
    <row r="58" spans="2:8" ht="45.75" customHeight="1" x14ac:dyDescent="0.15">
      <c r="B58" s="127"/>
      <c r="C58" s="1193" t="s">
        <v>604</v>
      </c>
      <c r="D58" s="1194"/>
      <c r="E58" s="1195"/>
      <c r="F58" s="128">
        <v>8300</v>
      </c>
      <c r="G58" s="128">
        <v>9734</v>
      </c>
      <c r="H58" s="129">
        <v>9513</v>
      </c>
    </row>
    <row r="59" spans="2:8" ht="45.75" customHeight="1" x14ac:dyDescent="0.15">
      <c r="B59" s="127"/>
      <c r="C59" s="1193" t="s">
        <v>605</v>
      </c>
      <c r="D59" s="1194"/>
      <c r="E59" s="1195"/>
      <c r="F59" s="128">
        <v>1230</v>
      </c>
      <c r="G59" s="128">
        <v>2433</v>
      </c>
      <c r="H59" s="129">
        <v>3170</v>
      </c>
    </row>
    <row r="60" spans="2:8" ht="45.75" customHeight="1" x14ac:dyDescent="0.15">
      <c r="B60" s="127"/>
      <c r="C60" s="1193" t="s">
        <v>606</v>
      </c>
      <c r="D60" s="1194"/>
      <c r="E60" s="1195"/>
      <c r="F60" s="128">
        <v>0</v>
      </c>
      <c r="G60" s="128">
        <v>0</v>
      </c>
      <c r="H60" s="129">
        <v>2091</v>
      </c>
    </row>
    <row r="61" spans="2:8" ht="45.75" customHeight="1" x14ac:dyDescent="0.15">
      <c r="B61" s="127"/>
      <c r="C61" s="1193" t="s">
        <v>607</v>
      </c>
      <c r="D61" s="1194"/>
      <c r="E61" s="1195"/>
      <c r="F61" s="128">
        <v>1575</v>
      </c>
      <c r="G61" s="128">
        <v>1644</v>
      </c>
      <c r="H61" s="129">
        <v>1625</v>
      </c>
    </row>
    <row r="62" spans="2:8" ht="45.75" customHeight="1" thickBot="1" x14ac:dyDescent="0.2">
      <c r="B62" s="130"/>
      <c r="C62" s="1196" t="s">
        <v>608</v>
      </c>
      <c r="D62" s="1197"/>
      <c r="E62" s="1198"/>
      <c r="F62" s="131">
        <v>185</v>
      </c>
      <c r="G62" s="131">
        <v>894</v>
      </c>
      <c r="H62" s="132">
        <v>1281</v>
      </c>
    </row>
    <row r="63" spans="2:8" ht="52.5" customHeight="1" thickBot="1" x14ac:dyDescent="0.2">
      <c r="B63" s="133"/>
      <c r="C63" s="1199" t="s">
        <v>49</v>
      </c>
      <c r="D63" s="1199"/>
      <c r="E63" s="1200"/>
      <c r="F63" s="134">
        <v>68097</v>
      </c>
      <c r="G63" s="134">
        <v>87409</v>
      </c>
      <c r="H63" s="135">
        <v>90187</v>
      </c>
    </row>
    <row r="64" spans="2:8" x14ac:dyDescent="0.15"/>
  </sheetData>
  <sheetProtection algorithmName="SHA-512" hashValue="4J0DZ1GJK4DkivX8Ww5JsbtSVtVtRUlGZdYEFLM6U+tBGC5kfATBtKd1KfOGb6rNJ0cBVeYpWADbAt//mV2xzQ==" saltValue="4+aBV+fpzEkLiH48DUXU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538</v>
      </c>
      <c r="G2" s="149"/>
      <c r="H2" s="150"/>
    </row>
    <row r="3" spans="1:8" x14ac:dyDescent="0.15">
      <c r="A3" s="146" t="s">
        <v>531</v>
      </c>
      <c r="B3" s="151"/>
      <c r="C3" s="152"/>
      <c r="D3" s="153">
        <v>70552</v>
      </c>
      <c r="E3" s="154"/>
      <c r="F3" s="155">
        <v>57132</v>
      </c>
      <c r="G3" s="156"/>
      <c r="H3" s="157"/>
    </row>
    <row r="4" spans="1:8" x14ac:dyDescent="0.15">
      <c r="A4" s="158"/>
      <c r="B4" s="159"/>
      <c r="C4" s="160"/>
      <c r="D4" s="161">
        <v>38394</v>
      </c>
      <c r="E4" s="162"/>
      <c r="F4" s="163">
        <v>30126</v>
      </c>
      <c r="G4" s="164"/>
      <c r="H4" s="165"/>
    </row>
    <row r="5" spans="1:8" x14ac:dyDescent="0.15">
      <c r="A5" s="146" t="s">
        <v>533</v>
      </c>
      <c r="B5" s="151"/>
      <c r="C5" s="152"/>
      <c r="D5" s="153">
        <v>78366</v>
      </c>
      <c r="E5" s="154"/>
      <c r="F5" s="155">
        <v>58766</v>
      </c>
      <c r="G5" s="156"/>
      <c r="H5" s="157"/>
    </row>
    <row r="6" spans="1:8" x14ac:dyDescent="0.15">
      <c r="A6" s="158"/>
      <c r="B6" s="159"/>
      <c r="C6" s="160"/>
      <c r="D6" s="161">
        <v>39044</v>
      </c>
      <c r="E6" s="162"/>
      <c r="F6" s="163">
        <v>29363</v>
      </c>
      <c r="G6" s="164"/>
      <c r="H6" s="165"/>
    </row>
    <row r="7" spans="1:8" x14ac:dyDescent="0.15">
      <c r="A7" s="146" t="s">
        <v>534</v>
      </c>
      <c r="B7" s="151"/>
      <c r="C7" s="152"/>
      <c r="D7" s="153">
        <v>75099</v>
      </c>
      <c r="E7" s="154"/>
      <c r="F7" s="155">
        <v>62482</v>
      </c>
      <c r="G7" s="156"/>
      <c r="H7" s="157"/>
    </row>
    <row r="8" spans="1:8" x14ac:dyDescent="0.15">
      <c r="A8" s="158"/>
      <c r="B8" s="159"/>
      <c r="C8" s="160"/>
      <c r="D8" s="161">
        <v>40652</v>
      </c>
      <c r="E8" s="162"/>
      <c r="F8" s="163">
        <v>34626</v>
      </c>
      <c r="G8" s="164"/>
      <c r="H8" s="165"/>
    </row>
    <row r="9" spans="1:8" x14ac:dyDescent="0.15">
      <c r="A9" s="146" t="s">
        <v>535</v>
      </c>
      <c r="B9" s="151"/>
      <c r="C9" s="152"/>
      <c r="D9" s="153">
        <v>77330</v>
      </c>
      <c r="E9" s="154"/>
      <c r="F9" s="155">
        <v>59288</v>
      </c>
      <c r="G9" s="156"/>
      <c r="H9" s="157"/>
    </row>
    <row r="10" spans="1:8" x14ac:dyDescent="0.15">
      <c r="A10" s="158"/>
      <c r="B10" s="159"/>
      <c r="C10" s="160"/>
      <c r="D10" s="161">
        <v>42132</v>
      </c>
      <c r="E10" s="162"/>
      <c r="F10" s="163">
        <v>32670</v>
      </c>
      <c r="G10" s="164"/>
      <c r="H10" s="165"/>
    </row>
    <row r="11" spans="1:8" x14ac:dyDescent="0.15">
      <c r="A11" s="146" t="s">
        <v>536</v>
      </c>
      <c r="B11" s="151"/>
      <c r="C11" s="152"/>
      <c r="D11" s="153">
        <v>73550</v>
      </c>
      <c r="E11" s="154"/>
      <c r="F11" s="155">
        <v>63490</v>
      </c>
      <c r="G11" s="156"/>
      <c r="H11" s="157"/>
    </row>
    <row r="12" spans="1:8" x14ac:dyDescent="0.15">
      <c r="A12" s="158"/>
      <c r="B12" s="159"/>
      <c r="C12" s="166"/>
      <c r="D12" s="161">
        <v>34919</v>
      </c>
      <c r="E12" s="162"/>
      <c r="F12" s="163">
        <v>35347</v>
      </c>
      <c r="G12" s="164"/>
      <c r="H12" s="165"/>
    </row>
    <row r="13" spans="1:8" x14ac:dyDescent="0.15">
      <c r="A13" s="146"/>
      <c r="B13" s="151"/>
      <c r="C13" s="152"/>
      <c r="D13" s="153">
        <v>74979</v>
      </c>
      <c r="E13" s="154"/>
      <c r="F13" s="155">
        <v>60232</v>
      </c>
      <c r="G13" s="167"/>
      <c r="H13" s="157"/>
    </row>
    <row r="14" spans="1:8" x14ac:dyDescent="0.15">
      <c r="A14" s="158"/>
      <c r="B14" s="159"/>
      <c r="C14" s="160"/>
      <c r="D14" s="161">
        <v>39028</v>
      </c>
      <c r="E14" s="162"/>
      <c r="F14" s="163">
        <v>32426</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0.3</v>
      </c>
      <c r="C19" s="168">
        <f>ROUND(VALUE(SUBSTITUTE(実質収支比率等に係る経年分析!G$48,"▲","-")),2)</f>
        <v>7.0000000000000007E-2</v>
      </c>
      <c r="D19" s="168">
        <f>ROUND(VALUE(SUBSTITUTE(実質収支比率等に係る経年分析!H$48,"▲","-")),2)</f>
        <v>0.22</v>
      </c>
      <c r="E19" s="168">
        <f>ROUND(VALUE(SUBSTITUTE(実質収支比率等に係る経年分析!I$48,"▲","-")),2)</f>
        <v>0.25</v>
      </c>
      <c r="F19" s="168">
        <f>ROUND(VALUE(SUBSTITUTE(実質収支比率等に係る経年分析!J$48,"▲","-")),2)</f>
        <v>0.33</v>
      </c>
    </row>
    <row r="20" spans="1:11" x14ac:dyDescent="0.15">
      <c r="A20" s="168" t="s">
        <v>53</v>
      </c>
      <c r="B20" s="168">
        <f>ROUND(VALUE(SUBSTITUTE(実質収支比率等に係る経年分析!F$47,"▲","-")),2)</f>
        <v>2.62</v>
      </c>
      <c r="C20" s="168">
        <f>ROUND(VALUE(SUBSTITUTE(実質収支比率等に係る経年分析!G$47,"▲","-")),2)</f>
        <v>1.86</v>
      </c>
      <c r="D20" s="168">
        <f>ROUND(VALUE(SUBSTITUTE(実質収支比率等に係る経年分析!H$47,"▲","-")),2)</f>
        <v>3.16</v>
      </c>
      <c r="E20" s="168">
        <f>ROUND(VALUE(SUBSTITUTE(実質収支比率等に係る経年分析!I$47,"▲","-")),2)</f>
        <v>3.47</v>
      </c>
      <c r="F20" s="168">
        <f>ROUND(VALUE(SUBSTITUTE(実質収支比率等に係る経年分析!J$47,"▲","-")),2)</f>
        <v>3.24</v>
      </c>
    </row>
    <row r="21" spans="1:11" x14ac:dyDescent="0.15">
      <c r="A21" s="168" t="s">
        <v>54</v>
      </c>
      <c r="B21" s="168">
        <f>IF(ISNUMBER(VALUE(SUBSTITUTE(実質収支比率等に係る経年分析!F$49,"▲","-"))),ROUND(VALUE(SUBSTITUTE(実質収支比率等に係る経年分析!F$49,"▲","-")),2),NA())</f>
        <v>-0.47</v>
      </c>
      <c r="C21" s="168">
        <f>IF(ISNUMBER(VALUE(SUBSTITUTE(実質収支比率等に係る経年分析!G$49,"▲","-"))),ROUND(VALUE(SUBSTITUTE(実質収支比率等に係る経年分析!G$49,"▲","-")),2),NA())</f>
        <v>-0.97</v>
      </c>
      <c r="D21" s="168">
        <f>IF(ISNUMBER(VALUE(SUBSTITUTE(実質収支比率等に係る経年分析!H$49,"▲","-"))),ROUND(VALUE(SUBSTITUTE(実質収支比率等に係る経年分析!H$49,"▲","-")),2),NA())</f>
        <v>1.53</v>
      </c>
      <c r="E21" s="168">
        <f>IF(ISNUMBER(VALUE(SUBSTITUTE(実質収支比率等に係る経年分析!I$49,"▲","-"))),ROUND(VALUE(SUBSTITUTE(実質収支比率等に係る経年分析!I$49,"▲","-")),2),NA())</f>
        <v>0.25</v>
      </c>
      <c r="F21" s="168">
        <f>IF(ISNUMBER(VALUE(SUBSTITUTE(実質収支比率等に係る経年分析!J$49,"▲","-"))),ROUND(VALUE(SUBSTITUTE(実質収支比率等に係る経年分析!J$49,"▲","-")),2),NA())</f>
        <v>-0.11</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0.85</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0.9</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0.84</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0.94</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0.97</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介護保険事業費</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0.77</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1.05</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0.69</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0.96</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0.56000000000000005</v>
      </c>
    </row>
    <row r="30" spans="1:11" x14ac:dyDescent="0.15">
      <c r="A30" s="169" t="str">
        <f>IF(連結実質赤字比率に係る赤字・黒字の構成分析!C$40="",NA(),連結実質赤字比率に係る赤字・黒字の構成分析!C$40)</f>
        <v>高速鉄道事業会計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1.66</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1.38</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0.72</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0.71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0.76</v>
      </c>
    </row>
    <row r="31" spans="1:11" x14ac:dyDescent="0.15">
      <c r="A31" s="169" t="str">
        <f>IF(連結実質赤字比率に係る赤字・黒字の構成分析!C$39="",NA(),連結実質赤字比率に係る赤字・黒字の構成分析!C$39)</f>
        <v>水道事業会計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3.82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3.33</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2.09</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1.32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1.39</v>
      </c>
    </row>
    <row r="32" spans="1:11" x14ac:dyDescent="0.15">
      <c r="A32" s="169" t="str">
        <f>IF(連結実質赤字比率に係る赤字・黒字の構成分析!C$38="",NA(),連結実質赤字比率に係る赤字・黒字の構成分析!C$38)</f>
        <v>市街地再開発事業費</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0.7</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1.17</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1.54</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1.83</v>
      </c>
    </row>
    <row r="33" spans="1:16" x14ac:dyDescent="0.15">
      <c r="A33" s="169" t="str">
        <f>IF(連結実質赤字比率に係る赤字・黒字の構成分析!C$37="",NA(),連結実質赤字比率に係る赤字・黒字の構成分析!C$37)</f>
        <v>下水道事業会計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6.17</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6.06</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6.41</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6.81</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5.86</v>
      </c>
    </row>
    <row r="34" spans="1:16" x14ac:dyDescent="0.15">
      <c r="A34" s="169" t="str">
        <f>IF(連結実質赤字比率に係る赤字・黒字の構成分析!C$36="",NA(),連結実質赤字比率に係る赤字・黒字の構成分析!C$36)</f>
        <v>港湾事業会計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8.48</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8.94</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9.44</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9.16</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7.08</v>
      </c>
    </row>
    <row r="35" spans="1:16" x14ac:dyDescent="0.15">
      <c r="A35" s="169" t="str">
        <f>IF(連結実質赤字比率に係る赤字・黒字の構成分析!C$35="",NA(),連結実質赤字比率に係る赤字・黒字の構成分析!C$35)</f>
        <v>新都市整備事業会計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26.6</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27.83</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24.43</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24.27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26.56</v>
      </c>
    </row>
    <row r="36" spans="1:16" x14ac:dyDescent="0.15">
      <c r="A36" s="169" t="str">
        <f>IF(連結実質赤字比率に係る赤字・黒字の構成分析!C$34="",NA(),連結実質赤字比率に係る赤字・黒字の構成分析!C$34)</f>
        <v>自動車事業会計</v>
      </c>
      <c r="B36" s="169">
        <f>IF(ROUND(VALUE(SUBSTITUTE(連結実質赤字比率に係る赤字・黒字の構成分析!F$34,"▲", "-")), 2) &lt; 0, ABS(ROUND(VALUE(SUBSTITUTE(連結実質赤字比率に係る赤字・黒字の構成分析!F$34,"▲", "-")), 2)), NA())</f>
        <v>0.39</v>
      </c>
      <c r="C36" s="169" t="e">
        <f>IF(ROUND(VALUE(SUBSTITUTE(連結実質赤字比率に係る赤字・黒字の構成分析!F$34,"▲", "-")), 2) &gt;= 0, ABS(ROUND(VALUE(SUBSTITUTE(連結実質赤字比率に係る赤字・黒字の構成分析!F$34,"▲", "-")), 2)), NA())</f>
        <v>#N/A</v>
      </c>
      <c r="D36" s="169">
        <f>IF(ROUND(VALUE(SUBSTITUTE(連結実質赤字比率に係る赤字・黒字の構成分析!G$34,"▲", "-")), 2) &lt; 0, ABS(ROUND(VALUE(SUBSTITUTE(連結実質赤字比率に係る赤字・黒字の構成分析!G$34,"▲", "-")), 2)), NA())</f>
        <v>0.27</v>
      </c>
      <c r="E36" s="169" t="e">
        <f>IF(ROUND(VALUE(SUBSTITUTE(連結実質赤字比率に係る赤字・黒字の構成分析!G$34,"▲", "-")), 2) &gt;= 0, ABS(ROUND(VALUE(SUBSTITUTE(連結実質赤字比率に係る赤字・黒字の構成分析!G$34,"▲", "-")), 2)), NA())</f>
        <v>#N/A</v>
      </c>
      <c r="F36" s="169">
        <f>IF(ROUND(VALUE(SUBSTITUTE(連結実質赤字比率に係る赤字・黒字の構成分析!H$34,"▲", "-")), 2) &lt; 0, ABS(ROUND(VALUE(SUBSTITUTE(連結実質赤字比率に係る赤字・黒字の構成分析!H$34,"▲", "-")), 2)), NA())</f>
        <v>0.35</v>
      </c>
      <c r="G36" s="169" t="e">
        <f>IF(ROUND(VALUE(SUBSTITUTE(連結実質赤字比率に係る赤字・黒字の構成分析!H$34,"▲", "-")), 2) &gt;= 0, ABS(ROUND(VALUE(SUBSTITUTE(連結実質赤字比率に係る赤字・黒字の構成分析!H$34,"▲", "-")), 2)), NA())</f>
        <v>#N/A</v>
      </c>
      <c r="H36" s="169">
        <f>IF(ROUND(VALUE(SUBSTITUTE(連結実質赤字比率に係る赤字・黒字の構成分析!I$34,"▲", "-")), 2) &lt; 0, ABS(ROUND(VALUE(SUBSTITUTE(連結実質赤字比率に係る赤字・黒字の構成分析!I$34,"▲", "-")), 2)), NA())</f>
        <v>0.37</v>
      </c>
      <c r="I36" s="169" t="e">
        <f>IF(ROUND(VALUE(SUBSTITUTE(連結実質赤字比率に係る赤字・黒字の構成分析!I$34,"▲", "-")), 2) &gt;= 0, ABS(ROUND(VALUE(SUBSTITUTE(連結実質赤字比率に係る赤字・黒字の構成分析!I$34,"▲", "-")), 2)), NA())</f>
        <v>#N/A</v>
      </c>
      <c r="J36" s="169">
        <f>IF(ROUND(VALUE(SUBSTITUTE(連結実質赤字比率に係る赤字・黒字の構成分析!J$34,"▲", "-")), 2) &lt; 0, ABS(ROUND(VALUE(SUBSTITUTE(連結実質赤字比率に係る赤字・黒字の構成分析!J$34,"▲", "-")), 2)), NA())</f>
        <v>0.37</v>
      </c>
      <c r="K36" s="169" t="e">
        <f>IF(ROUND(VALUE(SUBSTITUTE(連結実質赤字比率に係る赤字・黒字の構成分析!J$34,"▲", "-")), 2) &gt;= 0, ABS(ROUND(VALUE(SUBSTITUTE(連結実質赤字比率に係る赤字・黒字の構成分析!J$34,"▲", "-")), 2)), NA())</f>
        <v>#N/A</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89541</v>
      </c>
      <c r="E42" s="170"/>
      <c r="F42" s="170"/>
      <c r="G42" s="170">
        <f>'実質公債費比率（分子）の構造'!L$52</f>
        <v>85784</v>
      </c>
      <c r="H42" s="170"/>
      <c r="I42" s="170"/>
      <c r="J42" s="170">
        <f>'実質公債費比率（分子）の構造'!M$52</f>
        <v>86057</v>
      </c>
      <c r="K42" s="170"/>
      <c r="L42" s="170"/>
      <c r="M42" s="170">
        <f>'実質公債費比率（分子）の構造'!N$52</f>
        <v>83845</v>
      </c>
      <c r="N42" s="170"/>
      <c r="O42" s="170"/>
      <c r="P42" s="170">
        <f>'実質公債費比率（分子）の構造'!O$52</f>
        <v>87538</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587</v>
      </c>
      <c r="C44" s="170"/>
      <c r="D44" s="170"/>
      <c r="E44" s="170">
        <f>'実質公債費比率（分子）の構造'!L$50</f>
        <v>579</v>
      </c>
      <c r="F44" s="170"/>
      <c r="G44" s="170"/>
      <c r="H44" s="170">
        <f>'実質公債費比率（分子）の構造'!M$50</f>
        <v>620</v>
      </c>
      <c r="I44" s="170"/>
      <c r="J44" s="170"/>
      <c r="K44" s="170">
        <f>'実質公債費比率（分子）の構造'!N$50</f>
        <v>616</v>
      </c>
      <c r="L44" s="170"/>
      <c r="M44" s="170"/>
      <c r="N44" s="170">
        <f>'実質公債費比率（分子）の構造'!O$50</f>
        <v>990</v>
      </c>
      <c r="O44" s="170"/>
      <c r="P44" s="170"/>
    </row>
    <row r="45" spans="1:16" x14ac:dyDescent="0.15">
      <c r="A45" s="170" t="s">
        <v>63</v>
      </c>
      <c r="B45" s="170">
        <f>'実質公債費比率（分子）の構造'!K$49</f>
        <v>161</v>
      </c>
      <c r="C45" s="170"/>
      <c r="D45" s="170"/>
      <c r="E45" s="170">
        <f>'実質公債費比率（分子）の構造'!L$49</f>
        <v>144</v>
      </c>
      <c r="F45" s="170"/>
      <c r="G45" s="170"/>
      <c r="H45" s="170">
        <f>'実質公債費比率（分子）の構造'!M$49</f>
        <v>12</v>
      </c>
      <c r="I45" s="170"/>
      <c r="J45" s="170"/>
      <c r="K45" s="170">
        <f>'実質公債費比率（分子）の構造'!N$49</f>
        <v>12</v>
      </c>
      <c r="L45" s="170"/>
      <c r="M45" s="170"/>
      <c r="N45" s="170">
        <f>'実質公債費比率（分子）の構造'!O$49</f>
        <v>12</v>
      </c>
      <c r="O45" s="170"/>
      <c r="P45" s="170"/>
    </row>
    <row r="46" spans="1:16" x14ac:dyDescent="0.15">
      <c r="A46" s="170" t="s">
        <v>64</v>
      </c>
      <c r="B46" s="170">
        <f>'実質公債費比率（分子）の構造'!K$48</f>
        <v>15259</v>
      </c>
      <c r="C46" s="170"/>
      <c r="D46" s="170"/>
      <c r="E46" s="170">
        <f>'実質公債費比率（分子）の構造'!L$48</f>
        <v>15527</v>
      </c>
      <c r="F46" s="170"/>
      <c r="G46" s="170"/>
      <c r="H46" s="170">
        <f>'実質公債費比率（分子）の構造'!M$48</f>
        <v>16277</v>
      </c>
      <c r="I46" s="170"/>
      <c r="J46" s="170"/>
      <c r="K46" s="170">
        <f>'実質公債費比率（分子）の構造'!N$48</f>
        <v>15801</v>
      </c>
      <c r="L46" s="170"/>
      <c r="M46" s="170"/>
      <c r="N46" s="170">
        <f>'実質公債費比率（分子）の構造'!O$48</f>
        <v>17119</v>
      </c>
      <c r="O46" s="170"/>
      <c r="P46" s="170"/>
    </row>
    <row r="47" spans="1:16" x14ac:dyDescent="0.15">
      <c r="A47" s="170" t="s">
        <v>12</v>
      </c>
      <c r="B47" s="170">
        <f>'実質公債費比率（分子）の構造'!K$47</f>
        <v>42879</v>
      </c>
      <c r="C47" s="170"/>
      <c r="D47" s="170"/>
      <c r="E47" s="170">
        <f>'実質公債費比率（分子）の構造'!L$47</f>
        <v>44716</v>
      </c>
      <c r="F47" s="170"/>
      <c r="G47" s="170"/>
      <c r="H47" s="170">
        <f>'実質公債費比率（分子）の構造'!M$47</f>
        <v>46696</v>
      </c>
      <c r="I47" s="170"/>
      <c r="J47" s="170"/>
      <c r="K47" s="170">
        <f>'実質公債費比率（分子）の構造'!N$47</f>
        <v>48432</v>
      </c>
      <c r="L47" s="170"/>
      <c r="M47" s="170"/>
      <c r="N47" s="170">
        <f>'実質公債費比率（分子）の構造'!O$47</f>
        <v>49851</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46454</v>
      </c>
      <c r="C49" s="170"/>
      <c r="D49" s="170"/>
      <c r="E49" s="170">
        <f>'実質公債費比率（分子）の構造'!L$45</f>
        <v>43314</v>
      </c>
      <c r="F49" s="170"/>
      <c r="G49" s="170"/>
      <c r="H49" s="170">
        <f>'実質公債費比率（分子）の構造'!M$45</f>
        <v>40219</v>
      </c>
      <c r="I49" s="170"/>
      <c r="J49" s="170"/>
      <c r="K49" s="170">
        <f>'実質公債費比率（分子）の構造'!N$45</f>
        <v>39836</v>
      </c>
      <c r="L49" s="170"/>
      <c r="M49" s="170"/>
      <c r="N49" s="170">
        <f>'実質公債費比率（分子）の構造'!O$45</f>
        <v>39953</v>
      </c>
      <c r="O49" s="170"/>
      <c r="P49" s="170"/>
    </row>
    <row r="50" spans="1:16" x14ac:dyDescent="0.15">
      <c r="A50" s="170" t="s">
        <v>67</v>
      </c>
      <c r="B50" s="170" t="e">
        <f>NA()</f>
        <v>#N/A</v>
      </c>
      <c r="C50" s="170">
        <f>IF(ISNUMBER('実質公債費比率（分子）の構造'!K$53),'実質公債費比率（分子）の構造'!K$53,NA())</f>
        <v>15799</v>
      </c>
      <c r="D50" s="170" t="e">
        <f>NA()</f>
        <v>#N/A</v>
      </c>
      <c r="E50" s="170" t="e">
        <f>NA()</f>
        <v>#N/A</v>
      </c>
      <c r="F50" s="170">
        <f>IF(ISNUMBER('実質公債費比率（分子）の構造'!L$53),'実質公債費比率（分子）の構造'!L$53,NA())</f>
        <v>18496</v>
      </c>
      <c r="G50" s="170" t="e">
        <f>NA()</f>
        <v>#N/A</v>
      </c>
      <c r="H50" s="170" t="e">
        <f>NA()</f>
        <v>#N/A</v>
      </c>
      <c r="I50" s="170">
        <f>IF(ISNUMBER('実質公債費比率（分子）の構造'!M$53),'実質公債費比率（分子）の構造'!M$53,NA())</f>
        <v>17767</v>
      </c>
      <c r="J50" s="170" t="e">
        <f>NA()</f>
        <v>#N/A</v>
      </c>
      <c r="K50" s="170" t="e">
        <f>NA()</f>
        <v>#N/A</v>
      </c>
      <c r="L50" s="170">
        <f>IF(ISNUMBER('実質公債費比率（分子）の構造'!N$53),'実質公債費比率（分子）の構造'!N$53,NA())</f>
        <v>20852</v>
      </c>
      <c r="M50" s="170" t="e">
        <f>NA()</f>
        <v>#N/A</v>
      </c>
      <c r="N50" s="170" t="e">
        <f>NA()</f>
        <v>#N/A</v>
      </c>
      <c r="O50" s="170">
        <f>IF(ISNUMBER('実質公債費比率（分子）の構造'!O$53),'実質公債費比率（分子）の構造'!O$53,NA())</f>
        <v>20387</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789859</v>
      </c>
      <c r="E56" s="169"/>
      <c r="F56" s="169"/>
      <c r="G56" s="169">
        <f>'将来負担比率（分子）の構造'!J$52</f>
        <v>804996</v>
      </c>
      <c r="H56" s="169"/>
      <c r="I56" s="169"/>
      <c r="J56" s="169">
        <f>'将来負担比率（分子）の構造'!K$52</f>
        <v>817714</v>
      </c>
      <c r="K56" s="169"/>
      <c r="L56" s="169"/>
      <c r="M56" s="169">
        <f>'将来負担比率（分子）の構造'!L$52</f>
        <v>816493</v>
      </c>
      <c r="N56" s="169"/>
      <c r="O56" s="169"/>
      <c r="P56" s="169">
        <f>'将来負担比率（分子）の構造'!M$52</f>
        <v>803890</v>
      </c>
    </row>
    <row r="57" spans="1:16" x14ac:dyDescent="0.15">
      <c r="A57" s="169" t="s">
        <v>42</v>
      </c>
      <c r="B57" s="169"/>
      <c r="C57" s="169"/>
      <c r="D57" s="169">
        <f>'将来負担比率（分子）の構造'!I$51</f>
        <v>207043</v>
      </c>
      <c r="E57" s="169"/>
      <c r="F57" s="169"/>
      <c r="G57" s="169">
        <f>'将来負担比率（分子）の構造'!J$51</f>
        <v>207734</v>
      </c>
      <c r="H57" s="169"/>
      <c r="I57" s="169"/>
      <c r="J57" s="169">
        <f>'将来負担比率（分子）の構造'!K$51</f>
        <v>208776</v>
      </c>
      <c r="K57" s="169"/>
      <c r="L57" s="169"/>
      <c r="M57" s="169">
        <f>'将来負担比率（分子）の構造'!L$51</f>
        <v>200650</v>
      </c>
      <c r="N57" s="169"/>
      <c r="O57" s="169"/>
      <c r="P57" s="169">
        <f>'将来負担比率（分子）の構造'!M$51</f>
        <v>198910</v>
      </c>
    </row>
    <row r="58" spans="1:16" x14ac:dyDescent="0.15">
      <c r="A58" s="169" t="s">
        <v>41</v>
      </c>
      <c r="B58" s="169"/>
      <c r="C58" s="169"/>
      <c r="D58" s="169">
        <f>'将来負担比率（分子）の構造'!I$50</f>
        <v>315291</v>
      </c>
      <c r="E58" s="169"/>
      <c r="F58" s="169"/>
      <c r="G58" s="169">
        <f>'将来負担比率（分子）の構造'!J$50</f>
        <v>334226</v>
      </c>
      <c r="H58" s="169"/>
      <c r="I58" s="169"/>
      <c r="J58" s="169">
        <f>'将来負担比率（分子）の構造'!K$50</f>
        <v>388248</v>
      </c>
      <c r="K58" s="169"/>
      <c r="L58" s="169"/>
      <c r="M58" s="169">
        <f>'将来負担比率（分子）の構造'!L$50</f>
        <v>427679</v>
      </c>
      <c r="N58" s="169"/>
      <c r="O58" s="169"/>
      <c r="P58" s="169">
        <f>'将来負担比率（分子）の構造'!M$50</f>
        <v>456435</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f>'将来負担比率（分子）の構造'!I$46</f>
        <v>6081</v>
      </c>
      <c r="C61" s="169"/>
      <c r="D61" s="169"/>
      <c r="E61" s="169">
        <f>'将来負担比率（分子）の構造'!J$46</f>
        <v>2629</v>
      </c>
      <c r="F61" s="169"/>
      <c r="G61" s="169"/>
      <c r="H61" s="169">
        <f>'将来負担比率（分子）の構造'!K$46</f>
        <v>348</v>
      </c>
      <c r="I61" s="169"/>
      <c r="J61" s="169"/>
      <c r="K61" s="169">
        <f>'将来負担比率（分子）の構造'!L$46</f>
        <v>1006</v>
      </c>
      <c r="L61" s="169"/>
      <c r="M61" s="169"/>
      <c r="N61" s="169">
        <f>'将来負担比率（分子）の構造'!M$46</f>
        <v>1664</v>
      </c>
      <c r="O61" s="169"/>
      <c r="P61" s="169"/>
    </row>
    <row r="62" spans="1:16" x14ac:dyDescent="0.15">
      <c r="A62" s="169" t="s">
        <v>35</v>
      </c>
      <c r="B62" s="169">
        <f>'将来負担比率（分子）の構造'!I$45</f>
        <v>128896</v>
      </c>
      <c r="C62" s="169"/>
      <c r="D62" s="169"/>
      <c r="E62" s="169">
        <f>'将来負担比率（分子）の構造'!J$45</f>
        <v>126295</v>
      </c>
      <c r="F62" s="169"/>
      <c r="G62" s="169"/>
      <c r="H62" s="169">
        <f>'将来負担比率（分子）の構造'!K$45</f>
        <v>124080</v>
      </c>
      <c r="I62" s="169"/>
      <c r="J62" s="169"/>
      <c r="K62" s="169">
        <f>'将来負担比率（分子）の構造'!L$45</f>
        <v>120572</v>
      </c>
      <c r="L62" s="169"/>
      <c r="M62" s="169"/>
      <c r="N62" s="169">
        <f>'将来負担比率（分子）の構造'!M$45</f>
        <v>125071</v>
      </c>
      <c r="O62" s="169"/>
      <c r="P62" s="169"/>
    </row>
    <row r="63" spans="1:16" x14ac:dyDescent="0.15">
      <c r="A63" s="169" t="s">
        <v>34</v>
      </c>
      <c r="B63" s="169">
        <f>'将来負担比率（分子）の構造'!I$44</f>
        <v>302</v>
      </c>
      <c r="C63" s="169"/>
      <c r="D63" s="169"/>
      <c r="E63" s="169">
        <f>'将来負担比率（分子）の構造'!J$44</f>
        <v>162</v>
      </c>
      <c r="F63" s="169"/>
      <c r="G63" s="169"/>
      <c r="H63" s="169">
        <f>'将来負担比率（分子）の構造'!K$44</f>
        <v>154</v>
      </c>
      <c r="I63" s="169"/>
      <c r="J63" s="169"/>
      <c r="K63" s="169">
        <f>'将来負担比率（分子）の構造'!L$44</f>
        <v>145</v>
      </c>
      <c r="L63" s="169"/>
      <c r="M63" s="169"/>
      <c r="N63" s="169">
        <f>'将来負担比率（分子）の構造'!M$44</f>
        <v>134</v>
      </c>
      <c r="O63" s="169"/>
      <c r="P63" s="169"/>
    </row>
    <row r="64" spans="1:16" x14ac:dyDescent="0.15">
      <c r="A64" s="169" t="s">
        <v>33</v>
      </c>
      <c r="B64" s="169">
        <f>'将来負担比率（分子）の構造'!I$43</f>
        <v>159851</v>
      </c>
      <c r="C64" s="169"/>
      <c r="D64" s="169"/>
      <c r="E64" s="169">
        <f>'将来負担比率（分子）の構造'!J$43</f>
        <v>144417</v>
      </c>
      <c r="F64" s="169"/>
      <c r="G64" s="169"/>
      <c r="H64" s="169">
        <f>'将来負担比率（分子）の構造'!K$43</f>
        <v>163536</v>
      </c>
      <c r="I64" s="169"/>
      <c r="J64" s="169"/>
      <c r="K64" s="169">
        <f>'将来負担比率（分子）の構造'!L$43</f>
        <v>180870</v>
      </c>
      <c r="L64" s="169"/>
      <c r="M64" s="169"/>
      <c r="N64" s="169">
        <f>'将来負担比率（分子）の構造'!M$43</f>
        <v>186873</v>
      </c>
      <c r="O64" s="169"/>
      <c r="P64" s="169"/>
    </row>
    <row r="65" spans="1:16" x14ac:dyDescent="0.15">
      <c r="A65" s="169" t="s">
        <v>32</v>
      </c>
      <c r="B65" s="169">
        <f>'将来負担比率（分子）の構造'!I$42</f>
        <v>12625</v>
      </c>
      <c r="C65" s="169"/>
      <c r="D65" s="169"/>
      <c r="E65" s="169">
        <f>'将来負担比率（分子）の構造'!J$42</f>
        <v>9266</v>
      </c>
      <c r="F65" s="169"/>
      <c r="G65" s="169"/>
      <c r="H65" s="169">
        <f>'将来負担比率（分子）の構造'!K$42</f>
        <v>8137</v>
      </c>
      <c r="I65" s="169"/>
      <c r="J65" s="169"/>
      <c r="K65" s="169">
        <f>'将来負担比率（分子）の構造'!L$42</f>
        <v>7313</v>
      </c>
      <c r="L65" s="169"/>
      <c r="M65" s="169"/>
      <c r="N65" s="169">
        <f>'将来負担比率（分子）の構造'!M$42</f>
        <v>6152</v>
      </c>
      <c r="O65" s="169"/>
      <c r="P65" s="169"/>
    </row>
    <row r="66" spans="1:16" x14ac:dyDescent="0.15">
      <c r="A66" s="169" t="s">
        <v>31</v>
      </c>
      <c r="B66" s="169">
        <f>'将来負担比率（分子）の構造'!I$41</f>
        <v>1256347</v>
      </c>
      <c r="C66" s="169"/>
      <c r="D66" s="169"/>
      <c r="E66" s="169">
        <f>'将来負担比率（分子）の構造'!J$41</f>
        <v>1302898</v>
      </c>
      <c r="F66" s="169"/>
      <c r="G66" s="169"/>
      <c r="H66" s="169">
        <f>'将来負担比率（分子）の構造'!K$41</f>
        <v>1347560</v>
      </c>
      <c r="I66" s="169"/>
      <c r="J66" s="169"/>
      <c r="K66" s="169">
        <f>'将来負担比率（分子）の構造'!L$41</f>
        <v>1375102</v>
      </c>
      <c r="L66" s="169"/>
      <c r="M66" s="169"/>
      <c r="N66" s="169">
        <f>'将来負担比率（分子）の構造'!M$41</f>
        <v>1390372</v>
      </c>
      <c r="O66" s="169"/>
      <c r="P66" s="169"/>
    </row>
    <row r="67" spans="1:16" x14ac:dyDescent="0.15">
      <c r="A67" s="169" t="s">
        <v>71</v>
      </c>
      <c r="B67" s="169" t="e">
        <f>NA()</f>
        <v>#N/A</v>
      </c>
      <c r="C67" s="169">
        <f>IF(ISNUMBER('将来負担比率（分子）の構造'!I$53), IF('将来負担比率（分子）の構造'!I$53 &lt; 0, 0, '将来負担比率（分子）の構造'!I$53), NA())</f>
        <v>251909</v>
      </c>
      <c r="D67" s="169" t="e">
        <f>NA()</f>
        <v>#N/A</v>
      </c>
      <c r="E67" s="169" t="e">
        <f>NA()</f>
        <v>#N/A</v>
      </c>
      <c r="F67" s="169">
        <f>IF(ISNUMBER('将来負担比率（分子）の構造'!J$53), IF('将来負担比率（分子）の構造'!J$53 &lt; 0, 0, '将来負担比率（分子）の構造'!J$53), NA())</f>
        <v>238712</v>
      </c>
      <c r="G67" s="169" t="e">
        <f>NA()</f>
        <v>#N/A</v>
      </c>
      <c r="H67" s="169" t="e">
        <f>NA()</f>
        <v>#N/A</v>
      </c>
      <c r="I67" s="169">
        <f>IF(ISNUMBER('将来負担比率（分子）の構造'!K$53), IF('将来負担比率（分子）の構造'!K$53 &lt; 0, 0, '将来負担比率（分子）の構造'!K$53), NA())</f>
        <v>229077</v>
      </c>
      <c r="J67" s="169" t="e">
        <f>NA()</f>
        <v>#N/A</v>
      </c>
      <c r="K67" s="169" t="e">
        <f>NA()</f>
        <v>#N/A</v>
      </c>
      <c r="L67" s="169">
        <f>IF(ISNUMBER('将来負担比率（分子）の構造'!L$53), IF('将来負担比率（分子）の構造'!L$53 &lt; 0, 0, '将来負担比率（分子）の構造'!L$53), NA())</f>
        <v>240187</v>
      </c>
      <c r="M67" s="169" t="e">
        <f>NA()</f>
        <v>#N/A</v>
      </c>
      <c r="N67" s="169" t="e">
        <f>NA()</f>
        <v>#N/A</v>
      </c>
      <c r="O67" s="169">
        <f>IF(ISNUMBER('将来負担比率（分子）の構造'!M$53), IF('将来負担比率（分子）の構造'!M$53 &lt; 0, 0, '将来負担比率（分子）の構造'!M$53), NA())</f>
        <v>251032</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14562</v>
      </c>
      <c r="C72" s="173">
        <f>基金残高に係る経年分析!G55</f>
        <v>15598</v>
      </c>
      <c r="D72" s="173">
        <f>基金残高に係る経年分析!H55</f>
        <v>14726</v>
      </c>
    </row>
    <row r="73" spans="1:16" x14ac:dyDescent="0.15">
      <c r="A73" s="172" t="s">
        <v>74</v>
      </c>
      <c r="B73" s="173">
        <f>基金残高に係る経年分析!F56</f>
        <v>25032</v>
      </c>
      <c r="C73" s="173">
        <f>基金残高に係る経年分析!G56</f>
        <v>21791</v>
      </c>
      <c r="D73" s="173">
        <f>基金残高に係る経年分析!H56</f>
        <v>23297</v>
      </c>
    </row>
    <row r="74" spans="1:16" x14ac:dyDescent="0.15">
      <c r="A74" s="172" t="s">
        <v>75</v>
      </c>
      <c r="B74" s="173">
        <f>基金残高に係る経年分析!F57</f>
        <v>28503</v>
      </c>
      <c r="C74" s="173">
        <f>基金残高に係る経年分析!G57</f>
        <v>50019</v>
      </c>
      <c r="D74" s="173">
        <f>基金残高に係る経年分析!H57</f>
        <v>52164</v>
      </c>
    </row>
  </sheetData>
  <sheetProtection algorithmName="SHA-512" hashValue="yj2ppTzwdVzQWIIVqXPLZopWh2MvChDd+LPJ6autnn6PTB2FYVutJcFxql6bfK85UG2oDwaTw8TmQpjhxr5+xg==" saltValue="PaGulaqLLxQ38NYQvSybF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伊藤　充紀</cp:lastModifiedBy>
  <cp:lastPrinted>2025-03-05T05:42:41Z</cp:lastPrinted>
  <dcterms:created xsi:type="dcterms:W3CDTF">2025-02-19T03:34:22Z</dcterms:created>
  <dcterms:modified xsi:type="dcterms:W3CDTF">2025-03-25T00:51:01Z</dcterms:modified>
  <cp:category/>
</cp:coreProperties>
</file>