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2.kobe.local\work2\05_行財政局\11_財務課\05 財政企画\11 財政状況資料集等\01 財政状況資料集\R6決算\13_再々修正したので国・県・HPへ\01_国\"/>
    </mc:Choice>
  </mc:AlternateContent>
  <bookViews>
    <workbookView xWindow="0" yWindow="0" windowWidth="28800" windowHeight="1225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6" i="10" l="1"/>
  <c r="BG35" i="10"/>
  <c r="BG34" i="10"/>
  <c r="AO40" i="10"/>
  <c r="AO39" i="10"/>
  <c r="AO38" i="10"/>
  <c r="AO37"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U40" i="10"/>
  <c r="C40" i="10"/>
  <c r="BW39" i="10"/>
  <c r="BE39" i="10"/>
  <c r="U39" i="10"/>
  <c r="C39" i="10"/>
  <c r="BW38" i="10"/>
  <c r="BE38" i="10"/>
  <c r="U38" i="10"/>
  <c r="BE37" i="10"/>
  <c r="C34" i="10"/>
  <c r="C35" i="10" l="1"/>
  <c r="C36" i="10" s="1"/>
  <c r="C37" i="10" s="1"/>
  <c r="C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l="1"/>
  <c r="U37" i="10" l="1"/>
  <c r="AM34" i="10"/>
  <c r="AM35" i="10" s="1"/>
  <c r="AM36" i="10" s="1"/>
  <c r="AM37" i="10" s="1"/>
  <c r="AM38" i="10" s="1"/>
  <c r="AM39" i="10" s="1"/>
  <c r="AM40" i="10" s="1"/>
  <c r="BE34" i="10" l="1"/>
  <c r="BE35" i="10" s="1"/>
  <c r="BE36" i="10" s="1"/>
  <c r="BW34" i="10" l="1"/>
  <c r="BW35" i="10" s="1"/>
  <c r="BW36" i="10" s="1"/>
  <c r="BW37" i="10" s="1"/>
  <c r="CO34" i="10" l="1"/>
  <c r="CO35" i="10" s="1"/>
  <c r="CO36" i="10" s="1"/>
  <c r="CO37" i="10" s="1"/>
  <c r="CO38" i="10" s="1"/>
  <c r="CO39" i="10" s="1"/>
  <c r="CO40" i="10" s="1"/>
  <c r="CO41" i="10" s="1"/>
  <c r="CO42" i="10" s="1"/>
  <c r="CO43" i="10" s="1"/>
</calcChain>
</file>

<file path=xl/sharedStrings.xml><?xml version="1.0" encoding="utf-8"?>
<sst xmlns="http://schemas.openxmlformats.org/spreadsheetml/2006/main" count="1151" uniqueCount="615">
  <si>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</si>
  <si>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</si>
  <si>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</si>
  <si>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</si>
  <si>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</si>
  <si>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</si>
  <si>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</si>
  <si>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</si>
  <si>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</si>
  <si>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</si>
  <si>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</si>
  <si>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</si>
  <si>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</si>
  <si>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</si>
  <si>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</si>
  <si>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</si>
  <si>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</si>
  <si>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</si>
  <si>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</si>
  <si>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</si>
  <si>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</si>
  <si>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</si>
  <si>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</si>
  <si>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</si>
  <si>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</si>
  <si>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</si>
  <si>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</si>
  <si>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</si>
  <si>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</si>
  <si>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</si>
  <si>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</si>
  <si>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</si>
  <si>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</si>
  <si>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</si>
  <si>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</si>
  <si>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</si>
  <si>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</si>
  <si>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</si>
  <si>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</si>
  <si>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</si>
  <si>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</si>
  <si>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</si>
  <si>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</si>
  <si>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</si>
  <si>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</si>
  <si>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</si>
  <si>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</si>
  <si>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</si>
  <si>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</si>
  <si>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</si>
  <si>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</si>
  <si>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</si>
  <si>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</si>
  <si>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</si>
  <si>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</si>
  <si>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</si>
  <si>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</si>
  <si>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</si>
  <si>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</si>
  <si>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</si>
  <si>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</si>
  <si>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</si>
  <si>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</si>
  <si>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</si>
  <si>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</si>
  <si>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</si>
  <si>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</si>
  <si>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</si>
  <si>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</si>
  <si>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</si>
  <si>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</si>
  <si>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</si>
  <si>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</si>
  <si>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</si>
  <si>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</si>
  <si>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</si>
  <si>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</si>
  <si>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</si>
  <si>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</si>
  <si>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</si>
  <si>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</si>
  <si>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政令指定都市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</si>
  <si>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</si>
  <si>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</si>
  <si>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</si>
  <si>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</si>
  <si>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</si>
  <si>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</si>
  <si>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</si>
  <si>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</si>
  <si>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</si>
  <si>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</si>
  <si>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</si>
  <si>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</si>
  <si>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神戸市</t>
    <phoneticPr fontId="5"/>
  </si>
  <si>
    <t>地方交付税種地</t>
    <rPh sb="0" eb="2">
      <t>チホウ</t>
    </rPh>
    <rPh sb="2" eb="5">
      <t>コウフゼイ</t>
    </rPh>
    <rPh sb="5" eb="6">
      <t>シュ</t>
    </rPh>
    <rPh sb="6" eb="7">
      <t>チ</t>
    </rPh>
    <phoneticPr fontId="5"/>
  </si>
  <si>
    <t>1-9</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</si>
  <si>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</si>
  <si>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</si>
  <si>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</si>
  <si>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</si>
  <si>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</si>
  <si>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</si>
  <si>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</si>
  <si>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</si>
  <si>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</si>
  <si>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</si>
  <si>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</si>
  <si>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</si>
  <si>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</si>
  <si>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</si>
  <si>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</si>
  <si>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</si>
  <si>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</si>
  <si>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</si>
  <si>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</si>
  <si>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</si>
  <si>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</si>
  <si>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</si>
  <si>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</si>
  <si>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</si>
  <si>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</si>
  <si>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</si>
  <si>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</si>
  <si>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</si>
  <si>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</si>
  <si>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</si>
  <si>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</si>
  <si>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</si>
  <si>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</si>
  <si>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</si>
  <si>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</si>
  <si>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</si>
  <si>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</si>
  <si>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</si>
  <si>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</si>
  <si>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</si>
  <si>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</si>
  <si>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</si>
  <si>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</si>
  <si>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</si>
  <si>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</si>
  <si>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</si>
  <si>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自動車事業会計</t>
    <phoneticPr fontId="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</si>
  <si>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</si>
  <si>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</si>
  <si>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</si>
  <si>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</si>
  <si>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</si>
  <si>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</si>
  <si>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</si>
  <si>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</si>
  <si>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</si>
  <si>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</si>
  <si>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</si>
  <si>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</si>
  <si>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</si>
  <si>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</si>
  <si>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</si>
  <si>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</si>
  <si>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</si>
  <si>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</si>
  <si>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</si>
  <si>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</si>
  <si>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</si>
  <si>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</si>
  <si>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</si>
  <si>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</si>
  <si>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</si>
  <si>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</si>
  <si>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</si>
  <si>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</si>
  <si>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</si>
  <si>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</si>
  <si>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</si>
  <si>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</si>
  <si>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</si>
  <si>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</si>
  <si>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</si>
  <si>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</si>
  <si>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</si>
  <si>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</si>
  <si>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</si>
  <si>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</si>
  <si>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</si>
  <si>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</si>
  <si>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</si>
  <si>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</si>
  <si>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</si>
  <si>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</si>
  <si>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</si>
  <si>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</si>
  <si>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</si>
  <si>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</si>
  <si>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</si>
  <si>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</si>
  <si>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</si>
  <si>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</si>
  <si>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</si>
  <si>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</si>
  <si>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</si>
  <si>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</si>
  <si>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</si>
  <si>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兵庫県神戸市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</si>
  <si>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</si>
  <si>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</si>
  <si>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</si>
  <si>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</si>
  <si>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</si>
  <si>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</si>
  <si>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</si>
  <si>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</si>
  <si>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</si>
  <si>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</si>
  <si>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</si>
  <si>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</si>
  <si>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</si>
  <si>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</si>
  <si>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</si>
  <si>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</si>
  <si>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</si>
  <si>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</si>
  <si>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</si>
  <si>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</si>
  <si>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</si>
  <si>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</si>
  <si>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</si>
  <si>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</si>
  <si>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</si>
  <si>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</si>
  <si>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</si>
  <si>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</si>
  <si>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</si>
  <si>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</si>
  <si>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</si>
  <si>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</si>
  <si>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</si>
  <si>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</si>
  <si>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</si>
  <si>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</si>
  <si>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</si>
  <si>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</si>
  <si>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</si>
  <si>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</si>
  <si>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</si>
  <si>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</si>
  <si>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</si>
  <si>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</si>
  <si>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</si>
  <si>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</si>
  <si>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</si>
  <si>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</si>
  <si>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</si>
  <si>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</si>
  <si>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</si>
  <si>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</si>
  <si>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</si>
  <si>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</si>
  <si>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</si>
  <si>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</si>
  <si>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</si>
  <si>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</si>
  <si>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</si>
  <si>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</si>
  <si>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</si>
  <si>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</si>
  <si>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</si>
  <si>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</si>
  <si>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</si>
  <si>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</si>
  <si>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</si>
  <si>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</si>
  <si>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</si>
  <si>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</si>
  <si>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</si>
  <si>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</si>
  <si>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</si>
  <si>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</si>
  <si>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</si>
  <si>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</si>
  <si>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</si>
  <si>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</si>
  <si>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</si>
  <si>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</si>
  <si>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</si>
  <si>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</si>
  <si>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</si>
  <si>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</si>
  <si>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</si>
  <si>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</si>
  <si>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</si>
  <si>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</si>
  <si>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</si>
  <si>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</si>
  <si>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</si>
  <si>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</si>
  <si>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</si>
  <si>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</si>
  <si>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</si>
  <si>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</si>
  <si>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</si>
  <si>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</si>
  <si>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</si>
  <si>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</si>
  <si>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</si>
  <si>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</si>
  <si>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</si>
  <si>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</si>
  <si>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</si>
  <si>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</si>
  <si>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</si>
  <si>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</si>
  <si>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</si>
  <si>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</si>
  <si>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</si>
  <si>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</si>
  <si>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</si>
  <si>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</si>
  <si>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</si>
  <si>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交通</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</si>
  <si>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</si>
  <si>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</si>
  <si>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</si>
  <si>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</si>
  <si>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</si>
  <si>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</si>
  <si>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</si>
  <si>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</si>
  <si>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</si>
  <si>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</si>
  <si>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</si>
  <si>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と畜場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</si>
  <si>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</si>
  <si>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</si>
  <si>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</si>
  <si>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</si>
  <si>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</si>
  <si>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</si>
  <si>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</si>
  <si>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</si>
  <si>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</si>
  <si>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</si>
  <si>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</si>
  <si>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</si>
  <si>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</si>
  <si>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</si>
  <si>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</si>
  <si>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</si>
  <si>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</si>
  <si>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</si>
  <si>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</si>
  <si>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</si>
  <si>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</si>
  <si>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</si>
  <si>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兵庫県神戸市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</si>
  <si>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</si>
  <si>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</si>
  <si>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</si>
  <si>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</si>
  <si>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</si>
  <si>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</si>
  <si>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</si>
  <si>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</si>
  <si>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</si>
  <si>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</si>
  <si>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</si>
  <si>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</si>
  <si>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</si>
  <si>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</si>
  <si>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</si>
  <si>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</si>
  <si>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</si>
  <si>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</si>
  <si>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</si>
  <si>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</si>
  <si>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母子父子寡婦福祉資金貸付事業費</t>
    <phoneticPr fontId="5"/>
  </si>
  <si>
    <t>市営住宅事業費</t>
    <phoneticPr fontId="5"/>
  </si>
  <si>
    <t>空港整備事業費</t>
    <phoneticPr fontId="5"/>
  </si>
  <si>
    <t>公債費</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</si>
  <si>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</si>
  <si>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</si>
  <si>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</si>
  <si>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</si>
  <si>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</si>
  <si>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</si>
  <si>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</si>
  <si>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</si>
  <si>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</si>
  <si>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</si>
  <si>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</si>
  <si>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</si>
  <si>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</si>
  <si>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国民健康保険事業費</t>
    <phoneticPr fontId="5"/>
  </si>
  <si>
    <t>介護保険事業費</t>
    <phoneticPr fontId="5"/>
  </si>
  <si>
    <t>後期高齢者医療事業費</t>
    <phoneticPr fontId="5"/>
  </si>
  <si>
    <t>駐車場事業費</t>
    <phoneticPr fontId="5"/>
  </si>
  <si>
    <t>港湾事業会計</t>
    <phoneticPr fontId="5"/>
  </si>
  <si>
    <t>法適用企業</t>
    <phoneticPr fontId="5"/>
  </si>
  <si>
    <t>水道事業会計</t>
    <phoneticPr fontId="5"/>
  </si>
  <si>
    <t>工業用水道事業会計</t>
    <phoneticPr fontId="5"/>
  </si>
  <si>
    <t>下水道事業会計</t>
    <phoneticPr fontId="5"/>
  </si>
  <si>
    <t>高速鉄道事業会計</t>
    <phoneticPr fontId="5"/>
  </si>
  <si>
    <t>新都市整備事業会計</t>
    <phoneticPr fontId="5"/>
  </si>
  <si>
    <t>市場事業費</t>
    <phoneticPr fontId="5"/>
  </si>
  <si>
    <t>法非適用企業</t>
    <phoneticPr fontId="5"/>
  </si>
  <si>
    <t>食肉センター事業費</t>
    <phoneticPr fontId="5"/>
  </si>
  <si>
    <t>市街地再開発事業費</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</si>
  <si>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</si>
  <si>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</si>
  <si>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</si>
  <si>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</si>
  <si>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</si>
  <si>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</si>
  <si>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</si>
  <si>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</si>
  <si>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</si>
  <si>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</si>
  <si>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</si>
  <si>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</si>
  <si>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</si>
  <si>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</si>
  <si>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</si>
  <si>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</si>
  <si>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</si>
  <si>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</si>
  <si>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</si>
  <si>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</si>
  <si>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</si>
  <si>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</si>
  <si>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</si>
  <si>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</si>
  <si>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</si>
  <si>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</si>
  <si>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</si>
  <si>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</si>
  <si>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</si>
  <si>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</si>
  <si>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</si>
  <si>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</si>
  <si>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</si>
  <si>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</si>
  <si>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</si>
  <si>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</si>
  <si>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</si>
  <si>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</si>
  <si>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</si>
  <si>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</si>
  <si>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</si>
  <si>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</si>
  <si>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</si>
  <si>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</si>
  <si>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</si>
  <si>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</si>
  <si>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</si>
  <si>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</si>
  <si>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</si>
  <si>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</si>
  <si>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</si>
  <si>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</si>
  <si>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</si>
  <si>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</si>
  <si>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</si>
  <si>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</si>
  <si>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</si>
  <si>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</si>
  <si>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</si>
  <si>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</si>
  <si>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</si>
  <si>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</si>
  <si>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</si>
  <si>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</si>
  <si>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</si>
  <si>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</si>
  <si>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</si>
  <si>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</si>
  <si>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</si>
  <si>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</si>
  <si>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</si>
  <si>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</si>
  <si>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</si>
  <si>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</si>
  <si>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</si>
  <si>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</si>
  <si>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</si>
  <si>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</si>
  <si>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</si>
  <si>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</si>
  <si>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</si>
  <si>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</si>
  <si>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</si>
  <si>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</si>
  <si>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</si>
  <si>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</si>
  <si>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</si>
  <si>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</si>
  <si>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</si>
  <si>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</si>
  <si>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</si>
  <si>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</si>
  <si>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</si>
  <si>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</si>
  <si>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</si>
  <si>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</si>
  <si>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</si>
  <si>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</si>
  <si>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</si>
  <si>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</si>
  <si>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</si>
  <si>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</si>
  <si>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</si>
  <si>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</si>
  <si>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</si>
  <si>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</si>
  <si>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</si>
  <si>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</si>
  <si>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</si>
  <si>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</si>
  <si>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</si>
  <si>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</si>
  <si>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</si>
  <si>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</si>
  <si>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</si>
  <si>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</si>
  <si>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</si>
  <si>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</si>
  <si>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</si>
  <si>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</si>
  <si>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</si>
  <si>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</si>
  <si>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</si>
  <si>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</si>
  <si>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</si>
  <si>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</si>
  <si>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</si>
  <si>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</si>
  <si>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</si>
  <si>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</si>
  <si>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</si>
  <si>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</si>
  <si>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</si>
  <si>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</si>
  <si>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</si>
  <si>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0.97</t>
  </si>
  <si>
    <t>▲ 0.11</t>
  </si>
  <si>
    <t>▲ 0.14</t>
  </si>
  <si>
    <t>自動車事業会計</t>
  </si>
  <si>
    <t>▲ 0.27</t>
  </si>
  <si>
    <t>▲ 0.35</t>
  </si>
  <si>
    <t>▲ 0.37</t>
  </si>
  <si>
    <t>▲ 0.38</t>
  </si>
  <si>
    <t>新都市整備事業会計</t>
  </si>
  <si>
    <t>港湾事業会計</t>
  </si>
  <si>
    <t>下水道事業会計</t>
  </si>
  <si>
    <t>市街地再開発事業費</t>
  </si>
  <si>
    <t>水道事業会計</t>
  </si>
  <si>
    <t>介護保険事業費</t>
  </si>
  <si>
    <t>高速鉄道事業会計</t>
  </si>
  <si>
    <t>その他会計（赤字）</t>
  </si>
  <si>
    <t>その他会計（黒字）</t>
  </si>
  <si>
    <t>R02</t>
    <phoneticPr fontId="5"/>
  </si>
  <si>
    <t>R03</t>
    <phoneticPr fontId="5"/>
  </si>
  <si>
    <t>R04</t>
    <phoneticPr fontId="5"/>
  </si>
  <si>
    <t>R05</t>
    <phoneticPr fontId="5"/>
  </si>
  <si>
    <t>R06</t>
    <phoneticPr fontId="5"/>
  </si>
  <si>
    <t>兵庫県後期高齢者医療広域連合（一般）</t>
  </si>
  <si>
    <t>兵庫県後期高齢者医療広域連合（特別）</t>
  </si>
  <si>
    <t>阪神水道企業</t>
    <rPh sb="0" eb="2">
      <t>ハンシン</t>
    </rPh>
    <rPh sb="2" eb="4">
      <t>スイドウ</t>
    </rPh>
    <rPh sb="4" eb="6">
      <t>キギョウ</t>
    </rPh>
    <phoneticPr fontId="2"/>
  </si>
  <si>
    <t>関西広域連合</t>
    <rPh sb="0" eb="2">
      <t>カンサイ</t>
    </rPh>
    <rPh sb="2" eb="4">
      <t>コウイキ</t>
    </rPh>
    <rPh sb="4" eb="6">
      <t>レンゴウ</t>
    </rPh>
    <phoneticPr fontId="2"/>
  </si>
  <si>
    <t>(公財)神戸国際コミュニティセンター</t>
  </si>
  <si>
    <t>(公財)神戸医療産業都市推進機構</t>
    <rPh sb="4" eb="6">
      <t>コウベ</t>
    </rPh>
    <rPh sb="6" eb="8">
      <t>イリョウ</t>
    </rPh>
    <rPh sb="8" eb="10">
      <t>サンギョウ</t>
    </rPh>
    <rPh sb="10" eb="12">
      <t>トシ</t>
    </rPh>
    <rPh sb="12" eb="14">
      <t>スイシン</t>
    </rPh>
    <rPh sb="14" eb="16">
      <t>キコウ</t>
    </rPh>
    <phoneticPr fontId="2"/>
  </si>
  <si>
    <t>(公財)計算科学振興財団</t>
  </si>
  <si>
    <t>神戸都市振興サービス(株)</t>
  </si>
  <si>
    <t>神戸市公立大学法人</t>
  </si>
  <si>
    <t>(公財)神戸いきいき勤労財団</t>
  </si>
  <si>
    <t>(公財)神戸市スポーツ協会</t>
  </si>
  <si>
    <t>(公財)神戸市民文化振興財団</t>
  </si>
  <si>
    <t>(公財)こうべ市民福祉振興協会</t>
  </si>
  <si>
    <t>(社福)神戸市社会福祉協議会</t>
  </si>
  <si>
    <t>(独)神戸市民病院機構</t>
  </si>
  <si>
    <t>公立大学法人神戸市看護大学</t>
  </si>
  <si>
    <t>(一財)神戸在宅医療・介護推進財団</t>
  </si>
  <si>
    <t>(公財)こうべ産業・就労支援財団</t>
    <rPh sb="7" eb="9">
      <t>サンギョウ</t>
    </rPh>
    <rPh sb="10" eb="12">
      <t>シュウロウ</t>
    </rPh>
    <rPh sb="12" eb="16">
      <t>シエンザイダン</t>
    </rPh>
    <phoneticPr fontId="2"/>
  </si>
  <si>
    <t>(一財)神戸観光局</t>
  </si>
  <si>
    <t>(一財)神戸農政公社</t>
  </si>
  <si>
    <t>(株)神戸商工貿易センター</t>
  </si>
  <si>
    <t>(株)有馬温泉企業</t>
  </si>
  <si>
    <t>神戸市道路公社</t>
  </si>
  <si>
    <t>(公財)神戸市公園緑化協会</t>
  </si>
  <si>
    <t>(株)こうべ未来都市機構</t>
  </si>
  <si>
    <t>神戸新交通(株)</t>
  </si>
  <si>
    <t>雲井通５丁目再開発(株)</t>
  </si>
  <si>
    <t>神戸ハーバーランド(株)</t>
  </si>
  <si>
    <t>(株)神戸サンセンタープラザ</t>
  </si>
  <si>
    <t>神戸高速鉄道(株)</t>
  </si>
  <si>
    <t>(一財)神戸住環境整備公社</t>
  </si>
  <si>
    <t>（株）神戸ウォーターフロント開発機構</t>
  </si>
  <si>
    <t>神戸航空貨物ターミナル(株)</t>
  </si>
  <si>
    <t>(株)神戸フェリーセンター</t>
  </si>
  <si>
    <t>阪神国際港湾(株)</t>
  </si>
  <si>
    <t>(一財)神戸市水道サービス公社</t>
  </si>
  <si>
    <t>(一財)神戸市学校給食会</t>
  </si>
  <si>
    <t>▲0.6</t>
  </si>
  <si>
    <t>R3.4.1名称変更</t>
    <rPh sb="6" eb="8">
      <t>メイショウ</t>
    </rPh>
    <rPh sb="8" eb="10">
      <t>ヘンコウ</t>
    </rPh>
    <phoneticPr fontId="2"/>
  </si>
  <si>
    <t>R5.4.1名称変更</t>
    <rPh sb="6" eb="8">
      <t>メイショウ</t>
    </rPh>
    <rPh sb="8" eb="10">
      <t>ヘンコウ</t>
    </rPh>
    <phoneticPr fontId="2"/>
  </si>
  <si>
    <t>R7.4.1解散</t>
  </si>
  <si>
    <t>R7.4.1名称変更</t>
  </si>
  <si>
    <t>R4.4.1名称変更</t>
  </si>
  <si>
    <t>R3.5.31設立</t>
  </si>
  <si>
    <t>R7.4.30解散</t>
    <rPh sb="7" eb="9">
      <t>カイサン</t>
    </rPh>
    <phoneticPr fontId="2"/>
  </si>
  <si>
    <t>市営住宅等敷金積立基金</t>
    <phoneticPr fontId="2"/>
  </si>
  <si>
    <t>神戸SDGs貢献基金</t>
    <phoneticPr fontId="2"/>
  </si>
  <si>
    <t>-</t>
    <phoneticPr fontId="2"/>
  </si>
  <si>
    <t>市民福祉振興等基金</t>
    <rPh sb="0" eb="2">
      <t>シミン</t>
    </rPh>
    <rPh sb="2" eb="4">
      <t>フクシ</t>
    </rPh>
    <rPh sb="4" eb="7">
      <t>シンコウトウ</t>
    </rPh>
    <rPh sb="7" eb="9">
      <t>キキン</t>
    </rPh>
    <phoneticPr fontId="10"/>
  </si>
  <si>
    <t>公園緑地事業等基金</t>
    <rPh sb="0" eb="7">
      <t>コウエンリョクチジギョウトウ</t>
    </rPh>
    <rPh sb="7" eb="9">
      <t>キキン</t>
    </rPh>
    <phoneticPr fontId="2"/>
  </si>
  <si>
    <t>災害救助基金</t>
    <rPh sb="0" eb="2">
      <t>サイガイ</t>
    </rPh>
    <rPh sb="2" eb="4">
      <t>キュウジョ</t>
    </rPh>
    <rPh sb="4" eb="6">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</si>
</sst>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58766</c:v>
                </c:pt>
                <c:pt idx="1">
                  <c:v>62482</c:v>
                </c:pt>
                <c:pt idx="2">
                  <c:v>59288</c:v>
                </c:pt>
                <c:pt idx="3">
                  <c:v>63490</c:v>
                </c:pt>
                <c:pt idx="4">
                  <c:v>68481</c:v>
                </c:pt>
              </c:numCache>
            </c:numRef>
          </c:val>
          <c:smooth val="0"/>
          <c:extLst>
            <c:ext xmlns:c16="http://schemas.microsoft.com/office/drawing/2014/chart" uri="{C3380CC4-5D6E-409C-BE32-E72D297353CC}">
              <c16:uniqueId val="{00000000-EE2B-48E1-BB76-E6349C613BA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78366</c:v>
                </c:pt>
                <c:pt idx="1">
                  <c:v>75099</c:v>
                </c:pt>
                <c:pt idx="2">
                  <c:v>77330</c:v>
                </c:pt>
                <c:pt idx="3">
                  <c:v>73550</c:v>
                </c:pt>
                <c:pt idx="4">
                  <c:v>92216</c:v>
                </c:pt>
              </c:numCache>
            </c:numRef>
          </c:val>
          <c:smooth val="0"/>
          <c:extLst>
            <c:ext xmlns:c16="http://schemas.microsoft.com/office/drawing/2014/chart" uri="{C3380CC4-5D6E-409C-BE32-E72D297353CC}">
              <c16:uniqueId val="{00000001-EE2B-48E1-BB76-E6349C613BA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7.0000000000000007E-2</c:v>
                </c:pt>
                <c:pt idx="1">
                  <c:v>0.22</c:v>
                </c:pt>
                <c:pt idx="2">
                  <c:v>0.25</c:v>
                </c:pt>
                <c:pt idx="3">
                  <c:v>0.33</c:v>
                </c:pt>
                <c:pt idx="4">
                  <c:v>0.3</c:v>
                </c:pt>
              </c:numCache>
            </c:numRef>
          </c:val>
          <c:extLst>
            <c:ext xmlns:c16="http://schemas.microsoft.com/office/drawing/2014/chart" uri="{C3380CC4-5D6E-409C-BE32-E72D297353CC}">
              <c16:uniqueId val="{00000000-81F1-4BAB-9ABE-00ADC178761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1.86</c:v>
                </c:pt>
                <c:pt idx="1">
                  <c:v>3.16</c:v>
                </c:pt>
                <c:pt idx="2">
                  <c:v>3.47</c:v>
                </c:pt>
                <c:pt idx="3">
                  <c:v>3.24</c:v>
                </c:pt>
                <c:pt idx="4">
                  <c:v>3.06</c:v>
                </c:pt>
              </c:numCache>
            </c:numRef>
          </c:val>
          <c:extLst>
            <c:ext xmlns:c16="http://schemas.microsoft.com/office/drawing/2014/chart" uri="{C3380CC4-5D6E-409C-BE32-E72D297353CC}">
              <c16:uniqueId val="{00000001-81F1-4BAB-9ABE-00ADC178761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-0.97</c:v>
                </c:pt>
                <c:pt idx="1">
                  <c:v>1.53</c:v>
                </c:pt>
                <c:pt idx="2">
                  <c:v>0.25</c:v>
                </c:pt>
                <c:pt idx="3">
                  <c:v>-0.11</c:v>
                </c:pt>
                <c:pt idx="4">
                  <c:v>-0.14000000000000001</c:v>
                </c:pt>
              </c:numCache>
            </c:numRef>
          </c:val>
          <c:smooth val="0"/>
          <c:extLst>
            <c:ext xmlns:c16="http://schemas.microsoft.com/office/drawing/2014/chart" uri="{C3380CC4-5D6E-409C-BE32-E72D297353CC}">
              <c16:uniqueId val="{00000002-81F1-4BAB-9ABE-00ADC178761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0.9</c:v>
                </c:pt>
                <c:pt idx="2">
                  <c:v>#N/A</c:v>
                </c:pt>
                <c:pt idx="3">
                  <c:v>0.84</c:v>
                </c:pt>
                <c:pt idx="4">
                  <c:v>#N/A</c:v>
                </c:pt>
                <c:pt idx="5">
                  <c:v>0.94</c:v>
                </c:pt>
                <c:pt idx="6">
                  <c:v>#N/A</c:v>
                </c:pt>
                <c:pt idx="7">
                  <c:v>0.97</c:v>
                </c:pt>
                <c:pt idx="8">
                  <c:v>#N/A</c:v>
                </c:pt>
                <c:pt idx="9">
                  <c:v>0.96</c:v>
                </c:pt>
              </c:numCache>
            </c:numRef>
          </c:val>
          <c:extLst>
            <c:ext xmlns:c16="http://schemas.microsoft.com/office/drawing/2014/chart" uri="{C3380CC4-5D6E-409C-BE32-E72D297353CC}">
              <c16:uniqueId val="{00000000-579F-4A50-A4EA-6385A7237A4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79F-4A50-A4EA-6385A7237A4D}"/>
            </c:ext>
          </c:extLst>
        </c:ser>
        <c:ser>
          <c:idx val="2"/>
          <c:order val="2"/>
          <c:tx>
            <c:strRef>
              <c:f>データシート!$A$29</c:f>
              <c:strCache>
                <c:ptCount val="1"/>
                <c:pt idx="0">
                  <c:v>高速鉄道事業会計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1.38</c:v>
                </c:pt>
                <c:pt idx="2">
                  <c:v>#N/A</c:v>
                </c:pt>
                <c:pt idx="3">
                  <c:v>0.72</c:v>
                </c:pt>
                <c:pt idx="4">
                  <c:v>#N/A</c:v>
                </c:pt>
                <c:pt idx="5">
                  <c:v>0.71</c:v>
                </c:pt>
                <c:pt idx="6">
                  <c:v>#N/A</c:v>
                </c:pt>
                <c:pt idx="7">
                  <c:v>0.76</c:v>
                </c:pt>
                <c:pt idx="8">
                  <c:v>#N/A</c:v>
                </c:pt>
                <c:pt idx="9">
                  <c:v>0.8</c:v>
                </c:pt>
              </c:numCache>
            </c:numRef>
          </c:val>
          <c:extLst>
            <c:ext xmlns:c16="http://schemas.microsoft.com/office/drawing/2014/chart" uri="{C3380CC4-5D6E-409C-BE32-E72D297353CC}">
              <c16:uniqueId val="{00000002-579F-4A50-A4EA-6385A7237A4D}"/>
            </c:ext>
          </c:extLst>
        </c:ser>
        <c:ser>
          <c:idx val="3"/>
          <c:order val="3"/>
          <c:tx>
            <c:strRef>
              <c:f>データシート!$A$30</c:f>
              <c:strCache>
                <c:ptCount val="1"/>
                <c:pt idx="0">
                  <c:v>介護保険事業費</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1.05</c:v>
                </c:pt>
                <c:pt idx="2">
                  <c:v>#N/A</c:v>
                </c:pt>
                <c:pt idx="3">
                  <c:v>0.69</c:v>
                </c:pt>
                <c:pt idx="4">
                  <c:v>#N/A</c:v>
                </c:pt>
                <c:pt idx="5">
                  <c:v>0.96</c:v>
                </c:pt>
                <c:pt idx="6">
                  <c:v>#N/A</c:v>
                </c:pt>
                <c:pt idx="7">
                  <c:v>0.56000000000000005</c:v>
                </c:pt>
                <c:pt idx="8">
                  <c:v>#N/A</c:v>
                </c:pt>
                <c:pt idx="9">
                  <c:v>1.25</c:v>
                </c:pt>
              </c:numCache>
            </c:numRef>
          </c:val>
          <c:extLst>
            <c:ext xmlns:c16="http://schemas.microsoft.com/office/drawing/2014/chart" uri="{C3380CC4-5D6E-409C-BE32-E72D297353CC}">
              <c16:uniqueId val="{00000003-579F-4A50-A4EA-6385A7237A4D}"/>
            </c:ext>
          </c:extLst>
        </c:ser>
        <c:ser>
          <c:idx val="4"/>
          <c:order val="4"/>
          <c:tx>
            <c:strRef>
              <c:f>データシート!$A$31</c:f>
              <c:strCache>
                <c:ptCount val="1"/>
                <c:pt idx="0">
                  <c:v>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3.33</c:v>
                </c:pt>
                <c:pt idx="2">
                  <c:v>#N/A</c:v>
                </c:pt>
                <c:pt idx="3">
                  <c:v>2.09</c:v>
                </c:pt>
                <c:pt idx="4">
                  <c:v>#N/A</c:v>
                </c:pt>
                <c:pt idx="5">
                  <c:v>1.32</c:v>
                </c:pt>
                <c:pt idx="6">
                  <c:v>#N/A</c:v>
                </c:pt>
                <c:pt idx="7">
                  <c:v>1.39</c:v>
                </c:pt>
                <c:pt idx="8">
                  <c:v>#N/A</c:v>
                </c:pt>
                <c:pt idx="9">
                  <c:v>1.28</c:v>
                </c:pt>
              </c:numCache>
            </c:numRef>
          </c:val>
          <c:extLst>
            <c:ext xmlns:c16="http://schemas.microsoft.com/office/drawing/2014/chart" uri="{C3380CC4-5D6E-409C-BE32-E72D297353CC}">
              <c16:uniqueId val="{00000004-579F-4A50-A4EA-6385A7237A4D}"/>
            </c:ext>
          </c:extLst>
        </c:ser>
        <c:ser>
          <c:idx val="5"/>
          <c:order val="5"/>
          <c:tx>
            <c:strRef>
              <c:f>データシート!$A$32</c:f>
              <c:strCache>
                <c:ptCount val="1"/>
                <c:pt idx="0">
                  <c:v>市街地再開発事業費</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c:v>
                </c:pt>
                <c:pt idx="2">
                  <c:v>#N/A</c:v>
                </c:pt>
                <c:pt idx="3">
                  <c:v>1.17</c:v>
                </c:pt>
                <c:pt idx="4">
                  <c:v>#N/A</c:v>
                </c:pt>
                <c:pt idx="5">
                  <c:v>1.54</c:v>
                </c:pt>
                <c:pt idx="6">
                  <c:v>#N/A</c:v>
                </c:pt>
                <c:pt idx="7">
                  <c:v>1.83</c:v>
                </c:pt>
                <c:pt idx="8">
                  <c:v>#N/A</c:v>
                </c:pt>
                <c:pt idx="9">
                  <c:v>1.82</c:v>
                </c:pt>
              </c:numCache>
            </c:numRef>
          </c:val>
          <c:extLst>
            <c:ext xmlns:c16="http://schemas.microsoft.com/office/drawing/2014/chart" uri="{C3380CC4-5D6E-409C-BE32-E72D297353CC}">
              <c16:uniqueId val="{00000005-579F-4A50-A4EA-6385A7237A4D}"/>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6.06</c:v>
                </c:pt>
                <c:pt idx="2">
                  <c:v>#N/A</c:v>
                </c:pt>
                <c:pt idx="3">
                  <c:v>6.41</c:v>
                </c:pt>
                <c:pt idx="4">
                  <c:v>#N/A</c:v>
                </c:pt>
                <c:pt idx="5">
                  <c:v>6.81</c:v>
                </c:pt>
                <c:pt idx="6">
                  <c:v>#N/A</c:v>
                </c:pt>
                <c:pt idx="7">
                  <c:v>5.86</c:v>
                </c:pt>
                <c:pt idx="8">
                  <c:v>#N/A</c:v>
                </c:pt>
                <c:pt idx="9">
                  <c:v>5.38</c:v>
                </c:pt>
              </c:numCache>
            </c:numRef>
          </c:val>
          <c:extLst>
            <c:ext xmlns:c16="http://schemas.microsoft.com/office/drawing/2014/chart" uri="{C3380CC4-5D6E-409C-BE32-E72D297353CC}">
              <c16:uniqueId val="{00000006-579F-4A50-A4EA-6385A7237A4D}"/>
            </c:ext>
          </c:extLst>
        </c:ser>
        <c:ser>
          <c:idx val="7"/>
          <c:order val="7"/>
          <c:tx>
            <c:strRef>
              <c:f>データシート!$A$34</c:f>
              <c:strCache>
                <c:ptCount val="1"/>
                <c:pt idx="0">
                  <c:v>港湾事業会計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8.94</c:v>
                </c:pt>
                <c:pt idx="2">
                  <c:v>#N/A</c:v>
                </c:pt>
                <c:pt idx="3">
                  <c:v>9.44</c:v>
                </c:pt>
                <c:pt idx="4">
                  <c:v>#N/A</c:v>
                </c:pt>
                <c:pt idx="5">
                  <c:v>9.16</c:v>
                </c:pt>
                <c:pt idx="6">
                  <c:v>#N/A</c:v>
                </c:pt>
                <c:pt idx="7">
                  <c:v>7.08</c:v>
                </c:pt>
                <c:pt idx="8">
                  <c:v>#N/A</c:v>
                </c:pt>
                <c:pt idx="9">
                  <c:v>6.36</c:v>
                </c:pt>
              </c:numCache>
            </c:numRef>
          </c:val>
          <c:extLst>
            <c:ext xmlns:c16="http://schemas.microsoft.com/office/drawing/2014/chart" uri="{C3380CC4-5D6E-409C-BE32-E72D297353CC}">
              <c16:uniqueId val="{00000007-579F-4A50-A4EA-6385A7237A4D}"/>
            </c:ext>
          </c:extLst>
        </c:ser>
        <c:ser>
          <c:idx val="8"/>
          <c:order val="8"/>
          <c:tx>
            <c:strRef>
              <c:f>データシート!$A$35</c:f>
              <c:strCache>
                <c:ptCount val="1"/>
                <c:pt idx="0">
                  <c:v>新都市整備事業会計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27.83</c:v>
                </c:pt>
                <c:pt idx="2">
                  <c:v>#N/A</c:v>
                </c:pt>
                <c:pt idx="3">
                  <c:v>24.43</c:v>
                </c:pt>
                <c:pt idx="4">
                  <c:v>#N/A</c:v>
                </c:pt>
                <c:pt idx="5">
                  <c:v>24.27</c:v>
                </c:pt>
                <c:pt idx="6">
                  <c:v>#N/A</c:v>
                </c:pt>
                <c:pt idx="7">
                  <c:v>26.56</c:v>
                </c:pt>
                <c:pt idx="8">
                  <c:v>#N/A</c:v>
                </c:pt>
                <c:pt idx="9">
                  <c:v>22.44</c:v>
                </c:pt>
              </c:numCache>
            </c:numRef>
          </c:val>
          <c:extLst>
            <c:ext xmlns:c16="http://schemas.microsoft.com/office/drawing/2014/chart" uri="{C3380CC4-5D6E-409C-BE32-E72D297353CC}">
              <c16:uniqueId val="{00000008-579F-4A50-A4EA-6385A7237A4D}"/>
            </c:ext>
          </c:extLst>
        </c:ser>
        <c:ser>
          <c:idx val="9"/>
          <c:order val="9"/>
          <c:tx>
            <c:strRef>
              <c:f>データシート!$A$36</c:f>
              <c:strCache>
                <c:ptCount val="1"/>
                <c:pt idx="0">
                  <c:v>自動車事業会計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0.27</c:v>
                </c:pt>
                <c:pt idx="1">
                  <c:v>#N/A</c:v>
                </c:pt>
                <c:pt idx="2">
                  <c:v>0.35</c:v>
                </c:pt>
                <c:pt idx="3">
                  <c:v>#N/A</c:v>
                </c:pt>
                <c:pt idx="4">
                  <c:v>0.37</c:v>
                </c:pt>
                <c:pt idx="5">
                  <c:v>#N/A</c:v>
                </c:pt>
                <c:pt idx="6">
                  <c:v>0.37</c:v>
                </c:pt>
                <c:pt idx="7">
                  <c:v>#N/A</c:v>
                </c:pt>
                <c:pt idx="8">
                  <c:v>0.38</c:v>
                </c:pt>
                <c:pt idx="9">
                  <c:v>#N/A</c:v>
                </c:pt>
              </c:numCache>
            </c:numRef>
          </c:val>
          <c:extLst>
            <c:ext xmlns:c16="http://schemas.microsoft.com/office/drawing/2014/chart" uri="{C3380CC4-5D6E-409C-BE32-E72D297353CC}">
              <c16:uniqueId val="{00000009-579F-4A50-A4EA-6385A7237A4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85784</c:v>
                </c:pt>
                <c:pt idx="5">
                  <c:v>86057</c:v>
                </c:pt>
                <c:pt idx="8">
                  <c:v>83845</c:v>
                </c:pt>
                <c:pt idx="11">
                  <c:v>87538</c:v>
                </c:pt>
                <c:pt idx="14">
                  <c:v>81188</c:v>
                </c:pt>
              </c:numCache>
            </c:numRef>
          </c:val>
          <c:extLst>
            <c:ext xmlns:c16="http://schemas.microsoft.com/office/drawing/2014/chart" uri="{C3380CC4-5D6E-409C-BE32-E72D297353CC}">
              <c16:uniqueId val="{00000000-25FD-49D3-A53C-D0B3D490A12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5FD-49D3-A53C-D0B3D490A12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579</c:v>
                </c:pt>
                <c:pt idx="3">
                  <c:v>620</c:v>
                </c:pt>
                <c:pt idx="6">
                  <c:v>616</c:v>
                </c:pt>
                <c:pt idx="9">
                  <c:v>990</c:v>
                </c:pt>
                <c:pt idx="12">
                  <c:v>920</c:v>
                </c:pt>
              </c:numCache>
            </c:numRef>
          </c:val>
          <c:extLst>
            <c:ext xmlns:c16="http://schemas.microsoft.com/office/drawing/2014/chart" uri="{C3380CC4-5D6E-409C-BE32-E72D297353CC}">
              <c16:uniqueId val="{00000002-25FD-49D3-A53C-D0B3D490A12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144</c:v>
                </c:pt>
                <c:pt idx="3">
                  <c:v>12</c:v>
                </c:pt>
                <c:pt idx="6">
                  <c:v>12</c:v>
                </c:pt>
                <c:pt idx="9">
                  <c:v>12</c:v>
                </c:pt>
                <c:pt idx="12">
                  <c:v>10</c:v>
                </c:pt>
              </c:numCache>
            </c:numRef>
          </c:val>
          <c:extLst>
            <c:ext xmlns:c16="http://schemas.microsoft.com/office/drawing/2014/chart" uri="{C3380CC4-5D6E-409C-BE32-E72D297353CC}">
              <c16:uniqueId val="{00000003-25FD-49D3-A53C-D0B3D490A12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15527</c:v>
                </c:pt>
                <c:pt idx="3">
                  <c:v>16277</c:v>
                </c:pt>
                <c:pt idx="6">
                  <c:v>15801</c:v>
                </c:pt>
                <c:pt idx="9">
                  <c:v>17119</c:v>
                </c:pt>
                <c:pt idx="12">
                  <c:v>13510</c:v>
                </c:pt>
              </c:numCache>
            </c:numRef>
          </c:val>
          <c:extLst>
            <c:ext xmlns:c16="http://schemas.microsoft.com/office/drawing/2014/chart" uri="{C3380CC4-5D6E-409C-BE32-E72D297353CC}">
              <c16:uniqueId val="{00000004-25FD-49D3-A53C-D0B3D490A12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44716</c:v>
                </c:pt>
                <c:pt idx="3">
                  <c:v>46696</c:v>
                </c:pt>
                <c:pt idx="6">
                  <c:v>48432</c:v>
                </c:pt>
                <c:pt idx="9">
                  <c:v>49851</c:v>
                </c:pt>
                <c:pt idx="12">
                  <c:v>52202</c:v>
                </c:pt>
              </c:numCache>
            </c:numRef>
          </c:val>
          <c:extLst>
            <c:ext xmlns:c16="http://schemas.microsoft.com/office/drawing/2014/chart" uri="{C3380CC4-5D6E-409C-BE32-E72D297353CC}">
              <c16:uniqueId val="{00000005-25FD-49D3-A53C-D0B3D490A12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5FD-49D3-A53C-D0B3D490A12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43314</c:v>
                </c:pt>
                <c:pt idx="3">
                  <c:v>40219</c:v>
                </c:pt>
                <c:pt idx="6">
                  <c:v>39836</c:v>
                </c:pt>
                <c:pt idx="9">
                  <c:v>39953</c:v>
                </c:pt>
                <c:pt idx="12">
                  <c:v>33476</c:v>
                </c:pt>
              </c:numCache>
            </c:numRef>
          </c:val>
          <c:extLst>
            <c:ext xmlns:c16="http://schemas.microsoft.com/office/drawing/2014/chart" uri="{C3380CC4-5D6E-409C-BE32-E72D297353CC}">
              <c16:uniqueId val="{00000007-25FD-49D3-A53C-D0B3D490A12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18496</c:v>
                </c:pt>
                <c:pt idx="2">
                  <c:v>#N/A</c:v>
                </c:pt>
                <c:pt idx="3">
                  <c:v>#N/A</c:v>
                </c:pt>
                <c:pt idx="4">
                  <c:v>17767</c:v>
                </c:pt>
                <c:pt idx="5">
                  <c:v>#N/A</c:v>
                </c:pt>
                <c:pt idx="6">
                  <c:v>#N/A</c:v>
                </c:pt>
                <c:pt idx="7">
                  <c:v>20852</c:v>
                </c:pt>
                <c:pt idx="8">
                  <c:v>#N/A</c:v>
                </c:pt>
                <c:pt idx="9">
                  <c:v>#N/A</c:v>
                </c:pt>
                <c:pt idx="10">
                  <c:v>20387</c:v>
                </c:pt>
                <c:pt idx="11">
                  <c:v>#N/A</c:v>
                </c:pt>
                <c:pt idx="12">
                  <c:v>#N/A</c:v>
                </c:pt>
                <c:pt idx="13">
                  <c:v>18930</c:v>
                </c:pt>
                <c:pt idx="14">
                  <c:v>#N/A</c:v>
                </c:pt>
              </c:numCache>
            </c:numRef>
          </c:val>
          <c:smooth val="0"/>
          <c:extLst>
            <c:ext xmlns:c16="http://schemas.microsoft.com/office/drawing/2014/chart" uri="{C3380CC4-5D6E-409C-BE32-E72D297353CC}">
              <c16:uniqueId val="{00000008-25FD-49D3-A53C-D0B3D490A12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804996</c:v>
                </c:pt>
                <c:pt idx="5">
                  <c:v>817714</c:v>
                </c:pt>
                <c:pt idx="8">
                  <c:v>816493</c:v>
                </c:pt>
                <c:pt idx="11">
                  <c:v>803890</c:v>
                </c:pt>
                <c:pt idx="14">
                  <c:v>780507</c:v>
                </c:pt>
              </c:numCache>
            </c:numRef>
          </c:val>
          <c:extLst>
            <c:ext xmlns:c16="http://schemas.microsoft.com/office/drawing/2014/chart" uri="{C3380CC4-5D6E-409C-BE32-E72D297353CC}">
              <c16:uniqueId val="{00000000-F916-4E10-8C95-1F6346B71A3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207734</c:v>
                </c:pt>
                <c:pt idx="5">
                  <c:v>208776</c:v>
                </c:pt>
                <c:pt idx="8">
                  <c:v>200650</c:v>
                </c:pt>
                <c:pt idx="11">
                  <c:v>198910</c:v>
                </c:pt>
                <c:pt idx="14">
                  <c:v>197912</c:v>
                </c:pt>
              </c:numCache>
            </c:numRef>
          </c:val>
          <c:extLst>
            <c:ext xmlns:c16="http://schemas.microsoft.com/office/drawing/2014/chart" uri="{C3380CC4-5D6E-409C-BE32-E72D297353CC}">
              <c16:uniqueId val="{00000001-F916-4E10-8C95-1F6346B71A3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334226</c:v>
                </c:pt>
                <c:pt idx="5">
                  <c:v>388248</c:v>
                </c:pt>
                <c:pt idx="8">
                  <c:v>427679</c:v>
                </c:pt>
                <c:pt idx="11">
                  <c:v>456435</c:v>
                </c:pt>
                <c:pt idx="14">
                  <c:v>488243</c:v>
                </c:pt>
              </c:numCache>
            </c:numRef>
          </c:val>
          <c:extLst>
            <c:ext xmlns:c16="http://schemas.microsoft.com/office/drawing/2014/chart" uri="{C3380CC4-5D6E-409C-BE32-E72D297353CC}">
              <c16:uniqueId val="{00000002-F916-4E10-8C95-1F6346B71A3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916-4E10-8C95-1F6346B71A3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916-4E10-8C95-1F6346B71A3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2629</c:v>
                </c:pt>
                <c:pt idx="3">
                  <c:v>348</c:v>
                </c:pt>
                <c:pt idx="6">
                  <c:v>1006</c:v>
                </c:pt>
                <c:pt idx="9">
                  <c:v>1664</c:v>
                </c:pt>
                <c:pt idx="12">
                  <c:v>1002</c:v>
                </c:pt>
              </c:numCache>
            </c:numRef>
          </c:val>
          <c:extLst>
            <c:ext xmlns:c16="http://schemas.microsoft.com/office/drawing/2014/chart" uri="{C3380CC4-5D6E-409C-BE32-E72D297353CC}">
              <c16:uniqueId val="{00000005-F916-4E10-8C95-1F6346B71A3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126295</c:v>
                </c:pt>
                <c:pt idx="3">
                  <c:v>124080</c:v>
                </c:pt>
                <c:pt idx="6">
                  <c:v>120572</c:v>
                </c:pt>
                <c:pt idx="9">
                  <c:v>125071</c:v>
                </c:pt>
                <c:pt idx="12">
                  <c:v>123855</c:v>
                </c:pt>
              </c:numCache>
            </c:numRef>
          </c:val>
          <c:extLst>
            <c:ext xmlns:c16="http://schemas.microsoft.com/office/drawing/2014/chart" uri="{C3380CC4-5D6E-409C-BE32-E72D297353CC}">
              <c16:uniqueId val="{00000006-F916-4E10-8C95-1F6346B71A3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162</c:v>
                </c:pt>
                <c:pt idx="3">
                  <c:v>154</c:v>
                </c:pt>
                <c:pt idx="6">
                  <c:v>145</c:v>
                </c:pt>
                <c:pt idx="9">
                  <c:v>134</c:v>
                </c:pt>
                <c:pt idx="12">
                  <c:v>125</c:v>
                </c:pt>
              </c:numCache>
            </c:numRef>
          </c:val>
          <c:extLst>
            <c:ext xmlns:c16="http://schemas.microsoft.com/office/drawing/2014/chart" uri="{C3380CC4-5D6E-409C-BE32-E72D297353CC}">
              <c16:uniqueId val="{00000007-F916-4E10-8C95-1F6346B71A3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144417</c:v>
                </c:pt>
                <c:pt idx="3">
                  <c:v>163536</c:v>
                </c:pt>
                <c:pt idx="6">
                  <c:v>180870</c:v>
                </c:pt>
                <c:pt idx="9">
                  <c:v>186873</c:v>
                </c:pt>
                <c:pt idx="12">
                  <c:v>193582</c:v>
                </c:pt>
              </c:numCache>
            </c:numRef>
          </c:val>
          <c:extLst>
            <c:ext xmlns:c16="http://schemas.microsoft.com/office/drawing/2014/chart" uri="{C3380CC4-5D6E-409C-BE32-E72D297353CC}">
              <c16:uniqueId val="{00000008-F916-4E10-8C95-1F6346B71A3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9266</c:v>
                </c:pt>
                <c:pt idx="3">
                  <c:v>8137</c:v>
                </c:pt>
                <c:pt idx="6">
                  <c:v>7313</c:v>
                </c:pt>
                <c:pt idx="9">
                  <c:v>6152</c:v>
                </c:pt>
                <c:pt idx="12">
                  <c:v>6074</c:v>
                </c:pt>
              </c:numCache>
            </c:numRef>
          </c:val>
          <c:extLst>
            <c:ext xmlns:c16="http://schemas.microsoft.com/office/drawing/2014/chart" uri="{C3380CC4-5D6E-409C-BE32-E72D297353CC}">
              <c16:uniqueId val="{00000009-F916-4E10-8C95-1F6346B71A3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1302898</c:v>
                </c:pt>
                <c:pt idx="3">
                  <c:v>1347560</c:v>
                </c:pt>
                <c:pt idx="6">
                  <c:v>1375102</c:v>
                </c:pt>
                <c:pt idx="9">
                  <c:v>1390372</c:v>
                </c:pt>
                <c:pt idx="12">
                  <c:v>1407284</c:v>
                </c:pt>
              </c:numCache>
            </c:numRef>
          </c:val>
          <c:extLst>
            <c:ext xmlns:c16="http://schemas.microsoft.com/office/drawing/2014/chart" uri="{C3380CC4-5D6E-409C-BE32-E72D297353CC}">
              <c16:uniqueId val="{0000000A-F916-4E10-8C95-1F6346B71A3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238712</c:v>
                </c:pt>
                <c:pt idx="2">
                  <c:v>#N/A</c:v>
                </c:pt>
                <c:pt idx="3">
                  <c:v>#N/A</c:v>
                </c:pt>
                <c:pt idx="4">
                  <c:v>229077</c:v>
                </c:pt>
                <c:pt idx="5">
                  <c:v>#N/A</c:v>
                </c:pt>
                <c:pt idx="6">
                  <c:v>#N/A</c:v>
                </c:pt>
                <c:pt idx="7">
                  <c:v>240187</c:v>
                </c:pt>
                <c:pt idx="8">
                  <c:v>#N/A</c:v>
                </c:pt>
                <c:pt idx="9">
                  <c:v>#N/A</c:v>
                </c:pt>
                <c:pt idx="10">
                  <c:v>251032</c:v>
                </c:pt>
                <c:pt idx="11">
                  <c:v>#N/A</c:v>
                </c:pt>
                <c:pt idx="12">
                  <c:v>#N/A</c:v>
                </c:pt>
                <c:pt idx="13">
                  <c:v>265259</c:v>
                </c:pt>
                <c:pt idx="14">
                  <c:v>#N/A</c:v>
                </c:pt>
              </c:numCache>
            </c:numRef>
          </c:val>
          <c:smooth val="0"/>
          <c:extLst>
            <c:ext xmlns:c16="http://schemas.microsoft.com/office/drawing/2014/chart" uri="{C3380CC4-5D6E-409C-BE32-E72D297353CC}">
              <c16:uniqueId val="{0000000B-F916-4E10-8C95-1F6346B71A3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15598</c:v>
                </c:pt>
                <c:pt idx="1">
                  <c:v>14726</c:v>
                </c:pt>
                <c:pt idx="2">
                  <c:v>14182</c:v>
                </c:pt>
              </c:numCache>
            </c:numRef>
          </c:val>
          <c:extLst>
            <c:ext xmlns:c16="http://schemas.microsoft.com/office/drawing/2014/chart" uri="{C3380CC4-5D6E-409C-BE32-E72D297353CC}">
              <c16:uniqueId val="{00000000-0477-47A6-A68A-44CB5A15DF9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21791</c:v>
                </c:pt>
                <c:pt idx="1">
                  <c:v>23297</c:v>
                </c:pt>
                <c:pt idx="2">
                  <c:v>21911</c:v>
                </c:pt>
              </c:numCache>
            </c:numRef>
          </c:val>
          <c:extLst>
            <c:ext xmlns:c16="http://schemas.microsoft.com/office/drawing/2014/chart" uri="{C3380CC4-5D6E-409C-BE32-E72D297353CC}">
              <c16:uniqueId val="{00000001-0477-47A6-A68A-44CB5A15DF9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50019</c:v>
                </c:pt>
                <c:pt idx="1">
                  <c:v>52164</c:v>
                </c:pt>
                <c:pt idx="2">
                  <c:v>53767</c:v>
                </c:pt>
              </c:numCache>
            </c:numRef>
          </c:val>
          <c:extLst>
            <c:ext xmlns:c16="http://schemas.microsoft.com/office/drawing/2014/chart" uri="{C3380CC4-5D6E-409C-BE32-E72D297353CC}">
              <c16:uniqueId val="{00000002-0477-47A6-A68A-44CB5A15DF9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兵庫県神戸市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令和６年度については、特定財源の額が減少している一方で、償還の進捗による元利償還金の額も減少しているため、実質公債費比率の分子は前年度に比べて約</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億円減少している。</a:t>
          </a:r>
        </a:p>
        <a:p>
          <a:r>
            <a:rPr kumimoji="1" lang="ja-JP" altLang="en-US" sz="1400">
              <a:latin typeface="ＭＳ ゴシック" pitchFamily="49" charset="-128"/>
              <a:ea typeface="ＭＳ ゴシック" pitchFamily="49" charset="-128"/>
            </a:rPr>
            <a:t>　今後も財政健全化指標の適正な水準を維持しながら、将来世代に大きな負担を残さないことを基本とした健全で持続可能な財政運営をさらに加速させていく。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一般会計における臨時財政対策債の基金積立額が増加していること等により、令和５年度末時点での減債基金残高は約</a:t>
          </a:r>
          <a:r>
            <a:rPr kumimoji="1" lang="en-US" altLang="ja-JP" sz="1100">
              <a:solidFill>
                <a:schemeClr val="dk1"/>
              </a:solidFill>
              <a:effectLst/>
              <a:latin typeface="+mn-lt"/>
              <a:ea typeface="+mn-ea"/>
              <a:cs typeface="+mn-cs"/>
            </a:rPr>
            <a:t>317</a:t>
          </a:r>
          <a:r>
            <a:rPr kumimoji="1" lang="ja-JP" altLang="ja-JP" sz="1100">
              <a:solidFill>
                <a:schemeClr val="dk1"/>
              </a:solidFill>
              <a:effectLst/>
              <a:latin typeface="+mn-lt"/>
              <a:ea typeface="+mn-ea"/>
              <a:cs typeface="+mn-cs"/>
            </a:rPr>
            <a:t>億円増加した。</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兵庫県神戸市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令和６年度については、土木債や都市計画債等の増により地方債残高が増加（</a:t>
          </a:r>
          <a:r>
            <a:rPr kumimoji="1" lang="en-US" altLang="ja-JP" sz="1400">
              <a:latin typeface="ＭＳ ゴシック" pitchFamily="49" charset="-128"/>
              <a:ea typeface="ＭＳ ゴシック" pitchFamily="49" charset="-128"/>
            </a:rPr>
            <a:t>+169</a:t>
          </a:r>
          <a:r>
            <a:rPr kumimoji="1" lang="ja-JP" altLang="en-US" sz="1400">
              <a:latin typeface="ＭＳ ゴシック" pitchFamily="49" charset="-128"/>
              <a:ea typeface="ＭＳ ゴシック" pitchFamily="49" charset="-128"/>
            </a:rPr>
            <a:t>億円）したことや、公営企業等繰入見込額が増加（</a:t>
          </a:r>
          <a:r>
            <a:rPr kumimoji="1" lang="en-US" altLang="ja-JP" sz="1400">
              <a:latin typeface="ＭＳ ゴシック" pitchFamily="49" charset="-128"/>
              <a:ea typeface="ＭＳ ゴシック" pitchFamily="49" charset="-128"/>
            </a:rPr>
            <a:t>+67</a:t>
          </a:r>
          <a:r>
            <a:rPr kumimoji="1" lang="ja-JP" altLang="en-US" sz="1400">
              <a:latin typeface="ＭＳ ゴシック" pitchFamily="49" charset="-128"/>
              <a:ea typeface="ＭＳ ゴシック" pitchFamily="49" charset="-128"/>
            </a:rPr>
            <a:t>億円）したこと等により、将来負担比率の分子は、前年度と比較して</a:t>
          </a:r>
          <a:r>
            <a:rPr kumimoji="1" lang="en-US" altLang="ja-JP" sz="1400">
              <a:latin typeface="ＭＳ ゴシック" pitchFamily="49" charset="-128"/>
              <a:ea typeface="ＭＳ ゴシック" pitchFamily="49" charset="-128"/>
            </a:rPr>
            <a:t>142</a:t>
          </a:r>
          <a:r>
            <a:rPr kumimoji="1" lang="ja-JP" altLang="en-US" sz="1400">
              <a:latin typeface="ＭＳ ゴシック" pitchFamily="49" charset="-128"/>
              <a:ea typeface="ＭＳ ゴシック" pitchFamily="49" charset="-128"/>
            </a:rPr>
            <a:t>億円の増加となった。</a:t>
          </a:r>
        </a:p>
        <a:p>
          <a:r>
            <a:rPr kumimoji="1" lang="ja-JP" altLang="en-US" sz="1400">
              <a:latin typeface="ＭＳ ゴシック" pitchFamily="49" charset="-128"/>
              <a:ea typeface="ＭＳ ゴシック" pitchFamily="49" charset="-128"/>
            </a:rPr>
            <a:t>　なお、阪神・淡路大震災以降、危機的な財政状況を改善するために投資を抑制してきたものの、近年は都心三宮の再整備など、暮らしの質・都市の価値を高めるための投資に力を入れていることから、一般会計等に係る地方債の現在高は増加傾向に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兵庫県神戸市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市有地売却益等の積立によりその他特定目的基金残高が増加した一方で、公債費負担軽減のための取崩により減債基金残高が減少し、令和６年度末における基金全体としての残高は３億円減の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短期的には、減債基金等の取崩を予定しているため、基金全体としての残高は減少を見込んでいるが、中長期的には、災害など将来の有事への備えや公共施設の老朽化への対応等、必要となる財源を確保しながら持続可能な財政運営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「市営住宅敷金等積立基金」 ・・・①市営住宅等の敷金の適正な管理・還付のため。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②市営住宅の建替事業の財源に充てるため。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「神戸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SDG</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ｓ貢献基金」　　  ・・・  神戸の豊かな環境を守り、その恵みを将来にわたって享受し続けられる持続可能な暮らしと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社会の実現に資する事業及びまち・ひと・しごと創生寄附活用事業を推進するため。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「市民福祉振興等基金」　　 ・・・  神戸市民の福祉の向上を目的とする事業を推進するのため。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「公園緑地事業等基金」　 　・・・　公園整備事業の推進や公園施設の管理及び運営、緑化の推進や緑地の保全及び育成等のため。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「災害救助基金」　　　　　 ・・・　災害救助法による救助に要する給与品の事前購入により備蓄物資とするため。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・各種基金において、市有地売却益等の財産収入を積立てたことにより、全体として結果的に約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億円の残高増加となった。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・特定目的基金全体については、将来的に活用が必要となる財源ということも見据え、適切に管理していく。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令和５年度決算剰余金約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億円を積み立てた一方で、地方交付税制度における精算措置を見据え令和３年度に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億円積み立てたうちの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・阪神淡路大震災にかかる復旧・復興事業の財源として取り崩したことにより平成７年度に枯渇したが、その後の行財政改革などにより</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億円まで残高を回復させた。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・政令指定都市平均水準（令和６年度決算：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億円程度）を目標として、適正な規模の確保に努めたい。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運用益や臨財債償還基金費等を約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億円積み立てた一方で、約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億円を利子償還財源として取り崩したことにより減少。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・満期一括償還に備えた積立金を活用し、積極的な資金運用を行ってきたことや、行財政改革の取組みなどにより公債費充当財源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を捻出してきたことから、基金運用益の取崩額が相対的に少なく、残高が他の政令指定都市に比して多くなっている。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・今後も資金の効率的な運用を行うとともに、公共施設の老朽化への対応や未来に向けた投資のための公債費充当財源として活用して</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兵庫県神戸市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1,493,543
1,434,404
556.93
1,005,169,825
984,587,697
1,410,769
463,449,254
1,123,240,309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64.5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財政力指数については、震災復興事業に多額の市債を発行したことにより、その償還のための公債費が基準財政需要額に算入されていることなどから、類似団体平均を下回っている。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令和６年度は、前年度と同水準となったが、今後も市域内税収の増加に向けた施策に着実に取り組み、財政力指数の改善を図っていく。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6110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94343</xdr:rowOff>
    </xdr:from>
    <xdr:to>
      <xdr:col>23</xdr:col>
      <xdr:colOff>133350</xdr:colOff>
      <xdr:row>42</xdr:row>
      <xdr:rowOff>94343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952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161670</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848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145143</xdr:rowOff>
    </xdr:from>
    <xdr:to>
      <xdr:col>23</xdr:col>
      <xdr:colOff>184150</xdr:colOff>
      <xdr:row>41</xdr:row>
      <xdr:rowOff>75293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59872</xdr:rowOff>
    </xdr:from>
    <xdr:to>
      <xdr:col>19</xdr:col>
      <xdr:colOff>133350</xdr:colOff>
      <xdr:row>42</xdr:row>
      <xdr:rowOff>94343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607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145143</xdr:rowOff>
    </xdr:from>
    <xdr:to>
      <xdr:col>19</xdr:col>
      <xdr:colOff>184150</xdr:colOff>
      <xdr:row>41</xdr:row>
      <xdr:rowOff>75293</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85470</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77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59872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110672</xdr:rowOff>
    </xdr:from>
    <xdr:to>
      <xdr:col>15</xdr:col>
      <xdr:colOff>133350</xdr:colOff>
      <xdr:row>41</xdr:row>
      <xdr:rowOff>40822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50999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162378</xdr:rowOff>
    </xdr:from>
    <xdr:to>
      <xdr:col>11</xdr:col>
      <xdr:colOff>31750</xdr:colOff>
      <xdr:row>42</xdr:row>
      <xdr:rowOff>59872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91828"/>
          <a:ext cx="8890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110672</xdr:rowOff>
    </xdr:from>
    <xdr:to>
      <xdr:col>11</xdr:col>
      <xdr:colOff>82550</xdr:colOff>
      <xdr:row>41</xdr:row>
      <xdr:rowOff>40822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50999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41728</xdr:rowOff>
    </xdr:from>
    <xdr:to>
      <xdr:col>7</xdr:col>
      <xdr:colOff>31750</xdr:colOff>
      <xdr:row>40</xdr:row>
      <xdr:rowOff>143328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153505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43543</xdr:rowOff>
    </xdr:from>
    <xdr:to>
      <xdr:col>23</xdr:col>
      <xdr:colOff>184150</xdr:colOff>
      <xdr:row>42</xdr:row>
      <xdr:rowOff>145143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15620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1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43543</xdr:rowOff>
    </xdr:from>
    <xdr:to>
      <xdr:col>19</xdr:col>
      <xdr:colOff>184150</xdr:colOff>
      <xdr:row>42</xdr:row>
      <xdr:rowOff>145143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129920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3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9072</xdr:rowOff>
    </xdr:from>
    <xdr:to>
      <xdr:col>15</xdr:col>
      <xdr:colOff>133350</xdr:colOff>
      <xdr:row>42</xdr:row>
      <xdr:rowOff>110672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95449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ついては、震災復興事業に伴い公債費に関する比率が高まったこと等により悪化した水準を、その後の行財政改革の取組みによって改善を図ってきており、令和６年度は、地方税や地方交付税が増加したものの、臨時財政対策債の減少等に伴い、</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依然として類似団体の中でも財政が硬直していることから、組織の最適化、事務事業の見直し、行政手続きのスマート化など行財政改革の取組みを着実に進め、引き続き経常経費の削減を図っていく。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19755</xdr:rowOff>
    </xdr:from>
    <xdr:to>
      <xdr:col>23</xdr:col>
      <xdr:colOff>133350</xdr:colOff>
      <xdr:row>67</xdr:row>
      <xdr:rowOff>4939</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63855"/>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148466</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6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4939</xdr:rowOff>
    </xdr:from>
    <xdr:to>
      <xdr:col>24</xdr:col>
      <xdr:colOff>12700</xdr:colOff>
      <xdr:row>67</xdr:row>
      <xdr:rowOff>4939</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9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106132</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19755</xdr:rowOff>
    </xdr:from>
    <xdr:to>
      <xdr:col>24</xdr:col>
      <xdr:colOff>12700</xdr:colOff>
      <xdr:row>58</xdr:row>
      <xdr:rowOff>19755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6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36689</xdr:rowOff>
    </xdr:from>
    <xdr:to>
      <xdr:col>23</xdr:col>
      <xdr:colOff>133350</xdr:colOff>
      <xdr:row>65</xdr:row>
      <xdr:rowOff>12700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009489"/>
          <a:ext cx="8382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93432</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723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76905</xdr:rowOff>
    </xdr:from>
    <xdr:to>
      <xdr:col>23</xdr:col>
      <xdr:colOff>184150</xdr:colOff>
      <xdr:row>64</xdr:row>
      <xdr:rowOff>7055</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87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141111</xdr:rowOff>
    </xdr:from>
    <xdr:to>
      <xdr:col>19</xdr:col>
      <xdr:colOff>133350</xdr:colOff>
      <xdr:row>64</xdr:row>
      <xdr:rowOff>36689</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942461"/>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141111</xdr:rowOff>
    </xdr:from>
    <xdr:to>
      <xdr:col>19</xdr:col>
      <xdr:colOff>184150</xdr:colOff>
      <xdr:row>63</xdr:row>
      <xdr:rowOff>71261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77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81438</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53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71261</xdr:rowOff>
    </xdr:from>
    <xdr:to>
      <xdr:col>15</xdr:col>
      <xdr:colOff>82550</xdr:colOff>
      <xdr:row>63</xdr:row>
      <xdr:rowOff>141111</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701161"/>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127705</xdr:rowOff>
    </xdr:from>
    <xdr:to>
      <xdr:col>15</xdr:col>
      <xdr:colOff>133350</xdr:colOff>
      <xdr:row>63</xdr:row>
      <xdr:rowOff>57855</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75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68032</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52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71261</xdr:rowOff>
    </xdr:from>
    <xdr:to>
      <xdr:col>11</xdr:col>
      <xdr:colOff>31750</xdr:colOff>
      <xdr:row>65</xdr:row>
      <xdr:rowOff>52917</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701161"/>
          <a:ext cx="889000" cy="49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14817</xdr:rowOff>
    </xdr:from>
    <xdr:to>
      <xdr:col>11</xdr:col>
      <xdr:colOff>82550</xdr:colOff>
      <xdr:row>60</xdr:row>
      <xdr:rowOff>116417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126594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117122</xdr:rowOff>
    </xdr:from>
    <xdr:to>
      <xdr:col>7</xdr:col>
      <xdr:colOff>31750</xdr:colOff>
      <xdr:row>64</xdr:row>
      <xdr:rowOff>47272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91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57449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68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133350</xdr:rowOff>
    </xdr:from>
    <xdr:to>
      <xdr:col>23</xdr:col>
      <xdr:colOff>184150</xdr:colOff>
      <xdr:row>65</xdr:row>
      <xdr:rowOff>63500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105427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07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157339</xdr:rowOff>
    </xdr:from>
    <xdr:to>
      <xdr:col>19</xdr:col>
      <xdr:colOff>184150</xdr:colOff>
      <xdr:row>64</xdr:row>
      <xdr:rowOff>87489</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95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72266</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04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90311</xdr:rowOff>
    </xdr:from>
    <xdr:to>
      <xdr:col>15</xdr:col>
      <xdr:colOff>133350</xdr:colOff>
      <xdr:row>64</xdr:row>
      <xdr:rowOff>20461</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5238</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97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20461</xdr:rowOff>
    </xdr:from>
    <xdr:to>
      <xdr:col>11</xdr:col>
      <xdr:colOff>82550</xdr:colOff>
      <xdr:row>62</xdr:row>
      <xdr:rowOff>122061</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65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106838</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3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2117</xdr:rowOff>
    </xdr:from>
    <xdr:to>
      <xdr:col>7</xdr:col>
      <xdr:colOff>31750</xdr:colOff>
      <xdr:row>65</xdr:row>
      <xdr:rowOff>103717</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14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88494</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23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[199,466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震災以降、行財政改革を着実に進め、外郭団体への派遣職員も含めた職員総定数の削減を行ってきているが、 人口１人当たり人件費・物件費等決算額については、人口</a:t>
          </a:r>
          <a:r>
            <a:rPr kumimoji="1" lang="en-US" altLang="ja-JP" sz="1200">
              <a:latin typeface="ＭＳ Ｐゴシック" panose="020B0600070205080204" pitchFamily="50" charset="-128"/>
              <a:ea typeface="ＭＳ Ｐゴシック" panose="020B0600070205080204" pitchFamily="50" charset="-128"/>
            </a:rPr>
            <a:t>1,000</a:t>
          </a:r>
          <a:r>
            <a:rPr kumimoji="1" lang="ja-JP" altLang="en-US" sz="1200">
              <a:latin typeface="ＭＳ Ｐゴシック" panose="020B0600070205080204" pitchFamily="50" charset="-128"/>
              <a:ea typeface="ＭＳ Ｐゴシック" panose="020B0600070205080204" pitchFamily="50" charset="-128"/>
            </a:rPr>
            <a:t>人当たり職員数が類似団体平均と比べ</a:t>
          </a:r>
          <a:r>
            <a:rPr kumimoji="1" lang="en-US" altLang="ja-JP" sz="1200">
              <a:latin typeface="ＭＳ Ｐゴシック" panose="020B0600070205080204" pitchFamily="50" charset="-128"/>
              <a:ea typeface="ＭＳ Ｐゴシック" panose="020B0600070205080204" pitchFamily="50" charset="-128"/>
            </a:rPr>
            <a:t>1.15</a:t>
          </a:r>
          <a:r>
            <a:rPr kumimoji="1" lang="ja-JP" altLang="en-US" sz="1200">
              <a:latin typeface="ＭＳ Ｐゴシック" panose="020B0600070205080204" pitchFamily="50" charset="-128"/>
              <a:ea typeface="ＭＳ Ｐゴシック" panose="020B0600070205080204" pitchFamily="50" charset="-128"/>
            </a:rPr>
            <a:t>人多いこと、職員の平均年齢（令和６年４月時点類似団体２位）や一般行政職の給与月額（令和６年４月時点類似団体中４位）が類似団体に比べ高い水準であることなどにより、類似団体平均を上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こうした状況にあることから、組織の最適化、事務事業の見直し、行政手続きのスマート化など行財政改革の取組みを引き続き進めていく。</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11426</xdr:rowOff>
    </xdr:from>
    <xdr:to>
      <xdr:col>23</xdr:col>
      <xdr:colOff>133350</xdr:colOff>
      <xdr:row>88</xdr:row>
      <xdr:rowOff>50777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727426"/>
          <a:ext cx="0" cy="14109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22854</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110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50777</xdr:rowOff>
    </xdr:from>
    <xdr:to>
      <xdr:col>24</xdr:col>
      <xdr:colOff>12700</xdr:colOff>
      <xdr:row>88</xdr:row>
      <xdr:rowOff>50777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138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97803</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470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11426</xdr:rowOff>
    </xdr:from>
    <xdr:to>
      <xdr:col>24</xdr:col>
      <xdr:colOff>12700</xdr:colOff>
      <xdr:row>80</xdr:row>
      <xdr:rowOff>11426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727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128925</xdr:rowOff>
    </xdr:from>
    <xdr:to>
      <xdr:col>23</xdr:col>
      <xdr:colOff>133350</xdr:colOff>
      <xdr:row>88</xdr:row>
      <xdr:rowOff>16064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4702175"/>
          <a:ext cx="838200" cy="40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142822</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42017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126295</xdr:rowOff>
    </xdr:from>
    <xdr:to>
      <xdr:col>23</xdr:col>
      <xdr:colOff>184150</xdr:colOff>
      <xdr:row>84</xdr:row>
      <xdr:rowOff>56445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435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128925</xdr:rowOff>
    </xdr:from>
    <xdr:to>
      <xdr:col>19</xdr:col>
      <xdr:colOff>133350</xdr:colOff>
      <xdr:row>88</xdr:row>
      <xdr:rowOff>122788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3225800" y="14702175"/>
          <a:ext cx="889000" cy="50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26696</xdr:rowOff>
    </xdr:from>
    <xdr:to>
      <xdr:col>19</xdr:col>
      <xdr:colOff>184150</xdr:colOff>
      <xdr:row>82</xdr:row>
      <xdr:rowOff>128296</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4085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138473</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3854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87</xdr:row>
      <xdr:rowOff>147975</xdr:rowOff>
    </xdr:from>
    <xdr:to>
      <xdr:col>15</xdr:col>
      <xdr:colOff>82550</xdr:colOff>
      <xdr:row>88</xdr:row>
      <xdr:rowOff>122788</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5064125"/>
          <a:ext cx="889000" cy="14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78000</xdr:rowOff>
    </xdr:from>
    <xdr:to>
      <xdr:col>15</xdr:col>
      <xdr:colOff>133350</xdr:colOff>
      <xdr:row>84</xdr:row>
      <xdr:rowOff>8150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430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18327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407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36244</xdr:rowOff>
    </xdr:from>
    <xdr:to>
      <xdr:col>11</xdr:col>
      <xdr:colOff>31750</xdr:colOff>
      <xdr:row>87</xdr:row>
      <xdr:rowOff>147975</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a:off x="1447800" y="14266594"/>
          <a:ext cx="889000" cy="79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87021</xdr:rowOff>
    </xdr:from>
    <xdr:to>
      <xdr:col>11</xdr:col>
      <xdr:colOff>82550</xdr:colOff>
      <xdr:row>83</xdr:row>
      <xdr:rowOff>17171</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4145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27348</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914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158998</xdr:rowOff>
    </xdr:from>
    <xdr:to>
      <xdr:col>7</xdr:col>
      <xdr:colOff>31750</xdr:colOff>
      <xdr:row>80</xdr:row>
      <xdr:rowOff>89148</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703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99325</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47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87</xdr:row>
      <xdr:rowOff>136714</xdr:rowOff>
    </xdr:from>
    <xdr:to>
      <xdr:col>23</xdr:col>
      <xdr:colOff>184150</xdr:colOff>
      <xdr:row>88</xdr:row>
      <xdr:rowOff>66864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505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32591</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4948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78125</xdr:rowOff>
    </xdr:from>
    <xdr:to>
      <xdr:col>19</xdr:col>
      <xdr:colOff>184150</xdr:colOff>
      <xdr:row>86</xdr:row>
      <xdr:rowOff>8275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465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164502</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4737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88</xdr:row>
      <xdr:rowOff>71988</xdr:rowOff>
    </xdr:from>
    <xdr:to>
      <xdr:col>15</xdr:col>
      <xdr:colOff>133350</xdr:colOff>
      <xdr:row>89</xdr:row>
      <xdr:rowOff>2138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515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88</xdr:row>
      <xdr:rowOff>158365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524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87</xdr:row>
      <xdr:rowOff>97175</xdr:rowOff>
    </xdr:from>
    <xdr:to>
      <xdr:col>11</xdr:col>
      <xdr:colOff>82550</xdr:colOff>
      <xdr:row>88</xdr:row>
      <xdr:rowOff>27325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501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88</xdr:row>
      <xdr:rowOff>12102</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509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156894</xdr:rowOff>
    </xdr:from>
    <xdr:to>
      <xdr:col>7</xdr:col>
      <xdr:colOff>31750</xdr:colOff>
      <xdr:row>83</xdr:row>
      <xdr:rowOff>87044</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421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71821</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4302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ラスパイレス指数については、昨年度と同数値となっており、類似団体との比較においても、中位程度の水準を維持している。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なお、給与体系に関しては、平成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より国に準じて給料表や諸手当の在り方を含めた給与制度の総合的見直しを実施し、給料表を平均２％引下げる見直しを行った。令和３年度より、人事評価の結果や職務職責をより一層反映した給与制度への見直しを行っており、引き続き職員の意欲を高める給与制度を目指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88</xdr:row>
      <xdr:rowOff>137886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12157"/>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65314</xdr:rowOff>
    </xdr:from>
    <xdr:to>
      <xdr:col>81</xdr:col>
      <xdr:colOff>44450</xdr:colOff>
      <xdr:row>84</xdr:row>
      <xdr:rowOff>65314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179800" y="144671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99077</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15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65314</xdr:rowOff>
    </xdr:from>
    <xdr:to>
      <xdr:col>77</xdr:col>
      <xdr:colOff>44450</xdr:colOff>
      <xdr:row>84</xdr:row>
      <xdr:rowOff>134257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4671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84</xdr:row>
      <xdr:rowOff>134257</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4401800" y="145015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48079</xdr:rowOff>
    </xdr:from>
    <xdr:to>
      <xdr:col>73</xdr:col>
      <xdr:colOff>44450</xdr:colOff>
      <xdr:row>83</xdr:row>
      <xdr:rowOff>149679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159856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84</xdr:row>
      <xdr:rowOff>168729</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5015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48079</xdr:rowOff>
    </xdr:from>
    <xdr:to>
      <xdr:col>68</xdr:col>
      <xdr:colOff>203200</xdr:colOff>
      <xdr:row>83</xdr:row>
      <xdr:rowOff>149679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159856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117021</xdr:rowOff>
    </xdr:from>
    <xdr:to>
      <xdr:col>64</xdr:col>
      <xdr:colOff>152400</xdr:colOff>
      <xdr:row>84</xdr:row>
      <xdr:rowOff>47171</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57348</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14514</xdr:rowOff>
    </xdr:from>
    <xdr:to>
      <xdr:col>81</xdr:col>
      <xdr:colOff>95250</xdr:colOff>
      <xdr:row>84</xdr:row>
      <xdr:rowOff>116114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158041</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388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14514</xdr:rowOff>
    </xdr:from>
    <xdr:to>
      <xdr:col>77</xdr:col>
      <xdr:colOff>95250</xdr:colOff>
      <xdr:row>84</xdr:row>
      <xdr:rowOff>116114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169834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57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48986</xdr:rowOff>
    </xdr:from>
    <xdr:to>
      <xdr:col>68</xdr:col>
      <xdr:colOff>203200</xdr:colOff>
      <xdr:row>84</xdr:row>
      <xdr:rowOff>150586</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32856</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60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人当たり職員数については、類似団体平均を上回っているが、震災以降、行財政改革を着実に進め、外郭団体への派遣職員も含めた職員総定数</a:t>
          </a:r>
          <a:r>
            <a:rPr kumimoji="1" lang="en-US" altLang="ja-JP" sz="1300">
              <a:latin typeface="ＭＳ Ｐゴシック" panose="020B0600070205080204" pitchFamily="50" charset="-128"/>
              <a:ea typeface="ＭＳ Ｐゴシック" panose="020B0600070205080204" pitchFamily="50" charset="-128"/>
            </a:rPr>
            <a:t>8,323</a:t>
          </a:r>
          <a:r>
            <a:rPr kumimoji="1" lang="ja-JP" altLang="en-US" sz="1300">
              <a:latin typeface="ＭＳ Ｐゴシック" panose="020B0600070205080204" pitchFamily="50" charset="-128"/>
              <a:ea typeface="ＭＳ Ｐゴシック" panose="020B0600070205080204" pitchFamily="50" charset="-128"/>
            </a:rPr>
            <a:t>人の削減を行ってきた。引き続き、行財政改革の取り組みを通じ、効率的かつ適正な職員配置、組織体制の構築を図っていく。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151130</xdr:rowOff>
    </xdr:from>
    <xdr:to>
      <xdr:col>81</xdr:col>
      <xdr:colOff>44450</xdr:colOff>
      <xdr:row>66</xdr:row>
      <xdr:rowOff>39116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095230"/>
          <a:ext cx="0" cy="12595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11193</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326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39116</xdr:rowOff>
    </xdr:from>
    <xdr:to>
      <xdr:col>81</xdr:col>
      <xdr:colOff>133350</xdr:colOff>
      <xdr:row>66</xdr:row>
      <xdr:rowOff>39116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354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66057</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151130</xdr:rowOff>
    </xdr:from>
    <xdr:to>
      <xdr:col>81</xdr:col>
      <xdr:colOff>133350</xdr:colOff>
      <xdr:row>58</xdr:row>
      <xdr:rowOff>151130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128524</xdr:rowOff>
    </xdr:from>
    <xdr:to>
      <xdr:col>81</xdr:col>
      <xdr:colOff>44450</xdr:colOff>
      <xdr:row>66</xdr:row>
      <xdr:rowOff>19812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1272774"/>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116349</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574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99822</xdr:rowOff>
    </xdr:from>
    <xdr:to>
      <xdr:col>81</xdr:col>
      <xdr:colOff>95250</xdr:colOff>
      <xdr:row>63</xdr:row>
      <xdr:rowOff>29972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128524</xdr:rowOff>
    </xdr:from>
    <xdr:to>
      <xdr:col>77</xdr:col>
      <xdr:colOff>44450</xdr:colOff>
      <xdr:row>65</xdr:row>
      <xdr:rowOff>138176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127277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56388</xdr:rowOff>
    </xdr:from>
    <xdr:to>
      <xdr:col>77</xdr:col>
      <xdr:colOff>95250</xdr:colOff>
      <xdr:row>62</xdr:row>
      <xdr:rowOff>157988</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168165</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455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109220</xdr:rowOff>
    </xdr:from>
    <xdr:to>
      <xdr:col>72</xdr:col>
      <xdr:colOff>203200</xdr:colOff>
      <xdr:row>65</xdr:row>
      <xdr:rowOff>138176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125347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32258</xdr:rowOff>
    </xdr:from>
    <xdr:to>
      <xdr:col>73</xdr:col>
      <xdr:colOff>44450</xdr:colOff>
      <xdr:row>62</xdr:row>
      <xdr:rowOff>133858</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144035</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75438</xdr:rowOff>
    </xdr:from>
    <xdr:to>
      <xdr:col>68</xdr:col>
      <xdr:colOff>152400</xdr:colOff>
      <xdr:row>65</xdr:row>
      <xdr:rowOff>109220</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1219688"/>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22606</xdr:rowOff>
    </xdr:from>
    <xdr:to>
      <xdr:col>68</xdr:col>
      <xdr:colOff>203200</xdr:colOff>
      <xdr:row>62</xdr:row>
      <xdr:rowOff>124206</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65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134383</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421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8128</xdr:rowOff>
    </xdr:from>
    <xdr:to>
      <xdr:col>64</xdr:col>
      <xdr:colOff>152400</xdr:colOff>
      <xdr:row>62</xdr:row>
      <xdr:rowOff>109728</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119905</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40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140462</xdr:rowOff>
    </xdr:from>
    <xdr:to>
      <xdr:col>81</xdr:col>
      <xdr:colOff>95250</xdr:colOff>
      <xdr:row>66</xdr:row>
      <xdr:rowOff>70612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128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36339</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1180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77724</xdr:rowOff>
    </xdr:from>
    <xdr:to>
      <xdr:col>77</xdr:col>
      <xdr:colOff>95250</xdr:colOff>
      <xdr:row>66</xdr:row>
      <xdr:rowOff>7874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122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164101</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1308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87376</xdr:rowOff>
    </xdr:from>
    <xdr:to>
      <xdr:col>73</xdr:col>
      <xdr:colOff>44450</xdr:colOff>
      <xdr:row>66</xdr:row>
      <xdr:rowOff>17526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123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2303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1318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58420</xdr:rowOff>
    </xdr:from>
    <xdr:to>
      <xdr:col>68</xdr:col>
      <xdr:colOff>203200</xdr:colOff>
      <xdr:row>65</xdr:row>
      <xdr:rowOff>160020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144797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128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24638</xdr:rowOff>
    </xdr:from>
    <xdr:to>
      <xdr:col>64</xdr:col>
      <xdr:colOff>152400</xdr:colOff>
      <xdr:row>65</xdr:row>
      <xdr:rowOff>126238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116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111015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1255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実質公債費比率については、市債発行の抑制努力に伴う市債残高の削減など、これまでの取組によって着実に低下してきており、平成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年度から類似団体平均を下回っている。令和６年度については、前年度から横ばいとなった。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市民のくらしと安全・安心を守るために必要な一定の公共投資を行う一方で、財政健全化指標の適正な水準を維持しながら、将来世代に大きな負担を残さないことを基本とした健全で持続可能な財政運営を更に加速させ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21872</xdr:rowOff>
    </xdr:from>
    <xdr:to>
      <xdr:col>81</xdr:col>
      <xdr:colOff>44450</xdr:colOff>
      <xdr:row>45</xdr:row>
      <xdr:rowOff>127705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94072"/>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99782</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127705</xdr:rowOff>
    </xdr:from>
    <xdr:to>
      <xdr:col>81</xdr:col>
      <xdr:colOff>133350</xdr:colOff>
      <xdr:row>45</xdr:row>
      <xdr:rowOff>127705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108249</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9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21872</xdr:rowOff>
    </xdr:from>
    <xdr:to>
      <xdr:col>81</xdr:col>
      <xdr:colOff>133350</xdr:colOff>
      <xdr:row>36</xdr:row>
      <xdr:rowOff>21872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150989</xdr:rowOff>
    </xdr:from>
    <xdr:to>
      <xdr:col>81</xdr:col>
      <xdr:colOff>44450</xdr:colOff>
      <xdr:row>39</xdr:row>
      <xdr:rowOff>150989</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8375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101899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9598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129822</xdr:rowOff>
    </xdr:from>
    <xdr:to>
      <xdr:col>81</xdr:col>
      <xdr:colOff>95250</xdr:colOff>
      <xdr:row>41</xdr:row>
      <xdr:rowOff>59972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98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137583</xdr:rowOff>
    </xdr:from>
    <xdr:to>
      <xdr:col>77</xdr:col>
      <xdr:colOff>44450</xdr:colOff>
      <xdr:row>39</xdr:row>
      <xdr:rowOff>150989</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82413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156633</xdr:rowOff>
    </xdr:from>
    <xdr:to>
      <xdr:col>77</xdr:col>
      <xdr:colOff>95250</xdr:colOff>
      <xdr:row>41</xdr:row>
      <xdr:rowOff>86783</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71560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710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83961</xdr:rowOff>
    </xdr:from>
    <xdr:to>
      <xdr:col>72</xdr:col>
      <xdr:colOff>203200</xdr:colOff>
      <xdr:row>39</xdr:row>
      <xdr:rowOff>137583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770511"/>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11995</xdr:rowOff>
    </xdr:from>
    <xdr:to>
      <xdr:col>73</xdr:col>
      <xdr:colOff>44450</xdr:colOff>
      <xdr:row>41</xdr:row>
      <xdr:rowOff>113595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70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98372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712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70555</xdr:rowOff>
    </xdr:from>
    <xdr:to>
      <xdr:col>68</xdr:col>
      <xdr:colOff>152400</xdr:colOff>
      <xdr:row>39</xdr:row>
      <xdr:rowOff>83961</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7571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52211</xdr:rowOff>
    </xdr:from>
    <xdr:to>
      <xdr:col>68</xdr:col>
      <xdr:colOff>203200</xdr:colOff>
      <xdr:row>41</xdr:row>
      <xdr:rowOff>153811</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138588</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79022</xdr:rowOff>
    </xdr:from>
    <xdr:to>
      <xdr:col>64</xdr:col>
      <xdr:colOff>152400</xdr:colOff>
      <xdr:row>42</xdr:row>
      <xdr:rowOff>9172</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710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165399</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719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100189</xdr:rowOff>
    </xdr:from>
    <xdr:to>
      <xdr:col>81</xdr:col>
      <xdr:colOff>95250</xdr:colOff>
      <xdr:row>40</xdr:row>
      <xdr:rowOff>30339</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116716</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6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100189</xdr:rowOff>
    </xdr:from>
    <xdr:to>
      <xdr:col>77</xdr:col>
      <xdr:colOff>95250</xdr:colOff>
      <xdr:row>40</xdr:row>
      <xdr:rowOff>30339</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40516</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55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86783</xdr:rowOff>
    </xdr:from>
    <xdr:to>
      <xdr:col>73</xdr:col>
      <xdr:colOff>44450</xdr:colOff>
      <xdr:row>40</xdr:row>
      <xdr:rowOff>16933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27110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33161</xdr:rowOff>
    </xdr:from>
    <xdr:to>
      <xdr:col>68</xdr:col>
      <xdr:colOff>203200</xdr:colOff>
      <xdr:row>39</xdr:row>
      <xdr:rowOff>134761</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71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144938</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48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19755</xdr:rowOff>
    </xdr:from>
    <xdr:to>
      <xdr:col>64</xdr:col>
      <xdr:colOff>152400</xdr:colOff>
      <xdr:row>39</xdr:row>
      <xdr:rowOff>121355</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70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131532</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47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将来負担比率については、震災復興事業に伴う多額の市債発行によって市債残高が高水準であったものの、その後の厳格な起債管理や満期一括償還に備えた堅実な公債基金の積立などによる比率の抑制に取り組んできたことにより、類似団体内平均値程度になっている。</a:t>
          </a:r>
        </a:p>
        <a:p>
          <a:r>
            <a:rPr kumimoji="1" lang="ja-JP" altLang="en-US" sz="1000">
              <a:latin typeface="ＭＳ Ｐゴシック" panose="020B0600070205080204" pitchFamily="50" charset="-128"/>
              <a:ea typeface="ＭＳ Ｐゴシック" panose="020B0600070205080204" pitchFamily="50" charset="-128"/>
            </a:rPr>
            <a:t>　一方で、近年は都心三宮の再整備など、暮らしの質・都市の価値を高めるための投資に力を入れている。</a:t>
          </a:r>
        </a:p>
        <a:p>
          <a:r>
            <a:rPr kumimoji="1" lang="ja-JP" altLang="en-US" sz="1000">
              <a:latin typeface="ＭＳ Ｐゴシック" panose="020B0600070205080204" pitchFamily="50" charset="-128"/>
              <a:ea typeface="ＭＳ Ｐゴシック" panose="020B0600070205080204" pitchFamily="50" charset="-128"/>
            </a:rPr>
            <a:t>　なお、令和６年度は、土木債や都市計画債の増により地方債残高が増加（</a:t>
          </a:r>
          <a:r>
            <a:rPr kumimoji="1" lang="en-US" altLang="ja-JP" sz="1000">
              <a:latin typeface="ＭＳ Ｐゴシック" panose="020B0600070205080204" pitchFamily="50" charset="-128"/>
              <a:ea typeface="ＭＳ Ｐゴシック" panose="020B0600070205080204" pitchFamily="50" charset="-128"/>
            </a:rPr>
            <a:t>+169</a:t>
          </a:r>
          <a:r>
            <a:rPr kumimoji="1" lang="ja-JP" altLang="en-US" sz="1000">
              <a:latin typeface="ＭＳ Ｐゴシック" panose="020B0600070205080204" pitchFamily="50" charset="-128"/>
              <a:ea typeface="ＭＳ Ｐゴシック" panose="020B0600070205080204" pitchFamily="50" charset="-128"/>
            </a:rPr>
            <a:t>億円）したことや公営企業等繰入見込額が増加（</a:t>
          </a:r>
          <a:r>
            <a:rPr kumimoji="1" lang="en-US" altLang="ja-JP" sz="1000">
              <a:latin typeface="ＭＳ Ｐゴシック" panose="020B0600070205080204" pitchFamily="50" charset="-128"/>
              <a:ea typeface="ＭＳ Ｐゴシック" panose="020B0600070205080204" pitchFamily="50" charset="-128"/>
            </a:rPr>
            <a:t>+67</a:t>
          </a:r>
          <a:r>
            <a:rPr kumimoji="1" lang="ja-JP" altLang="en-US" sz="1000">
              <a:latin typeface="ＭＳ Ｐゴシック" panose="020B0600070205080204" pitchFamily="50" charset="-128"/>
              <a:ea typeface="ＭＳ Ｐゴシック" panose="020B0600070205080204" pitchFamily="50" charset="-128"/>
            </a:rPr>
            <a:t>億円）したことにより、前年度から</a:t>
          </a:r>
          <a:r>
            <a:rPr kumimoji="1" lang="en-US" altLang="ja-JP" sz="1000">
              <a:latin typeface="ＭＳ Ｐゴシック" panose="020B0600070205080204" pitchFamily="50" charset="-128"/>
              <a:ea typeface="ＭＳ Ｐゴシック" panose="020B0600070205080204" pitchFamily="50" charset="-128"/>
            </a:rPr>
            <a:t>1.9</a:t>
          </a:r>
          <a:r>
            <a:rPr kumimoji="1" lang="ja-JP" altLang="en-US" sz="1000">
              <a:latin typeface="ＭＳ Ｐゴシック" panose="020B0600070205080204" pitchFamily="50" charset="-128"/>
              <a:ea typeface="ＭＳ Ｐゴシック" panose="020B0600070205080204" pitchFamily="50" charset="-128"/>
            </a:rPr>
            <a:t>ポイント悪化した。</a:t>
          </a:r>
        </a:p>
        <a:p>
          <a:r>
            <a:rPr kumimoji="1" lang="ja-JP" altLang="en-US" sz="1000">
              <a:latin typeface="ＭＳ Ｐゴシック" panose="020B0600070205080204" pitchFamily="50" charset="-128"/>
              <a:ea typeface="ＭＳ Ｐゴシック" panose="020B0600070205080204" pitchFamily="50" charset="-128"/>
            </a:rPr>
            <a:t>　今後も、財政健全化指標の適正な水準を維持しながら、都市の持続的な発展を実現するため、将来世代に大きな負担を残さない健全で持続可能な財政運営に努めていく。</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64618</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451100"/>
          <a:ext cx="0" cy="15568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36695</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98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64618</xdr:rowOff>
    </xdr:from>
    <xdr:to>
      <xdr:col>81</xdr:col>
      <xdr:colOff>133350</xdr:colOff>
      <xdr:row>23</xdr:row>
      <xdr:rowOff>64618</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400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140665</xdr:rowOff>
    </xdr:from>
    <xdr:to>
      <xdr:col>81</xdr:col>
      <xdr:colOff>44450</xdr:colOff>
      <xdr:row>17</xdr:row>
      <xdr:rowOff>159004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179800" y="3055315"/>
          <a:ext cx="838200" cy="18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72610</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8158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56083</xdr:rowOff>
    </xdr:from>
    <xdr:to>
      <xdr:col>81</xdr:col>
      <xdr:colOff>95250</xdr:colOff>
      <xdr:row>17</xdr:row>
      <xdr:rowOff>157683</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97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124257</xdr:rowOff>
    </xdr:from>
    <xdr:to>
      <xdr:col>77</xdr:col>
      <xdr:colOff>44450</xdr:colOff>
      <xdr:row>17</xdr:row>
      <xdr:rowOff>140665</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5290800" y="3038907"/>
          <a:ext cx="889000" cy="1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17</xdr:row>
      <xdr:rowOff>93726</xdr:rowOff>
    </xdr:from>
    <xdr:to>
      <xdr:col>77</xdr:col>
      <xdr:colOff>95250</xdr:colOff>
      <xdr:row>18</xdr:row>
      <xdr:rowOff>23876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30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8653</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3094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80823</xdr:rowOff>
    </xdr:from>
    <xdr:to>
      <xdr:col>72</xdr:col>
      <xdr:colOff>203200</xdr:colOff>
      <xdr:row>17</xdr:row>
      <xdr:rowOff>124257</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4401800" y="2995473"/>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17</xdr:row>
      <xdr:rowOff>138125</xdr:rowOff>
    </xdr:from>
    <xdr:to>
      <xdr:col>73</xdr:col>
      <xdr:colOff>44450</xdr:colOff>
      <xdr:row>18</xdr:row>
      <xdr:rowOff>68275</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305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53052</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313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80823</xdr:rowOff>
    </xdr:from>
    <xdr:to>
      <xdr:col>68</xdr:col>
      <xdr:colOff>152400</xdr:colOff>
      <xdr:row>17</xdr:row>
      <xdr:rowOff>131013</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3512800" y="2995473"/>
          <a:ext cx="889000" cy="50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18</xdr:row>
      <xdr:rowOff>16866</xdr:rowOff>
    </xdr:from>
    <xdr:to>
      <xdr:col>68</xdr:col>
      <xdr:colOff>203200</xdr:colOff>
      <xdr:row>18</xdr:row>
      <xdr:rowOff>118466</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31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103243</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31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145237</xdr:rowOff>
    </xdr:from>
    <xdr:to>
      <xdr:col>64</xdr:col>
      <xdr:colOff>152400</xdr:colOff>
      <xdr:row>19</xdr:row>
      <xdr:rowOff>75387</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323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60164</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331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108204</xdr:rowOff>
    </xdr:from>
    <xdr:to>
      <xdr:col>81</xdr:col>
      <xdr:colOff>95250</xdr:colOff>
      <xdr:row>18</xdr:row>
      <xdr:rowOff>38354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967200" y="302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80281</xdr:rowOff>
    </xdr:from>
    <xdr:ext cx="762000" cy="259045"/>
    <xdr:sp macro="" textlink="">
      <xdr:nvSpPr>
        <xdr:cNvPr id="466" name="将来負担の状況該当値テキスト">
          <a:extLst>
            <a:ext uri="{FF2B5EF4-FFF2-40B4-BE49-F238E27FC236}">
              <a16:creationId xmlns:a16="http://schemas.microsoft.com/office/drawing/2014/main" id="{00000000-0008-0000-0300-0000D2010000}"/>
            </a:ext>
          </a:extLst>
        </xdr:cNvPr>
        <xdr:cNvSpPr txBox="1"/>
      </xdr:nvSpPr>
      <xdr:spPr>
        <a:xfrm>
          <a:off x="17106900" y="2994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89865</xdr:rowOff>
    </xdr:from>
    <xdr:to>
      <xdr:col>77</xdr:col>
      <xdr:colOff>95250</xdr:colOff>
      <xdr:row>18</xdr:row>
      <xdr:rowOff>20015</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300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30192</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277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73457</xdr:rowOff>
    </xdr:from>
    <xdr:to>
      <xdr:col>73</xdr:col>
      <xdr:colOff>44450</xdr:colOff>
      <xdr:row>18</xdr:row>
      <xdr:rowOff>3607</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298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13784</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2756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30023</xdr:rowOff>
    </xdr:from>
    <xdr:to>
      <xdr:col>68</xdr:col>
      <xdr:colOff>203200</xdr:colOff>
      <xdr:row>17</xdr:row>
      <xdr:rowOff>131623</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294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141800</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271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80213</xdr:rowOff>
    </xdr:from>
    <xdr:to>
      <xdr:col>64</xdr:col>
      <xdr:colOff>152400</xdr:colOff>
      <xdr:row>18</xdr:row>
      <xdr:rowOff>10363</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299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20540</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276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兵庫県神戸市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1,493,543
1,434,404
556.93
1,005,169,825
984,587,697
1,410,769
463,449,254
1,123,240,309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64.5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人当たりの職員数が類似団体平均と比べて多く、人件費に関する経常収支比率は</a:t>
          </a:r>
          <a:r>
            <a:rPr kumimoji="1" lang="en-US" altLang="ja-JP" sz="1300">
              <a:latin typeface="ＭＳ Ｐゴシック" panose="020B0600070205080204" pitchFamily="50" charset="-128"/>
              <a:ea typeface="ＭＳ Ｐゴシック" panose="020B0600070205080204" pitchFamily="50" charset="-128"/>
            </a:rPr>
            <a:t>34.2</a:t>
          </a:r>
          <a:r>
            <a:rPr kumimoji="1" lang="ja-JP" altLang="en-US" sz="1300">
              <a:latin typeface="ＭＳ Ｐゴシック" panose="020B0600070205080204" pitchFamily="50" charset="-128"/>
              <a:ea typeface="ＭＳ Ｐゴシック" panose="020B0600070205080204" pitchFamily="50" charset="-128"/>
            </a:rPr>
            <a:t>％、人件費の人口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人当たり決算額は</a:t>
          </a:r>
          <a:r>
            <a:rPr kumimoji="1" lang="en-US" altLang="ja-JP" sz="1300">
              <a:latin typeface="ＭＳ Ｐゴシック" panose="020B0600070205080204" pitchFamily="50" charset="-128"/>
              <a:ea typeface="ＭＳ Ｐゴシック" panose="020B0600070205080204" pitchFamily="50" charset="-128"/>
            </a:rPr>
            <a:t>128,232</a:t>
          </a:r>
          <a:r>
            <a:rPr kumimoji="1" lang="ja-JP" altLang="en-US" sz="1300">
              <a:latin typeface="ＭＳ Ｐゴシック" panose="020B0600070205080204" pitchFamily="50" charset="-128"/>
              <a:ea typeface="ＭＳ Ｐゴシック" panose="020B0600070205080204" pitchFamily="50" charset="-128"/>
            </a:rPr>
            <a:t>円と類似団体平均と比べて高い水準にある。</a:t>
          </a:r>
        </a:p>
        <a:p>
          <a:r>
            <a:rPr kumimoji="1" lang="ja-JP" altLang="en-US" sz="1300">
              <a:latin typeface="ＭＳ Ｐゴシック" panose="020B0600070205080204" pitchFamily="50" charset="-128"/>
              <a:ea typeface="ＭＳ Ｐゴシック" panose="020B0600070205080204" pitchFamily="50" charset="-128"/>
            </a:rPr>
            <a:t>　震災以降、行財政改革を着実に進め、外郭団体への派遣職員も含めた職員総定数</a:t>
          </a:r>
          <a:r>
            <a:rPr kumimoji="1" lang="en-US" altLang="ja-JP" sz="1300">
              <a:latin typeface="ＭＳ Ｐゴシック" panose="020B0600070205080204" pitchFamily="50" charset="-128"/>
              <a:ea typeface="ＭＳ Ｐゴシック" panose="020B0600070205080204" pitchFamily="50" charset="-128"/>
            </a:rPr>
            <a:t>8,323</a:t>
          </a:r>
          <a:r>
            <a:rPr kumimoji="1" lang="ja-JP" altLang="en-US" sz="1300">
              <a:latin typeface="ＭＳ Ｐゴシック" panose="020B0600070205080204" pitchFamily="50" charset="-128"/>
              <a:ea typeface="ＭＳ Ｐゴシック" panose="020B0600070205080204" pitchFamily="50" charset="-128"/>
            </a:rPr>
            <a:t>人の削減を行ってきている。引き続き、行財政改革の取り組みを通じ、効率的かつ適正な職員配置、組織体制の構築により、人件費の抑制を図っていく。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133350</xdr:rowOff>
    </xdr:from>
    <xdr:to>
      <xdr:col>24</xdr:col>
      <xdr:colOff>25400</xdr:colOff>
      <xdr:row>41</xdr:row>
      <xdr:rowOff>19050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912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162577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19050</xdr:rowOff>
    </xdr:from>
    <xdr:to>
      <xdr:col>24</xdr:col>
      <xdr:colOff>114300</xdr:colOff>
      <xdr:row>41</xdr:row>
      <xdr:rowOff>19050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48277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3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133350</xdr:rowOff>
    </xdr:from>
    <xdr:to>
      <xdr:col>24</xdr:col>
      <xdr:colOff>114300</xdr:colOff>
      <xdr:row>33</xdr:row>
      <xdr:rowOff>133350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19050</xdr:rowOff>
    </xdr:from>
    <xdr:to>
      <xdr:col>24</xdr:col>
      <xdr:colOff>25400</xdr:colOff>
      <xdr:row>40</xdr:row>
      <xdr:rowOff>88900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70560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137177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09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120650</xdr:rowOff>
    </xdr:from>
    <xdr:to>
      <xdr:col>24</xdr:col>
      <xdr:colOff>76200</xdr:colOff>
      <xdr:row>38</xdr:row>
      <xdr:rowOff>50800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19050</xdr:rowOff>
    </xdr:from>
    <xdr:to>
      <xdr:col>19</xdr:col>
      <xdr:colOff>187325</xdr:colOff>
      <xdr:row>40</xdr:row>
      <xdr:rowOff>101600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7056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158750</xdr:rowOff>
    </xdr:from>
    <xdr:to>
      <xdr:col>15</xdr:col>
      <xdr:colOff>98425</xdr:colOff>
      <xdr:row>40</xdr:row>
      <xdr:rowOff>101600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845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158750</xdr:rowOff>
    </xdr:from>
    <xdr:to>
      <xdr:col>11</xdr:col>
      <xdr:colOff>9525</xdr:colOff>
      <xdr:row>41</xdr:row>
      <xdr:rowOff>120650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8453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165100</xdr:rowOff>
    </xdr:from>
    <xdr:to>
      <xdr:col>11</xdr:col>
      <xdr:colOff>60325</xdr:colOff>
      <xdr:row>37</xdr:row>
      <xdr:rowOff>95250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105427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76200</xdr:rowOff>
    </xdr:from>
    <xdr:to>
      <xdr:col>6</xdr:col>
      <xdr:colOff>171450</xdr:colOff>
      <xdr:row>39</xdr:row>
      <xdr:rowOff>6350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16527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6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38100</xdr:rowOff>
    </xdr:from>
    <xdr:to>
      <xdr:col>24</xdr:col>
      <xdr:colOff>76200</xdr:colOff>
      <xdr:row>40</xdr:row>
      <xdr:rowOff>139700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118127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0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139700</xdr:rowOff>
    </xdr:from>
    <xdr:to>
      <xdr:col>20</xdr:col>
      <xdr:colOff>38100</xdr:colOff>
      <xdr:row>39</xdr:row>
      <xdr:rowOff>69850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54627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4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50800</xdr:rowOff>
    </xdr:from>
    <xdr:to>
      <xdr:col>15</xdr:col>
      <xdr:colOff>149225</xdr:colOff>
      <xdr:row>40</xdr:row>
      <xdr:rowOff>152400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9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137177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107950</xdr:rowOff>
    </xdr:from>
    <xdr:to>
      <xdr:col>11</xdr:col>
      <xdr:colOff>60325</xdr:colOff>
      <xdr:row>40</xdr:row>
      <xdr:rowOff>38100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9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22877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69850</xdr:rowOff>
    </xdr:from>
    <xdr:to>
      <xdr:col>6</xdr:col>
      <xdr:colOff>171450</xdr:colOff>
      <xdr:row>42</xdr:row>
      <xdr:rowOff>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709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156227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震災以降、行財政改革を着実に進め、事務事業の見直しに取り組んだ結果、物件費に関する経常収支比率は</a:t>
          </a:r>
          <a:r>
            <a:rPr kumimoji="1" lang="en-US" altLang="ja-JP" sz="1300">
              <a:latin typeface="ＭＳ Ｐゴシック" panose="020B0600070205080204" pitchFamily="50" charset="-128"/>
              <a:ea typeface="ＭＳ Ｐゴシック" panose="020B0600070205080204" pitchFamily="50" charset="-128"/>
            </a:rPr>
            <a:t>11.5</a:t>
          </a:r>
          <a:r>
            <a:rPr kumimoji="1" lang="ja-JP" altLang="en-US" sz="1300">
              <a:latin typeface="ＭＳ Ｐゴシック" panose="020B0600070205080204" pitchFamily="50" charset="-128"/>
              <a:ea typeface="ＭＳ Ｐゴシック" panose="020B0600070205080204" pitchFamily="50" charset="-128"/>
            </a:rPr>
            <a:t>％と類似団体平均と比べて低い水準にある。令和６年度は、</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システム改修関連経費の増により、前年度から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％上昇した。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a:t>
          </a:r>
          <a:r>
            <a:rPr kumimoji="1" lang="ja-JP" altLang="en-US" sz="1300">
              <a:latin typeface="ＭＳ Ｐゴシック" panose="020B0600070205080204" pitchFamily="50" charset="-128"/>
              <a:ea typeface="ＭＳ Ｐゴシック" panose="020B0600070205080204" pitchFamily="50" charset="-128"/>
            </a:rPr>
            <a:t>引き続き事務事業の見直しに取り組んでいく。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120650</xdr:rowOff>
    </xdr:from>
    <xdr:to>
      <xdr:col>82</xdr:col>
      <xdr:colOff>107950</xdr:colOff>
      <xdr:row>20</xdr:row>
      <xdr:rowOff>152400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49500"/>
          <a:ext cx="0" cy="1231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124477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5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152400</xdr:rowOff>
    </xdr:from>
    <xdr:to>
      <xdr:col>82</xdr:col>
      <xdr:colOff>196850</xdr:colOff>
      <xdr:row>20</xdr:row>
      <xdr:rowOff>152400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8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35577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120650</xdr:rowOff>
    </xdr:from>
    <xdr:to>
      <xdr:col>82</xdr:col>
      <xdr:colOff>196850</xdr:colOff>
      <xdr:row>13</xdr:row>
      <xdr:rowOff>120650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4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146050</xdr:rowOff>
    </xdr:from>
    <xdr:to>
      <xdr:col>82</xdr:col>
      <xdr:colOff>107950</xdr:colOff>
      <xdr:row>14</xdr:row>
      <xdr:rowOff>139700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374900"/>
          <a:ext cx="8382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118127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89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146050</xdr:rowOff>
    </xdr:from>
    <xdr:to>
      <xdr:col>82</xdr:col>
      <xdr:colOff>158750</xdr:colOff>
      <xdr:row>16</xdr:row>
      <xdr:rowOff>76200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146050</xdr:rowOff>
    </xdr:from>
    <xdr:to>
      <xdr:col>78</xdr:col>
      <xdr:colOff>69850</xdr:colOff>
      <xdr:row>14</xdr:row>
      <xdr:rowOff>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374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82550</xdr:rowOff>
    </xdr:from>
    <xdr:to>
      <xdr:col>78</xdr:col>
      <xdr:colOff>120650</xdr:colOff>
      <xdr:row>16</xdr:row>
      <xdr:rowOff>12700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5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168927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107950</xdr:rowOff>
    </xdr:from>
    <xdr:to>
      <xdr:col>73</xdr:col>
      <xdr:colOff>180975</xdr:colOff>
      <xdr:row>14</xdr:row>
      <xdr:rowOff>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336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44450</xdr:rowOff>
    </xdr:from>
    <xdr:to>
      <xdr:col>74</xdr:col>
      <xdr:colOff>31750</xdr:colOff>
      <xdr:row>15</xdr:row>
      <xdr:rowOff>146050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1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19050</xdr:rowOff>
    </xdr:from>
    <xdr:to>
      <xdr:col>69</xdr:col>
      <xdr:colOff>92075</xdr:colOff>
      <xdr:row>13</xdr:row>
      <xdr:rowOff>107950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247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101600</xdr:rowOff>
    </xdr:from>
    <xdr:to>
      <xdr:col>69</xdr:col>
      <xdr:colOff>142875</xdr:colOff>
      <xdr:row>15</xdr:row>
      <xdr:rowOff>31750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0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16527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165100</xdr:rowOff>
    </xdr:from>
    <xdr:to>
      <xdr:col>65</xdr:col>
      <xdr:colOff>53975</xdr:colOff>
      <xdr:row>15</xdr:row>
      <xdr:rowOff>95250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56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80027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88900</xdr:rowOff>
    </xdr:from>
    <xdr:to>
      <xdr:col>82</xdr:col>
      <xdr:colOff>158750</xdr:colOff>
      <xdr:row>15</xdr:row>
      <xdr:rowOff>19050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105427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3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95250</xdr:rowOff>
    </xdr:from>
    <xdr:to>
      <xdr:col>78</xdr:col>
      <xdr:colOff>120650</xdr:colOff>
      <xdr:row>14</xdr:row>
      <xdr:rowOff>25400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35577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09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120650</xdr:rowOff>
    </xdr:from>
    <xdr:to>
      <xdr:col>74</xdr:col>
      <xdr:colOff>31750</xdr:colOff>
      <xdr:row>14</xdr:row>
      <xdr:rowOff>50800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4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60977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57150</xdr:rowOff>
    </xdr:from>
    <xdr:to>
      <xdr:col>69</xdr:col>
      <xdr:colOff>142875</xdr:colOff>
      <xdr:row>13</xdr:row>
      <xdr:rowOff>158750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28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05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139700</xdr:rowOff>
    </xdr:from>
    <xdr:to>
      <xdr:col>65</xdr:col>
      <xdr:colOff>53975</xdr:colOff>
      <xdr:row>13</xdr:row>
      <xdr:rowOff>69850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19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80027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扶助費に関する経常収支比率は</a:t>
          </a:r>
          <a:r>
            <a:rPr kumimoji="1" lang="en-US" altLang="ja-JP" sz="1300">
              <a:latin typeface="ＭＳ Ｐゴシック" panose="020B0600070205080204" pitchFamily="50" charset="-128"/>
              <a:ea typeface="ＭＳ Ｐゴシック" panose="020B0600070205080204" pitchFamily="50" charset="-128"/>
            </a:rPr>
            <a:t>15.4</a:t>
          </a:r>
          <a:r>
            <a:rPr kumimoji="1" lang="ja-JP" altLang="en-US" sz="1300">
              <a:latin typeface="ＭＳ Ｐゴシック" panose="020B0600070205080204" pitchFamily="50" charset="-128"/>
              <a:ea typeface="ＭＳ Ｐゴシック" panose="020B0600070205080204" pitchFamily="50" charset="-128"/>
            </a:rPr>
            <a:t>％と類似団体平均</a:t>
          </a:r>
          <a:r>
            <a:rPr kumimoji="1" lang="en-US" altLang="ja-JP" sz="1300">
              <a:latin typeface="ＭＳ Ｐゴシック" panose="020B0600070205080204" pitchFamily="50" charset="-128"/>
              <a:ea typeface="ＭＳ Ｐゴシック" panose="020B0600070205080204" pitchFamily="50" charset="-128"/>
            </a:rPr>
            <a:t>17.7</a:t>
          </a:r>
          <a:r>
            <a:rPr kumimoji="1" lang="ja-JP" altLang="en-US" sz="1300">
              <a:latin typeface="ＭＳ Ｐゴシック" panose="020B0600070205080204" pitchFamily="50" charset="-128"/>
              <a:ea typeface="ＭＳ Ｐゴシック" panose="020B0600070205080204" pitchFamily="50" charset="-128"/>
            </a:rPr>
            <a:t>％と比べて低い水準にある。令和６年度は、障害福祉サービス利用者の増や施設型給付・地域型保育給付における制度改正等により経常経費充当一般財源が増加したため、前年度から</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％増加した。</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引き続き、障害福祉サービスにおける計画相談導入率の向上等の適正に向けた取組みなどにより、扶助費適正化に努めていく。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20865</xdr:rowOff>
    </xdr:from>
    <xdr:to>
      <xdr:col>24</xdr:col>
      <xdr:colOff>25400</xdr:colOff>
      <xdr:row>61</xdr:row>
      <xdr:rowOff>20865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0771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107242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20865</xdr:rowOff>
    </xdr:from>
    <xdr:to>
      <xdr:col>24</xdr:col>
      <xdr:colOff>114300</xdr:colOff>
      <xdr:row>53</xdr:row>
      <xdr:rowOff>20865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07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143328</xdr:rowOff>
    </xdr:from>
    <xdr:to>
      <xdr:col>24</xdr:col>
      <xdr:colOff>25400</xdr:colOff>
      <xdr:row>55</xdr:row>
      <xdr:rowOff>151493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401628"/>
          <a:ext cx="8382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105427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87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143328</xdr:rowOff>
    </xdr:from>
    <xdr:to>
      <xdr:col>19</xdr:col>
      <xdr:colOff>187325</xdr:colOff>
      <xdr:row>55</xdr:row>
      <xdr:rowOff>4535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4016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68035</xdr:rowOff>
    </xdr:from>
    <xdr:to>
      <xdr:col>20</xdr:col>
      <xdr:colOff>38100</xdr:colOff>
      <xdr:row>57</xdr:row>
      <xdr:rowOff>169635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154412</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927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29028</xdr:rowOff>
    </xdr:from>
    <xdr:to>
      <xdr:col>15</xdr:col>
      <xdr:colOff>98425</xdr:colOff>
      <xdr:row>55</xdr:row>
      <xdr:rowOff>4535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287328"/>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92528</xdr:rowOff>
    </xdr:from>
    <xdr:to>
      <xdr:col>15</xdr:col>
      <xdr:colOff>149225</xdr:colOff>
      <xdr:row>57</xdr:row>
      <xdr:rowOff>22678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7455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29028</xdr:rowOff>
    </xdr:from>
    <xdr:to>
      <xdr:col>11</xdr:col>
      <xdr:colOff>9525</xdr:colOff>
      <xdr:row>54</xdr:row>
      <xdr:rowOff>78015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2873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113592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117220</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92528</xdr:rowOff>
    </xdr:from>
    <xdr:to>
      <xdr:col>20</xdr:col>
      <xdr:colOff>38100</xdr:colOff>
      <xdr:row>55</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32855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11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125185</xdr:rowOff>
    </xdr:from>
    <xdr:to>
      <xdr:col>15</xdr:col>
      <xdr:colOff>149225</xdr:colOff>
      <xdr:row>55</xdr:row>
      <xdr:rowOff>55335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65512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149678</xdr:rowOff>
    </xdr:from>
    <xdr:to>
      <xdr:col>11</xdr:col>
      <xdr:colOff>60325</xdr:colOff>
      <xdr:row>54</xdr:row>
      <xdr:rowOff>79828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90005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27215</xdr:rowOff>
    </xdr:from>
    <xdr:to>
      <xdr:col>6</xdr:col>
      <xdr:colOff>171450</xdr:colOff>
      <xdr:row>54</xdr:row>
      <xdr:rowOff>128815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2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138992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05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令和６年度におけるその他に関する経常収支比率は、市</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税収入の増により、歳入経常一般財源等が増加したため、前年度から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％減少した。</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107950</xdr:rowOff>
    </xdr:from>
    <xdr:to>
      <xdr:col>82</xdr:col>
      <xdr:colOff>107950</xdr:colOff>
      <xdr:row>62</xdr:row>
      <xdr:rowOff>12700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948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22877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107950</xdr:rowOff>
    </xdr:from>
    <xdr:to>
      <xdr:col>82</xdr:col>
      <xdr:colOff>196850</xdr:colOff>
      <xdr:row>53</xdr:row>
      <xdr:rowOff>107950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146050</xdr:rowOff>
    </xdr:from>
    <xdr:to>
      <xdr:col>82</xdr:col>
      <xdr:colOff>107950</xdr:colOff>
      <xdr:row>56</xdr:row>
      <xdr:rowOff>12700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575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67327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68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95250</xdr:rowOff>
    </xdr:from>
    <xdr:to>
      <xdr:col>82</xdr:col>
      <xdr:colOff>158750</xdr:colOff>
      <xdr:row>57</xdr:row>
      <xdr:rowOff>25400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146050</xdr:rowOff>
    </xdr:from>
    <xdr:to>
      <xdr:col>78</xdr:col>
      <xdr:colOff>69850</xdr:colOff>
      <xdr:row>56</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57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29227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50800</xdr:rowOff>
    </xdr:from>
    <xdr:to>
      <xdr:col>73</xdr:col>
      <xdr:colOff>180975</xdr:colOff>
      <xdr:row>55</xdr:row>
      <xdr:rowOff>146050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4805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38100</xdr:rowOff>
    </xdr:from>
    <xdr:to>
      <xdr:col>74</xdr:col>
      <xdr:colOff>31750</xdr:colOff>
      <xdr:row>56</xdr:row>
      <xdr:rowOff>139700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124477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50800</xdr:rowOff>
    </xdr:from>
    <xdr:to>
      <xdr:col>69</xdr:col>
      <xdr:colOff>92075</xdr:colOff>
      <xdr:row>56</xdr:row>
      <xdr:rowOff>69850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4805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114300</xdr:rowOff>
    </xdr:from>
    <xdr:to>
      <xdr:col>69</xdr:col>
      <xdr:colOff>142875</xdr:colOff>
      <xdr:row>56</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29227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57150</xdr:rowOff>
    </xdr:from>
    <xdr:to>
      <xdr:col>65</xdr:col>
      <xdr:colOff>53975</xdr:colOff>
      <xdr:row>56</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143527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95250</xdr:rowOff>
    </xdr:from>
    <xdr:to>
      <xdr:col>82</xdr:col>
      <xdr:colOff>158750</xdr:colOff>
      <xdr:row>56</xdr:row>
      <xdr:rowOff>25400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111777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133350</xdr:rowOff>
    </xdr:from>
    <xdr:to>
      <xdr:col>78</xdr:col>
      <xdr:colOff>120650</xdr:colOff>
      <xdr:row>56</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73677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95250</xdr:rowOff>
    </xdr:from>
    <xdr:to>
      <xdr:col>74</xdr:col>
      <xdr:colOff>31750</xdr:colOff>
      <xdr:row>56</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35577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0</xdr:rowOff>
    </xdr:from>
    <xdr:to>
      <xdr:col>69</xdr:col>
      <xdr:colOff>142875</xdr:colOff>
      <xdr:row>55</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111777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19050</xdr:rowOff>
    </xdr:from>
    <xdr:to>
      <xdr:col>65</xdr:col>
      <xdr:colOff>53975</xdr:colOff>
      <xdr:row>56</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130827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近年、補助費等に関する経常収支比率は類似団体平均と同程度で推移してきていたが、令和６年度については、</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市税収入の増により、歳入経常一般財源等が増加したため、前年度から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％減少した。</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104140</xdr:rowOff>
    </xdr:from>
    <xdr:to>
      <xdr:col>82</xdr:col>
      <xdr:colOff>107950</xdr:colOff>
      <xdr:row>41</xdr:row>
      <xdr:rowOff>138430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9334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110507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3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138430</xdr:rowOff>
    </xdr:from>
    <xdr:to>
      <xdr:col>82</xdr:col>
      <xdr:colOff>196850</xdr:colOff>
      <xdr:row>41</xdr:row>
      <xdr:rowOff>138430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6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19067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67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104140</xdr:rowOff>
    </xdr:from>
    <xdr:to>
      <xdr:col>82</xdr:col>
      <xdr:colOff>196850</xdr:colOff>
      <xdr:row>34</xdr:row>
      <xdr:rowOff>104140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933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92710</xdr:rowOff>
    </xdr:from>
    <xdr:to>
      <xdr:col>82</xdr:col>
      <xdr:colOff>107950</xdr:colOff>
      <xdr:row>39</xdr:row>
      <xdr:rowOff>138430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7792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149877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1270</xdr:rowOff>
    </xdr:from>
    <xdr:to>
      <xdr:col>78</xdr:col>
      <xdr:colOff>69850</xdr:colOff>
      <xdr:row>39</xdr:row>
      <xdr:rowOff>138430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6878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156210</xdr:rowOff>
    </xdr:from>
    <xdr:to>
      <xdr:col>78</xdr:col>
      <xdr:colOff>120650</xdr:colOff>
      <xdr:row>38</xdr:row>
      <xdr:rowOff>86360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96537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104140</xdr:rowOff>
    </xdr:from>
    <xdr:to>
      <xdr:col>73</xdr:col>
      <xdr:colOff>180975</xdr:colOff>
      <xdr:row>39</xdr:row>
      <xdr:rowOff>1270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6192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133350</xdr:rowOff>
    </xdr:from>
    <xdr:to>
      <xdr:col>74</xdr:col>
      <xdr:colOff>31750</xdr:colOff>
      <xdr:row>38</xdr:row>
      <xdr:rowOff>63500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73677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12700</xdr:rowOff>
    </xdr:from>
    <xdr:to>
      <xdr:col>69</xdr:col>
      <xdr:colOff>92075</xdr:colOff>
      <xdr:row>38</xdr:row>
      <xdr:rowOff>104140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5278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110490</xdr:rowOff>
    </xdr:from>
    <xdr:to>
      <xdr:col>69</xdr:col>
      <xdr:colOff>142875</xdr:colOff>
      <xdr:row>38</xdr:row>
      <xdr:rowOff>40640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50817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30480</xdr:rowOff>
    </xdr:from>
    <xdr:to>
      <xdr:col>65</xdr:col>
      <xdr:colOff>53975</xdr:colOff>
      <xdr:row>38</xdr:row>
      <xdr:rowOff>132080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116857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41910</xdr:rowOff>
    </xdr:from>
    <xdr:to>
      <xdr:col>82</xdr:col>
      <xdr:colOff>158750</xdr:colOff>
      <xdr:row>39</xdr:row>
      <xdr:rowOff>143510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13987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87630</xdr:rowOff>
    </xdr:from>
    <xdr:to>
      <xdr:col>78</xdr:col>
      <xdr:colOff>120650</xdr:colOff>
      <xdr:row>40</xdr:row>
      <xdr:rowOff>17780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2557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86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121920</xdr:rowOff>
    </xdr:from>
    <xdr:to>
      <xdr:col>74</xdr:col>
      <xdr:colOff>31750</xdr:colOff>
      <xdr:row>39</xdr:row>
      <xdr:rowOff>52070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36847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53340</xdr:rowOff>
    </xdr:from>
    <xdr:to>
      <xdr:col>69</xdr:col>
      <xdr:colOff>142875</xdr:colOff>
      <xdr:row>38</xdr:row>
      <xdr:rowOff>154940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139717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133350</xdr:rowOff>
    </xdr:from>
    <xdr:to>
      <xdr:col>65</xdr:col>
      <xdr:colOff>53975</xdr:colOff>
      <xdr:row>38</xdr:row>
      <xdr:rowOff>63500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73677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震災関連の市債償還（一般会計償還額　令和６年度：</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億）が多く、公債費に関する経常収支比率は、令和６年度においても</a:t>
          </a:r>
          <a:r>
            <a:rPr kumimoji="1" lang="en-US" altLang="ja-JP" sz="1300">
              <a:latin typeface="ＭＳ Ｐゴシック" panose="020B0600070205080204" pitchFamily="50" charset="-128"/>
              <a:ea typeface="ＭＳ Ｐゴシック" panose="020B0600070205080204" pitchFamily="50" charset="-128"/>
            </a:rPr>
            <a:t>18.4</a:t>
          </a:r>
          <a:r>
            <a:rPr kumimoji="1" lang="ja-JP" altLang="en-US" sz="1300">
              <a:latin typeface="ＭＳ Ｐゴシック" panose="020B0600070205080204" pitchFamily="50" charset="-128"/>
              <a:ea typeface="ＭＳ Ｐゴシック" panose="020B0600070205080204" pitchFamily="50" charset="-128"/>
            </a:rPr>
            <a:t>％と類似団体と比べて引き続き高い水準にあるが、これまでも厳格な起債管理に基づきプライマリーバランスの黒字を維持することで市債残高の削減を進めるなど、着実に公債費負担の低減に取り組んでき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引き続き、将来世代に大きな負担を残さないことを基本とした健全で持続可能な財政運営を更に加速させていく。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159657</xdr:rowOff>
    </xdr:from>
    <xdr:to>
      <xdr:col>24</xdr:col>
      <xdr:colOff>25400</xdr:colOff>
      <xdr:row>81</xdr:row>
      <xdr:rowOff>37193</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504057"/>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389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392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74584</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247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159657</xdr:rowOff>
    </xdr:from>
    <xdr:to>
      <xdr:col>24</xdr:col>
      <xdr:colOff>114300</xdr:colOff>
      <xdr:row>72</xdr:row>
      <xdr:rowOff>159657</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504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127000</xdr:rowOff>
    </xdr:from>
    <xdr:to>
      <xdr:col>24</xdr:col>
      <xdr:colOff>25400</xdr:colOff>
      <xdr:row>81</xdr:row>
      <xdr:rowOff>69850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987800" y="13500100"/>
          <a:ext cx="8382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76399</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2935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59871</xdr:rowOff>
    </xdr:from>
    <xdr:to>
      <xdr:col>24</xdr:col>
      <xdr:colOff>76200</xdr:colOff>
      <xdr:row>76</xdr:row>
      <xdr:rowOff>161471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69850</xdr:rowOff>
    </xdr:from>
    <xdr:to>
      <xdr:col>19</xdr:col>
      <xdr:colOff>187325</xdr:colOff>
      <xdr:row>81</xdr:row>
      <xdr:rowOff>69850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098800" y="136144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100693</xdr:rowOff>
    </xdr:from>
    <xdr:to>
      <xdr:col>20</xdr:col>
      <xdr:colOff>38100</xdr:colOff>
      <xdr:row>78</xdr:row>
      <xdr:rowOff>30843</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30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41020</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071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69850</xdr:rowOff>
    </xdr:from>
    <xdr:to>
      <xdr:col>15</xdr:col>
      <xdr:colOff>98425</xdr:colOff>
      <xdr:row>80</xdr:row>
      <xdr:rowOff>110671</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2209800" y="13614400"/>
          <a:ext cx="889000" cy="21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133350</xdr:rowOff>
    </xdr:from>
    <xdr:to>
      <xdr:col>15</xdr:col>
      <xdr:colOff>149225</xdr:colOff>
      <xdr:row>78</xdr:row>
      <xdr:rowOff>63500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73677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310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110671</xdr:rowOff>
    </xdr:from>
    <xdr:to>
      <xdr:col>11</xdr:col>
      <xdr:colOff>9525</xdr:colOff>
      <xdr:row>81</xdr:row>
      <xdr:rowOff>118836</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1320800" y="13826671"/>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117021</xdr:rowOff>
    </xdr:from>
    <xdr:to>
      <xdr:col>11</xdr:col>
      <xdr:colOff>60325</xdr:colOff>
      <xdr:row>78</xdr:row>
      <xdr:rowOff>47171</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57348</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08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59871</xdr:rowOff>
    </xdr:from>
    <xdr:to>
      <xdr:col>6</xdr:col>
      <xdr:colOff>171450</xdr:colOff>
      <xdr:row>78</xdr:row>
      <xdr:rowOff>161471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432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198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20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76200</xdr:rowOff>
    </xdr:from>
    <xdr:to>
      <xdr:col>24</xdr:col>
      <xdr:colOff>76200</xdr:colOff>
      <xdr:row>79</xdr:row>
      <xdr:rowOff>6350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48277</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81</xdr:row>
      <xdr:rowOff>19050</xdr:rowOff>
    </xdr:from>
    <xdr:to>
      <xdr:col>20</xdr:col>
      <xdr:colOff>38100</xdr:colOff>
      <xdr:row>81</xdr:row>
      <xdr:rowOff>120650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81</xdr:row>
      <xdr:rowOff>105427</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399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19050</xdr:rowOff>
    </xdr:from>
    <xdr:to>
      <xdr:col>15</xdr:col>
      <xdr:colOff>149225</xdr:colOff>
      <xdr:row>79</xdr:row>
      <xdr:rowOff>120650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105427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59871</xdr:rowOff>
    </xdr:from>
    <xdr:to>
      <xdr:col>11</xdr:col>
      <xdr:colOff>60325</xdr:colOff>
      <xdr:row>80</xdr:row>
      <xdr:rowOff>161471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377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146248</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386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81</xdr:row>
      <xdr:rowOff>68036</xdr:rowOff>
    </xdr:from>
    <xdr:to>
      <xdr:col>6</xdr:col>
      <xdr:colOff>171450</xdr:colOff>
      <xdr:row>81</xdr:row>
      <xdr:rowOff>169636</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395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154413</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4041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令和６年度は、システム改修関連経費</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にかかる物件費等の増により、経常経費充当一般財源が増加したため、前年度</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％悪化した。</a:t>
          </a:r>
        </a:p>
        <a:p>
          <a:r>
            <a:rPr kumimoji="1" lang="ja-JP" altLang="en-US" sz="1300">
              <a:latin typeface="ＭＳ Ｐゴシック" panose="020B0600070205080204" pitchFamily="50" charset="-128"/>
              <a:ea typeface="ＭＳ Ｐゴシック" panose="020B0600070205080204" pitchFamily="50" charset="-128"/>
            </a:rPr>
            <a:t>　今後も、引き続き事務事業の見直しに取り組んでいく。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a:extLst>
            <a:ext uri="{FF2B5EF4-FFF2-40B4-BE49-F238E27FC236}">
              <a16:creationId xmlns:a16="http://schemas.microsoft.com/office/drawing/2014/main" id="{00000000-0008-0000-0400-0000A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80</xdr:row>
      <xdr:rowOff>50800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6510000" y="125476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22877</xdr:rowOff>
    </xdr:from>
    <xdr:ext cx="762000" cy="259045"/>
    <xdr:sp macro="" textlink="">
      <xdr:nvSpPr>
        <xdr:cNvPr id="430" name="公債費以外最小値テキスト">
          <a:extLst>
            <a:ext uri="{FF2B5EF4-FFF2-40B4-BE49-F238E27FC236}">
              <a16:creationId xmlns:a16="http://schemas.microsoft.com/office/drawing/2014/main" id="{00000000-0008-0000-0400-0000AE010000}"/>
            </a:ext>
          </a:extLst>
        </xdr:cNvPr>
        <xdr:cNvSpPr txBox="1"/>
      </xdr:nvSpPr>
      <xdr:spPr>
        <a:xfrm>
          <a:off x="165989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50800</xdr:rowOff>
    </xdr:from>
    <xdr:to>
      <xdr:col>82</xdr:col>
      <xdr:colOff>196850</xdr:colOff>
      <xdr:row>80</xdr:row>
      <xdr:rowOff>50800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3766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32" name="公債費以外最大値テキスト">
          <a:extLst>
            <a:ext uri="{FF2B5EF4-FFF2-40B4-BE49-F238E27FC236}">
              <a16:creationId xmlns:a16="http://schemas.microsoft.com/office/drawing/2014/main" id="{00000000-0008-0000-0400-0000B0010000}"/>
            </a:ext>
          </a:extLst>
        </xdr:cNvPr>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0</xdr:rowOff>
    </xdr:from>
    <xdr:to>
      <xdr:col>82</xdr:col>
      <xdr:colOff>107950</xdr:colOff>
      <xdr:row>76</xdr:row>
      <xdr:rowOff>152400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5671800" y="12687300"/>
          <a:ext cx="8382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137177</xdr:rowOff>
    </xdr:from>
    <xdr:ext cx="762000" cy="259045"/>
    <xdr:sp macro="" textlink="">
      <xdr:nvSpPr>
        <xdr:cNvPr id="435" name="公債費以外平均値テキスト">
          <a:extLst>
            <a:ext uri="{FF2B5EF4-FFF2-40B4-BE49-F238E27FC236}">
              <a16:creationId xmlns:a16="http://schemas.microsoft.com/office/drawing/2014/main" id="{00000000-0008-0000-0400-0000B3010000}"/>
            </a:ext>
          </a:extLst>
        </xdr:cNvPr>
        <xdr:cNvSpPr txBox="1"/>
      </xdr:nvSpPr>
      <xdr:spPr>
        <a:xfrm>
          <a:off x="16598900" y="13167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165100</xdr:rowOff>
    </xdr:from>
    <xdr:to>
      <xdr:col>82</xdr:col>
      <xdr:colOff>158750</xdr:colOff>
      <xdr:row>77</xdr:row>
      <xdr:rowOff>95250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6459200" y="131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0</xdr:rowOff>
    </xdr:from>
    <xdr:to>
      <xdr:col>78</xdr:col>
      <xdr:colOff>69850</xdr:colOff>
      <xdr:row>75</xdr:row>
      <xdr:rowOff>31750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4782800" y="126873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69850</xdr:rowOff>
    </xdr:from>
    <xdr:to>
      <xdr:col>78</xdr:col>
      <xdr:colOff>120650</xdr:colOff>
      <xdr:row>76</xdr:row>
      <xdr:rowOff>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56210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156227</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301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72</xdr:row>
      <xdr:rowOff>152400</xdr:rowOff>
    </xdr:from>
    <xdr:to>
      <xdr:col>73</xdr:col>
      <xdr:colOff>180975</xdr:colOff>
      <xdr:row>75</xdr:row>
      <xdr:rowOff>31750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893800" y="12496800"/>
          <a:ext cx="889000" cy="393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31750</xdr:rowOff>
    </xdr:from>
    <xdr:to>
      <xdr:col>74</xdr:col>
      <xdr:colOff>31750</xdr:colOff>
      <xdr:row>75</xdr:row>
      <xdr:rowOff>133350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4732000" y="1289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118127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297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72</xdr:row>
      <xdr:rowOff>152400</xdr:rowOff>
    </xdr:from>
    <xdr:to>
      <xdr:col>69</xdr:col>
      <xdr:colOff>92075</xdr:colOff>
      <xdr:row>74</xdr:row>
      <xdr:rowOff>139700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004800" y="124968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72</xdr:row>
      <xdr:rowOff>127000</xdr:rowOff>
    </xdr:from>
    <xdr:to>
      <xdr:col>69</xdr:col>
      <xdr:colOff>142875</xdr:colOff>
      <xdr:row>73</xdr:row>
      <xdr:rowOff>57150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3843000" y="1247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41927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5128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107950</xdr:rowOff>
    </xdr:from>
    <xdr:to>
      <xdr:col>65</xdr:col>
      <xdr:colOff>53975</xdr:colOff>
      <xdr:row>76</xdr:row>
      <xdr:rowOff>38100</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2954000" y="1296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22877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623800" y="1305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101600</xdr:rowOff>
    </xdr:from>
    <xdr:to>
      <xdr:col>82</xdr:col>
      <xdr:colOff>158750</xdr:colOff>
      <xdr:row>77</xdr:row>
      <xdr:rowOff>31750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6459200" y="1313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118127</xdr:rowOff>
    </xdr:from>
    <xdr:ext cx="762000" cy="259045"/>
    <xdr:sp macro="" textlink="">
      <xdr:nvSpPr>
        <xdr:cNvPr id="454" name="公債費以外該当値テキスト">
          <a:extLst>
            <a:ext uri="{FF2B5EF4-FFF2-40B4-BE49-F238E27FC236}">
              <a16:creationId xmlns:a16="http://schemas.microsoft.com/office/drawing/2014/main" id="{00000000-0008-0000-0400-0000C6010000}"/>
            </a:ext>
          </a:extLst>
        </xdr:cNvPr>
        <xdr:cNvSpPr txBox="1"/>
      </xdr:nvSpPr>
      <xdr:spPr>
        <a:xfrm>
          <a:off x="16598900" y="1297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120650</xdr:rowOff>
    </xdr:from>
    <xdr:to>
      <xdr:col>78</xdr:col>
      <xdr:colOff>120650</xdr:colOff>
      <xdr:row>74</xdr:row>
      <xdr:rowOff>50800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5621000" y="1263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60977</xdr:rowOff>
    </xdr:from>
    <xdr:ext cx="7366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5290800" y="1240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152400</xdr:rowOff>
    </xdr:from>
    <xdr:to>
      <xdr:col>74</xdr:col>
      <xdr:colOff>31750</xdr:colOff>
      <xdr:row>75</xdr:row>
      <xdr:rowOff>82550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4732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92727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4401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101600</xdr:rowOff>
    </xdr:from>
    <xdr:to>
      <xdr:col>69</xdr:col>
      <xdr:colOff>142875</xdr:colOff>
      <xdr:row>73</xdr:row>
      <xdr:rowOff>31750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3843000" y="1244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41927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35128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88900</xdr:rowOff>
    </xdr:from>
    <xdr:to>
      <xdr:col>65</xdr:col>
      <xdr:colOff>53975</xdr:colOff>
      <xdr:row>75</xdr:row>
      <xdr:rowOff>19050</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2954000" y="1277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29227</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2623800" y="1254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兵庫県神戸市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80507</xdr:rowOff>
    </xdr:from>
    <xdr:to>
      <xdr:col>29</xdr:col>
      <xdr:colOff>127000</xdr:colOff>
      <xdr:row>19</xdr:row>
      <xdr:rowOff>80540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85532"/>
          <a:ext cx="0" cy="12001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52617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5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80540</xdr:rowOff>
    </xdr:from>
    <xdr:to>
      <xdr:col>30</xdr:col>
      <xdr:colOff>25400</xdr:colOff>
      <xdr:row>19</xdr:row>
      <xdr:rowOff>80540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85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166884</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80507</xdr:rowOff>
    </xdr:from>
    <xdr:to>
      <xdr:col>30</xdr:col>
      <xdr:colOff>25400</xdr:colOff>
      <xdr:row>12</xdr:row>
      <xdr:rowOff>80507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855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80507</xdr:rowOff>
    </xdr:from>
    <xdr:to>
      <xdr:col>29</xdr:col>
      <xdr:colOff>127000</xdr:colOff>
      <xdr:row>13</xdr:row>
      <xdr:rowOff>110878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185532"/>
          <a:ext cx="647700" cy="2018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108181</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556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136104</xdr:rowOff>
    </xdr:from>
    <xdr:to>
      <xdr:col>29</xdr:col>
      <xdr:colOff>177800</xdr:colOff>
      <xdr:row>15</xdr:row>
      <xdr:rowOff>66254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5840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110878</xdr:rowOff>
    </xdr:from>
    <xdr:to>
      <xdr:col>26</xdr:col>
      <xdr:colOff>50800</xdr:colOff>
      <xdr:row>13</xdr:row>
      <xdr:rowOff>119075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387353"/>
          <a:ext cx="698500" cy="81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138423</xdr:rowOff>
    </xdr:from>
    <xdr:to>
      <xdr:col>26</xdr:col>
      <xdr:colOff>101600</xdr:colOff>
      <xdr:row>16</xdr:row>
      <xdr:rowOff>68573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757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53350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44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119075</xdr:rowOff>
    </xdr:from>
    <xdr:to>
      <xdr:col>22</xdr:col>
      <xdr:colOff>114300</xdr:colOff>
      <xdr:row>13</xdr:row>
      <xdr:rowOff>137102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395550"/>
          <a:ext cx="698500" cy="180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7435</xdr:rowOff>
    </xdr:from>
    <xdr:to>
      <xdr:col>22</xdr:col>
      <xdr:colOff>165100</xdr:colOff>
      <xdr:row>16</xdr:row>
      <xdr:rowOff>109035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798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93812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8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137102</xdr:rowOff>
    </xdr:from>
    <xdr:to>
      <xdr:col>18</xdr:col>
      <xdr:colOff>177800</xdr:colOff>
      <xdr:row>13</xdr:row>
      <xdr:rowOff>150034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413577"/>
          <a:ext cx="698500" cy="12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36043</xdr:rowOff>
    </xdr:from>
    <xdr:to>
      <xdr:col>19</xdr:col>
      <xdr:colOff>38100</xdr:colOff>
      <xdr:row>16</xdr:row>
      <xdr:rowOff>137643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28268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122420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13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42215</xdr:rowOff>
    </xdr:from>
    <xdr:to>
      <xdr:col>15</xdr:col>
      <xdr:colOff>101600</xdr:colOff>
      <xdr:row>16</xdr:row>
      <xdr:rowOff>143815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2833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128592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1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12</xdr:row>
      <xdr:rowOff>29707</xdr:rowOff>
    </xdr:from>
    <xdr:to>
      <xdr:col>29</xdr:col>
      <xdr:colOff>177800</xdr:colOff>
      <xdr:row>12</xdr:row>
      <xdr:rowOff>131307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134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147834</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08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60078</xdr:rowOff>
    </xdr:from>
    <xdr:to>
      <xdr:col>26</xdr:col>
      <xdr:colOff>101600</xdr:colOff>
      <xdr:row>13</xdr:row>
      <xdr:rowOff>161678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3365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405</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1054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68275</xdr:rowOff>
    </xdr:from>
    <xdr:to>
      <xdr:col>22</xdr:col>
      <xdr:colOff>165100</xdr:colOff>
      <xdr:row>13</xdr:row>
      <xdr:rowOff>169875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3447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8602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1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13</xdr:row>
      <xdr:rowOff>86302</xdr:rowOff>
    </xdr:from>
    <xdr:to>
      <xdr:col>19</xdr:col>
      <xdr:colOff>38100</xdr:colOff>
      <xdr:row>14</xdr:row>
      <xdr:rowOff>16452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362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26629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13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99234</xdr:rowOff>
    </xdr:from>
    <xdr:to>
      <xdr:col>15</xdr:col>
      <xdr:colOff>101600</xdr:colOff>
      <xdr:row>14</xdr:row>
      <xdr:rowOff>29384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3757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39561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144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215044</xdr:rowOff>
    </xdr:from>
    <xdr:to>
      <xdr:col>29</xdr:col>
      <xdr:colOff>127000</xdr:colOff>
      <xdr:row>37</xdr:row>
      <xdr:rowOff>245448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139594"/>
          <a:ext cx="0" cy="123055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217525</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34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245448</xdr:rowOff>
    </xdr:from>
    <xdr:to>
      <xdr:col>30</xdr:col>
      <xdr:colOff>25400</xdr:colOff>
      <xdr:row>37</xdr:row>
      <xdr:rowOff>245448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3701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129971</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883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215044</xdr:rowOff>
    </xdr:from>
    <xdr:to>
      <xdr:col>30</xdr:col>
      <xdr:colOff>25400</xdr:colOff>
      <xdr:row>33</xdr:row>
      <xdr:rowOff>215044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1395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230262</xdr:rowOff>
    </xdr:from>
    <xdr:to>
      <xdr:col>29</xdr:col>
      <xdr:colOff>127000</xdr:colOff>
      <xdr:row>35</xdr:row>
      <xdr:rowOff>260110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003800" y="6840612"/>
          <a:ext cx="647700" cy="298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269729</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5371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81752</xdr:rowOff>
    </xdr:from>
    <xdr:to>
      <xdr:col>29</xdr:col>
      <xdr:colOff>177800</xdr:colOff>
      <xdr:row>35</xdr:row>
      <xdr:rowOff>183352</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692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223338</xdr:rowOff>
    </xdr:from>
    <xdr:to>
      <xdr:col>26</xdr:col>
      <xdr:colOff>50800</xdr:colOff>
      <xdr:row>35</xdr:row>
      <xdr:rowOff>230262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4305300" y="6833688"/>
          <a:ext cx="698500" cy="69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62909</xdr:rowOff>
    </xdr:from>
    <xdr:to>
      <xdr:col>26</xdr:col>
      <xdr:colOff>101600</xdr:colOff>
      <xdr:row>35</xdr:row>
      <xdr:rowOff>164509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6732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174686</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442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223338</xdr:rowOff>
    </xdr:from>
    <xdr:to>
      <xdr:col>22</xdr:col>
      <xdr:colOff>114300</xdr:colOff>
      <xdr:row>35</xdr:row>
      <xdr:rowOff>291690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6833688"/>
          <a:ext cx="698500" cy="683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93345</xdr:rowOff>
    </xdr:from>
    <xdr:to>
      <xdr:col>22</xdr:col>
      <xdr:colOff>165100</xdr:colOff>
      <xdr:row>35</xdr:row>
      <xdr:rowOff>194945</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7036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205122</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472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278431</xdr:rowOff>
    </xdr:from>
    <xdr:to>
      <xdr:col>18</xdr:col>
      <xdr:colOff>177800</xdr:colOff>
      <xdr:row>35</xdr:row>
      <xdr:rowOff>291690</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2908300" y="6888781"/>
          <a:ext cx="698500" cy="132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52883</xdr:rowOff>
    </xdr:from>
    <xdr:to>
      <xdr:col>19</xdr:col>
      <xdr:colOff>38100</xdr:colOff>
      <xdr:row>35</xdr:row>
      <xdr:rowOff>154483</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663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164660</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432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46155</xdr:rowOff>
    </xdr:from>
    <xdr:to>
      <xdr:col>15</xdr:col>
      <xdr:colOff>101600</xdr:colOff>
      <xdr:row>35</xdr:row>
      <xdr:rowOff>147755</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656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157932</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42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209310</xdr:rowOff>
    </xdr:from>
    <xdr:to>
      <xdr:col>29</xdr:col>
      <xdr:colOff>177800</xdr:colOff>
      <xdr:row>35</xdr:row>
      <xdr:rowOff>310910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8196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181387</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79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179462</xdr:rowOff>
    </xdr:from>
    <xdr:to>
      <xdr:col>26</xdr:col>
      <xdr:colOff>101600</xdr:colOff>
      <xdr:row>35</xdr:row>
      <xdr:rowOff>281062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789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265839</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6876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172538</xdr:rowOff>
    </xdr:from>
    <xdr:to>
      <xdr:col>22</xdr:col>
      <xdr:colOff>165100</xdr:colOff>
      <xdr:row>35</xdr:row>
      <xdr:rowOff>274138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6782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258915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686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240890</xdr:rowOff>
    </xdr:from>
    <xdr:to>
      <xdr:col>19</xdr:col>
      <xdr:colOff>38100</xdr:colOff>
      <xdr:row>35</xdr:row>
      <xdr:rowOff>342490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6851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327267</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693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227631</xdr:rowOff>
    </xdr:from>
    <xdr:to>
      <xdr:col>15</xdr:col>
      <xdr:colOff>101600</xdr:colOff>
      <xdr:row>35</xdr:row>
      <xdr:rowOff>329231</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6837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314008</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6924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兵庫県神戸市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1,493,543
1,434,404
556.93
1,005,169,825
984,587,697
1,410,769
463,449,254
1,123,240,309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64.5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127470</xdr:rowOff>
    </xdr:from>
    <xdr:to>
      <xdr:col>24</xdr:col>
      <xdr:colOff>62865</xdr:colOff>
      <xdr:row>39</xdr:row>
      <xdr:rowOff>63347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70970"/>
          <a:ext cx="1270" cy="1478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67174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53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63347</xdr:rowOff>
    </xdr:from>
    <xdr:to>
      <xdr:col>24</xdr:col>
      <xdr:colOff>152400</xdr:colOff>
      <xdr:row>39</xdr:row>
      <xdr:rowOff>63347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74147</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6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127470</xdr:rowOff>
    </xdr:from>
    <xdr:to>
      <xdr:col>24</xdr:col>
      <xdr:colOff>152400</xdr:colOff>
      <xdr:row>30</xdr:row>
      <xdr:rowOff>127470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70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130861</xdr:rowOff>
    </xdr:from>
    <xdr:to>
      <xdr:col>24</xdr:col>
      <xdr:colOff>63500</xdr:colOff>
      <xdr:row>33</xdr:row>
      <xdr:rowOff>25362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274361"/>
          <a:ext cx="838200" cy="408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151490</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09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1613</xdr:rowOff>
    </xdr:from>
    <xdr:to>
      <xdr:col>24</xdr:col>
      <xdr:colOff>114300</xdr:colOff>
      <xdr:row>34</xdr:row>
      <xdr:rowOff>103213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3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46088</xdr:rowOff>
    </xdr:from>
    <xdr:to>
      <xdr:col>19</xdr:col>
      <xdr:colOff>177800</xdr:colOff>
      <xdr:row>33</xdr:row>
      <xdr:rowOff>25362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532488"/>
          <a:ext cx="889000" cy="150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170586</xdr:rowOff>
    </xdr:from>
    <xdr:to>
      <xdr:col>20</xdr:col>
      <xdr:colOff>38100</xdr:colOff>
      <xdr:row>36</xdr:row>
      <xdr:rowOff>100736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7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91863</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64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42888</xdr:rowOff>
    </xdr:from>
    <xdr:to>
      <xdr:col>15</xdr:col>
      <xdr:colOff>50800</xdr:colOff>
      <xdr:row>32</xdr:row>
      <xdr:rowOff>46088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529288"/>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61620</xdr:rowOff>
    </xdr:from>
    <xdr:to>
      <xdr:col>15</xdr:col>
      <xdr:colOff>101600</xdr:colOff>
      <xdr:row>35</xdr:row>
      <xdr:rowOff>163220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154347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155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42888</xdr:rowOff>
    </xdr:from>
    <xdr:to>
      <xdr:col>10</xdr:col>
      <xdr:colOff>114300</xdr:colOff>
      <xdr:row>32</xdr:row>
      <xdr:rowOff>46850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529288"/>
          <a:ext cx="889000" cy="3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91643</xdr:rowOff>
    </xdr:from>
    <xdr:to>
      <xdr:col>10</xdr:col>
      <xdr:colOff>165100</xdr:colOff>
      <xdr:row>36</xdr:row>
      <xdr:rowOff>21793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9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12920</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185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102692</xdr:rowOff>
    </xdr:from>
    <xdr:to>
      <xdr:col>6</xdr:col>
      <xdr:colOff>38100</xdr:colOff>
      <xdr:row>36</xdr:row>
      <xdr:rowOff>32842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03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23969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196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80061</xdr:rowOff>
    </xdr:from>
    <xdr:to>
      <xdr:col>24</xdr:col>
      <xdr:colOff>114300</xdr:colOff>
      <xdr:row>31</xdr:row>
      <xdr:rowOff>10211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22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29697</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173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146012</xdr:rowOff>
    </xdr:from>
    <xdr:to>
      <xdr:col>20</xdr:col>
      <xdr:colOff>38100</xdr:colOff>
      <xdr:row>33</xdr:row>
      <xdr:rowOff>76162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632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92689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407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166738</xdr:rowOff>
    </xdr:from>
    <xdr:to>
      <xdr:col>15</xdr:col>
      <xdr:colOff>101600</xdr:colOff>
      <xdr:row>32</xdr:row>
      <xdr:rowOff>96888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48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113415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256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163538</xdr:rowOff>
    </xdr:from>
    <xdr:to>
      <xdr:col>10</xdr:col>
      <xdr:colOff>165100</xdr:colOff>
      <xdr:row>32</xdr:row>
      <xdr:rowOff>93688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47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30</xdr:row>
      <xdr:rowOff>110215</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253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167500</xdr:rowOff>
    </xdr:from>
    <xdr:to>
      <xdr:col>6</xdr:col>
      <xdr:colOff>38100</xdr:colOff>
      <xdr:row>32</xdr:row>
      <xdr:rowOff>97650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48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30</xdr:row>
      <xdr:rowOff>114177</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257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26132</xdr:rowOff>
    </xdr:from>
    <xdr:to>
      <xdr:col>24</xdr:col>
      <xdr:colOff>62865</xdr:colOff>
      <xdr:row>58</xdr:row>
      <xdr:rowOff>79441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941532"/>
          <a:ext cx="1270" cy="1082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83268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2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79441</xdr:rowOff>
    </xdr:from>
    <xdr:to>
      <xdr:col>24</xdr:col>
      <xdr:colOff>152400</xdr:colOff>
      <xdr:row>58</xdr:row>
      <xdr:rowOff>79441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23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144259</xdr:rowOff>
    </xdr:from>
    <xdr:ext cx="534377"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71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26132</xdr:rowOff>
    </xdr:from>
    <xdr:to>
      <xdr:col>24</xdr:col>
      <xdr:colOff>152400</xdr:colOff>
      <xdr:row>52</xdr:row>
      <xdr:rowOff>26132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941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140157</xdr:rowOff>
    </xdr:from>
    <xdr:to>
      <xdr:col>24</xdr:col>
      <xdr:colOff>63500</xdr:colOff>
      <xdr:row>54</xdr:row>
      <xdr:rowOff>33630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055557"/>
          <a:ext cx="838200" cy="236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68608</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3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90181</xdr:rowOff>
    </xdr:from>
    <xdr:to>
      <xdr:col>24</xdr:col>
      <xdr:colOff>114300</xdr:colOff>
      <xdr:row>55</xdr:row>
      <xdr:rowOff>20331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34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27960</xdr:rowOff>
    </xdr:from>
    <xdr:to>
      <xdr:col>19</xdr:col>
      <xdr:colOff>177800</xdr:colOff>
      <xdr:row>54</xdr:row>
      <xdr:rowOff>33630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8600460"/>
          <a:ext cx="889000" cy="69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50175</xdr:rowOff>
    </xdr:from>
    <xdr:to>
      <xdr:col>20</xdr:col>
      <xdr:colOff>38100</xdr:colOff>
      <xdr:row>55</xdr:row>
      <xdr:rowOff>151775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47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142902</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57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27960</xdr:rowOff>
    </xdr:from>
    <xdr:to>
      <xdr:col>15</xdr:col>
      <xdr:colOff>50800</xdr:colOff>
      <xdr:row>50</xdr:row>
      <xdr:rowOff>152044</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8600460"/>
          <a:ext cx="889000" cy="12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53</xdr:row>
      <xdr:rowOff>31384</xdr:rowOff>
    </xdr:from>
    <xdr:to>
      <xdr:col>15</xdr:col>
      <xdr:colOff>101600</xdr:colOff>
      <xdr:row>53</xdr:row>
      <xdr:rowOff>132984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11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124111</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210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152044</xdr:rowOff>
    </xdr:from>
    <xdr:to>
      <xdr:col>10</xdr:col>
      <xdr:colOff>114300</xdr:colOff>
      <xdr:row>57</xdr:row>
      <xdr:rowOff>34270</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8724544"/>
          <a:ext cx="889000" cy="1082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25121</xdr:rowOff>
    </xdr:from>
    <xdr:to>
      <xdr:col>10</xdr:col>
      <xdr:colOff>165100</xdr:colOff>
      <xdr:row>54</xdr:row>
      <xdr:rowOff>126721</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28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117848</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376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81951</xdr:rowOff>
    </xdr:from>
    <xdr:to>
      <xdr:col>6</xdr:col>
      <xdr:colOff>38100</xdr:colOff>
      <xdr:row>58</xdr:row>
      <xdr:rowOff>12101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3228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94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89357</xdr:rowOff>
    </xdr:from>
    <xdr:to>
      <xdr:col>24</xdr:col>
      <xdr:colOff>114300</xdr:colOff>
      <xdr:row>53</xdr:row>
      <xdr:rowOff>19507</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00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4284</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891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154280</xdr:rowOff>
    </xdr:from>
    <xdr:to>
      <xdr:col>20</xdr:col>
      <xdr:colOff>38100</xdr:colOff>
      <xdr:row>54</xdr:row>
      <xdr:rowOff>84430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24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100957</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01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49</xdr:row>
      <xdr:rowOff>148610</xdr:rowOff>
    </xdr:from>
    <xdr:to>
      <xdr:col>15</xdr:col>
      <xdr:colOff>101600</xdr:colOff>
      <xdr:row>50</xdr:row>
      <xdr:rowOff>78760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854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48</xdr:row>
      <xdr:rowOff>95287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8324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101244</xdr:rowOff>
    </xdr:from>
    <xdr:to>
      <xdr:col>10</xdr:col>
      <xdr:colOff>165100</xdr:colOff>
      <xdr:row>51</xdr:row>
      <xdr:rowOff>31394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867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49</xdr:row>
      <xdr:rowOff>47921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844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154920</xdr:rowOff>
    </xdr:from>
    <xdr:to>
      <xdr:col>6</xdr:col>
      <xdr:colOff>38100</xdr:colOff>
      <xdr:row>57</xdr:row>
      <xdr:rowOff>85070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5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101597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53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78</xdr:row>
      <xdr:rowOff>128106</xdr:rowOff>
    </xdr:from>
    <xdr:ext cx="46717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94821" y="1350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37592</xdr:rowOff>
    </xdr:from>
    <xdr:to>
      <xdr:col>24</xdr:col>
      <xdr:colOff>62865</xdr:colOff>
      <xdr:row>80</xdr:row>
      <xdr:rowOff>8854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10542"/>
          <a:ext cx="1270" cy="1514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12681</xdr:rowOff>
    </xdr:from>
    <xdr:ext cx="469744"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72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80</xdr:row>
      <xdr:rowOff>8854</xdr:rowOff>
    </xdr:from>
    <xdr:to>
      <xdr:col>24</xdr:col>
      <xdr:colOff>152400</xdr:colOff>
      <xdr:row>80</xdr:row>
      <xdr:rowOff>8854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724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155719</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985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37592</xdr:rowOff>
    </xdr:from>
    <xdr:to>
      <xdr:col>24</xdr:col>
      <xdr:colOff>152400</xdr:colOff>
      <xdr:row>71</xdr:row>
      <xdr:rowOff>37592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1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149715</xdr:rowOff>
    </xdr:from>
    <xdr:to>
      <xdr:col>24</xdr:col>
      <xdr:colOff>63500</xdr:colOff>
      <xdr:row>78</xdr:row>
      <xdr:rowOff>23440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351365"/>
          <a:ext cx="838200" cy="4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62465</xdr:rowOff>
    </xdr:from>
    <xdr:ext cx="469744"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29212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39588</xdr:rowOff>
    </xdr:from>
    <xdr:to>
      <xdr:col>24</xdr:col>
      <xdr:colOff>114300</xdr:colOff>
      <xdr:row>76</xdr:row>
      <xdr:rowOff>141188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06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23440</xdr:rowOff>
    </xdr:from>
    <xdr:to>
      <xdr:col>19</xdr:col>
      <xdr:colOff>177800</xdr:colOff>
      <xdr:row>78</xdr:row>
      <xdr:rowOff>27032</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396540"/>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36105</xdr:rowOff>
    </xdr:from>
    <xdr:to>
      <xdr:col>20</xdr:col>
      <xdr:colOff>38100</xdr:colOff>
      <xdr:row>76</xdr:row>
      <xdr:rowOff>137705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06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154231</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284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27032</xdr:rowOff>
    </xdr:from>
    <xdr:to>
      <xdr:col>15</xdr:col>
      <xdr:colOff>50800</xdr:colOff>
      <xdr:row>78</xdr:row>
      <xdr:rowOff>115643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400132"/>
          <a:ext cx="889000" cy="8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57658</xdr:rowOff>
    </xdr:from>
    <xdr:to>
      <xdr:col>15</xdr:col>
      <xdr:colOff>101600</xdr:colOff>
      <xdr:row>76</xdr:row>
      <xdr:rowOff>159258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08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4335</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2863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9616</xdr:rowOff>
    </xdr:from>
    <xdr:to>
      <xdr:col>10</xdr:col>
      <xdr:colOff>114300</xdr:colOff>
      <xdr:row>78</xdr:row>
      <xdr:rowOff>115643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382716"/>
          <a:ext cx="889000" cy="106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73986</xdr:rowOff>
    </xdr:from>
    <xdr:to>
      <xdr:col>10</xdr:col>
      <xdr:colOff>165100</xdr:colOff>
      <xdr:row>77</xdr:row>
      <xdr:rowOff>4136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10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20664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287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84110</xdr:rowOff>
    </xdr:from>
    <xdr:to>
      <xdr:col>6</xdr:col>
      <xdr:colOff>38100</xdr:colOff>
      <xdr:row>77</xdr:row>
      <xdr:rowOff>14260</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11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30787</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2889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98915</xdr:rowOff>
    </xdr:from>
    <xdr:to>
      <xdr:col>24</xdr:col>
      <xdr:colOff>114300</xdr:colOff>
      <xdr:row>78</xdr:row>
      <xdr:rowOff>29065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30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77342</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27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144090</xdr:rowOff>
    </xdr:from>
    <xdr:to>
      <xdr:col>20</xdr:col>
      <xdr:colOff>38100</xdr:colOff>
      <xdr:row>78</xdr:row>
      <xdr:rowOff>74240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34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65367</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43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147682</xdr:rowOff>
    </xdr:from>
    <xdr:to>
      <xdr:col>15</xdr:col>
      <xdr:colOff>101600</xdr:colOff>
      <xdr:row>78</xdr:row>
      <xdr:rowOff>77832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34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68959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44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64843</xdr:rowOff>
    </xdr:from>
    <xdr:to>
      <xdr:col>10</xdr:col>
      <xdr:colOff>165100</xdr:colOff>
      <xdr:row>78</xdr:row>
      <xdr:rowOff>166443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43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157570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53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130266</xdr:rowOff>
    </xdr:from>
    <xdr:to>
      <xdr:col>6</xdr:col>
      <xdr:colOff>38100</xdr:colOff>
      <xdr:row>78</xdr:row>
      <xdr:rowOff>60416</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33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51543</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424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37047</xdr:rowOff>
    </xdr:from>
    <xdr:to>
      <xdr:col>24</xdr:col>
      <xdr:colOff>62865</xdr:colOff>
      <xdr:row>98</xdr:row>
      <xdr:rowOff>139461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467547"/>
          <a:ext cx="1270" cy="1474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143288</xdr:rowOff>
    </xdr:from>
    <xdr:ext cx="599010"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6945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139461</xdr:rowOff>
    </xdr:from>
    <xdr:to>
      <xdr:col>24</xdr:col>
      <xdr:colOff>152400</xdr:colOff>
      <xdr:row>98</xdr:row>
      <xdr:rowOff>139461</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694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155174</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242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37047</xdr:rowOff>
    </xdr:from>
    <xdr:to>
      <xdr:col>24</xdr:col>
      <xdr:colOff>152400</xdr:colOff>
      <xdr:row>90</xdr:row>
      <xdr:rowOff>37047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46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125527</xdr:rowOff>
    </xdr:from>
    <xdr:to>
      <xdr:col>24</xdr:col>
      <xdr:colOff>63500</xdr:colOff>
      <xdr:row>96</xdr:row>
      <xdr:rowOff>50992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3797300" y="16413277"/>
          <a:ext cx="838200" cy="96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83007</xdr:rowOff>
    </xdr:from>
    <xdr:ext cx="599010"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1993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60130</xdr:rowOff>
    </xdr:from>
    <xdr:to>
      <xdr:col>24</xdr:col>
      <xdr:colOff>114300</xdr:colOff>
      <xdr:row>95</xdr:row>
      <xdr:rowOff>161730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34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50992</xdr:rowOff>
    </xdr:from>
    <xdr:to>
      <xdr:col>19</xdr:col>
      <xdr:colOff>177800</xdr:colOff>
      <xdr:row>96</xdr:row>
      <xdr:rowOff>134627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510192"/>
          <a:ext cx="889000" cy="83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160093</xdr:rowOff>
    </xdr:from>
    <xdr:to>
      <xdr:col>20</xdr:col>
      <xdr:colOff>38100</xdr:colOff>
      <xdr:row>96</xdr:row>
      <xdr:rowOff>90243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44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106770</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497795" y="1622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66277</xdr:rowOff>
    </xdr:from>
    <xdr:to>
      <xdr:col>15</xdr:col>
      <xdr:colOff>50800</xdr:colOff>
      <xdr:row>96</xdr:row>
      <xdr:rowOff>134627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2019300" y="16525477"/>
          <a:ext cx="889000" cy="68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86962</xdr:rowOff>
    </xdr:from>
    <xdr:to>
      <xdr:col>15</xdr:col>
      <xdr:colOff>101600</xdr:colOff>
      <xdr:row>97</xdr:row>
      <xdr:rowOff>17112</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54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8239</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08795" y="16638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66277</xdr:rowOff>
    </xdr:from>
    <xdr:to>
      <xdr:col>10</xdr:col>
      <xdr:colOff>114300</xdr:colOff>
      <xdr:row>98</xdr:row>
      <xdr:rowOff>5871</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525477"/>
          <a:ext cx="889000" cy="28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9793</xdr:rowOff>
    </xdr:from>
    <xdr:to>
      <xdr:col>10</xdr:col>
      <xdr:colOff>165100</xdr:colOff>
      <xdr:row>96</xdr:row>
      <xdr:rowOff>111393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468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127920</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19795" y="16244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130397</xdr:rowOff>
    </xdr:from>
    <xdr:to>
      <xdr:col>6</xdr:col>
      <xdr:colOff>38100</xdr:colOff>
      <xdr:row>98</xdr:row>
      <xdr:rowOff>60547</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7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51674</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30795" y="16853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74727</xdr:rowOff>
    </xdr:from>
    <xdr:to>
      <xdr:col>24</xdr:col>
      <xdr:colOff>114300</xdr:colOff>
      <xdr:row>96</xdr:row>
      <xdr:rowOff>4877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362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53154</xdr:rowOff>
    </xdr:from>
    <xdr:ext cx="599010"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340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192</xdr:rowOff>
    </xdr:from>
    <xdr:to>
      <xdr:col>20</xdr:col>
      <xdr:colOff>38100</xdr:colOff>
      <xdr:row>96</xdr:row>
      <xdr:rowOff>101792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45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92919</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497795" y="16552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83827</xdr:rowOff>
    </xdr:from>
    <xdr:to>
      <xdr:col>15</xdr:col>
      <xdr:colOff>101600</xdr:colOff>
      <xdr:row>97</xdr:row>
      <xdr:rowOff>13977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54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30504</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08795" y="16318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15477</xdr:rowOff>
    </xdr:from>
    <xdr:to>
      <xdr:col>10</xdr:col>
      <xdr:colOff>165100</xdr:colOff>
      <xdr:row>96</xdr:row>
      <xdr:rowOff>117077</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47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108204</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19795" y="16567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126521</xdr:rowOff>
    </xdr:from>
    <xdr:to>
      <xdr:col>6</xdr:col>
      <xdr:colOff>38100</xdr:colOff>
      <xdr:row>98</xdr:row>
      <xdr:rowOff>56671</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75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73198</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30795" y="16532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70064</xdr:rowOff>
    </xdr:from>
    <xdr:to>
      <xdr:col>54</xdr:col>
      <xdr:colOff>189865</xdr:colOff>
      <xdr:row>38</xdr:row>
      <xdr:rowOff>44755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6070814"/>
          <a:ext cx="1270" cy="489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48582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63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44755</xdr:rowOff>
    </xdr:from>
    <xdr:to>
      <xdr:col>55</xdr:col>
      <xdr:colOff>88900</xdr:colOff>
      <xdr:row>38</xdr:row>
      <xdr:rowOff>44755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59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16741</xdr:rowOff>
    </xdr:from>
    <xdr:ext cx="534377"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84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70064</xdr:rowOff>
    </xdr:from>
    <xdr:to>
      <xdr:col>55</xdr:col>
      <xdr:colOff>88900</xdr:colOff>
      <xdr:row>35</xdr:row>
      <xdr:rowOff>70064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070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113400</xdr:rowOff>
    </xdr:from>
    <xdr:to>
      <xdr:col>55</xdr:col>
      <xdr:colOff>0</xdr:colOff>
      <xdr:row>36</xdr:row>
      <xdr:rowOff>144533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285600"/>
          <a:ext cx="838200" cy="3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108584</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807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130157</xdr:rowOff>
    </xdr:from>
    <xdr:to>
      <xdr:col>55</xdr:col>
      <xdr:colOff>50800</xdr:colOff>
      <xdr:row>37</xdr:row>
      <xdr:rowOff>60307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0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96560</xdr:rowOff>
    </xdr:from>
    <xdr:to>
      <xdr:col>50</xdr:col>
      <xdr:colOff>114300</xdr:colOff>
      <xdr:row>36</xdr:row>
      <xdr:rowOff>113400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268760"/>
          <a:ext cx="889000" cy="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113502</xdr:rowOff>
    </xdr:from>
    <xdr:to>
      <xdr:col>50</xdr:col>
      <xdr:colOff>165100</xdr:colOff>
      <xdr:row>37</xdr:row>
      <xdr:rowOff>43652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8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34779</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7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96560</xdr:rowOff>
    </xdr:from>
    <xdr:to>
      <xdr:col>45</xdr:col>
      <xdr:colOff>177800</xdr:colOff>
      <xdr:row>36</xdr:row>
      <xdr:rowOff>124264</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268760"/>
          <a:ext cx="889000" cy="27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79288</xdr:rowOff>
    </xdr:from>
    <xdr:to>
      <xdr:col>46</xdr:col>
      <xdr:colOff>38100</xdr:colOff>
      <xdr:row>37</xdr:row>
      <xdr:rowOff>9438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5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565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44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76574</xdr:rowOff>
    </xdr:from>
    <xdr:to>
      <xdr:col>41</xdr:col>
      <xdr:colOff>50800</xdr:colOff>
      <xdr:row>36</xdr:row>
      <xdr:rowOff>124264</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220074"/>
          <a:ext cx="889000" cy="107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63231</xdr:rowOff>
    </xdr:from>
    <xdr:to>
      <xdr:col>41</xdr:col>
      <xdr:colOff>101600</xdr:colOff>
      <xdr:row>36</xdr:row>
      <xdr:rowOff>164831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3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9908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1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44453</xdr:rowOff>
    </xdr:from>
    <xdr:to>
      <xdr:col>36</xdr:col>
      <xdr:colOff>165100</xdr:colOff>
      <xdr:row>30</xdr:row>
      <xdr:rowOff>146053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18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137180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280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93733</xdr:rowOff>
    </xdr:from>
    <xdr:to>
      <xdr:col>55</xdr:col>
      <xdr:colOff>50800</xdr:colOff>
      <xdr:row>37</xdr:row>
      <xdr:rowOff>23883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6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116610</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1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62600</xdr:rowOff>
    </xdr:from>
    <xdr:to>
      <xdr:col>50</xdr:col>
      <xdr:colOff>165100</xdr:colOff>
      <xdr:row>36</xdr:row>
      <xdr:rowOff>164200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23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9277</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01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45760</xdr:rowOff>
    </xdr:from>
    <xdr:to>
      <xdr:col>46</xdr:col>
      <xdr:colOff>38100</xdr:colOff>
      <xdr:row>36</xdr:row>
      <xdr:rowOff>147360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1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163887</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599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73464</xdr:rowOff>
    </xdr:from>
    <xdr:to>
      <xdr:col>41</xdr:col>
      <xdr:colOff>101600</xdr:colOff>
      <xdr:row>37</xdr:row>
      <xdr:rowOff>3614</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24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166191</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33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25774</xdr:rowOff>
    </xdr:from>
    <xdr:to>
      <xdr:col>36</xdr:col>
      <xdr:colOff>165100</xdr:colOff>
      <xdr:row>30</xdr:row>
      <xdr:rowOff>127374</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16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143901</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4944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40336</xdr:rowOff>
    </xdr:from>
    <xdr:to>
      <xdr:col>54</xdr:col>
      <xdr:colOff>189865</xdr:colOff>
      <xdr:row>57</xdr:row>
      <xdr:rowOff>117754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84286"/>
          <a:ext cx="1270" cy="1106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121581</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989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117754</xdr:rowOff>
    </xdr:from>
    <xdr:to>
      <xdr:col>55</xdr:col>
      <xdr:colOff>88900</xdr:colOff>
      <xdr:row>57</xdr:row>
      <xdr:rowOff>117754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98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158463</xdr:rowOff>
    </xdr:from>
    <xdr:ext cx="534377"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59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40336</xdr:rowOff>
    </xdr:from>
    <xdr:to>
      <xdr:col>55</xdr:col>
      <xdr:colOff>88900</xdr:colOff>
      <xdr:row>51</xdr:row>
      <xdr:rowOff>40336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84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40336</xdr:rowOff>
    </xdr:from>
    <xdr:to>
      <xdr:col>55</xdr:col>
      <xdr:colOff>0</xdr:colOff>
      <xdr:row>53</xdr:row>
      <xdr:rowOff>53022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9639300" y="8784286"/>
          <a:ext cx="838200" cy="355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77214</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1640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98787</xdr:rowOff>
    </xdr:from>
    <xdr:to>
      <xdr:col>55</xdr:col>
      <xdr:colOff>50800</xdr:colOff>
      <xdr:row>54</xdr:row>
      <xdr:rowOff>28937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18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152464</xdr:rowOff>
    </xdr:from>
    <xdr:to>
      <xdr:col>50</xdr:col>
      <xdr:colOff>114300</xdr:colOff>
      <xdr:row>53</xdr:row>
      <xdr:rowOff>53022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067864"/>
          <a:ext cx="889000" cy="7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22416</xdr:rowOff>
    </xdr:from>
    <xdr:to>
      <xdr:col>50</xdr:col>
      <xdr:colOff>165100</xdr:colOff>
      <xdr:row>54</xdr:row>
      <xdr:rowOff>124016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280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115143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373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152464</xdr:rowOff>
    </xdr:from>
    <xdr:to>
      <xdr:col>45</xdr:col>
      <xdr:colOff>177800</xdr:colOff>
      <xdr:row>53</xdr:row>
      <xdr:rowOff>23514</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7861300" y="9067864"/>
          <a:ext cx="889000" cy="4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102464</xdr:rowOff>
    </xdr:from>
    <xdr:to>
      <xdr:col>46</xdr:col>
      <xdr:colOff>38100</xdr:colOff>
      <xdr:row>55</xdr:row>
      <xdr:rowOff>32614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36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23741</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453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132728</xdr:rowOff>
    </xdr:from>
    <xdr:to>
      <xdr:col>41</xdr:col>
      <xdr:colOff>50800</xdr:colOff>
      <xdr:row>53</xdr:row>
      <xdr:rowOff>23514</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048128"/>
          <a:ext cx="889000" cy="62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41618</xdr:rowOff>
    </xdr:from>
    <xdr:to>
      <xdr:col>41</xdr:col>
      <xdr:colOff>101600</xdr:colOff>
      <xdr:row>54</xdr:row>
      <xdr:rowOff>143218</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2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134345</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3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112408</xdr:rowOff>
    </xdr:from>
    <xdr:to>
      <xdr:col>36</xdr:col>
      <xdr:colOff>165100</xdr:colOff>
      <xdr:row>55</xdr:row>
      <xdr:rowOff>42558</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370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33685</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46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160986</xdr:rowOff>
    </xdr:from>
    <xdr:to>
      <xdr:col>55</xdr:col>
      <xdr:colOff>50800</xdr:colOff>
      <xdr:row>51</xdr:row>
      <xdr:rowOff>91136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873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114013</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8686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2222</xdr:rowOff>
    </xdr:from>
    <xdr:to>
      <xdr:col>50</xdr:col>
      <xdr:colOff>165100</xdr:colOff>
      <xdr:row>53</xdr:row>
      <xdr:rowOff>103822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08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120349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886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101664</xdr:rowOff>
    </xdr:from>
    <xdr:to>
      <xdr:col>46</xdr:col>
      <xdr:colOff>38100</xdr:colOff>
      <xdr:row>53</xdr:row>
      <xdr:rowOff>31814</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01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48341</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8792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144164</xdr:rowOff>
    </xdr:from>
    <xdr:to>
      <xdr:col>41</xdr:col>
      <xdr:colOff>101600</xdr:colOff>
      <xdr:row>53</xdr:row>
      <xdr:rowOff>74314</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05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90841</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883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81928</xdr:rowOff>
    </xdr:from>
    <xdr:to>
      <xdr:col>36</xdr:col>
      <xdr:colOff>165100</xdr:colOff>
      <xdr:row>53</xdr:row>
      <xdr:rowOff>12078</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899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28605</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8772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6014</xdr:rowOff>
    </xdr:from>
    <xdr:to>
      <xdr:col>54</xdr:col>
      <xdr:colOff>189865</xdr:colOff>
      <xdr:row>78</xdr:row>
      <xdr:rowOff>25674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07514"/>
          <a:ext cx="1270" cy="1391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29501</xdr:rowOff>
    </xdr:from>
    <xdr:ext cx="469744"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40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25674</xdr:rowOff>
    </xdr:from>
    <xdr:to>
      <xdr:col>55</xdr:col>
      <xdr:colOff>88900</xdr:colOff>
      <xdr:row>78</xdr:row>
      <xdr:rowOff>25674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39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124141</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78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6014</xdr:rowOff>
    </xdr:from>
    <xdr:to>
      <xdr:col>55</xdr:col>
      <xdr:colOff>88900</xdr:colOff>
      <xdr:row>70</xdr:row>
      <xdr:rowOff>6014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07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110942</xdr:rowOff>
    </xdr:from>
    <xdr:to>
      <xdr:col>55</xdr:col>
      <xdr:colOff>0</xdr:colOff>
      <xdr:row>76</xdr:row>
      <xdr:rowOff>114097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2969692"/>
          <a:ext cx="838200" cy="17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61210</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25770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38333</xdr:rowOff>
    </xdr:from>
    <xdr:to>
      <xdr:col>55</xdr:col>
      <xdr:colOff>50800</xdr:colOff>
      <xdr:row>74</xdr:row>
      <xdr:rowOff>139933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27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114097</xdr:rowOff>
    </xdr:from>
    <xdr:to>
      <xdr:col>50</xdr:col>
      <xdr:colOff>114300</xdr:colOff>
      <xdr:row>76</xdr:row>
      <xdr:rowOff>137094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144297"/>
          <a:ext cx="889000" cy="2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90683</xdr:rowOff>
    </xdr:from>
    <xdr:to>
      <xdr:col>50</xdr:col>
      <xdr:colOff>165100</xdr:colOff>
      <xdr:row>75</xdr:row>
      <xdr:rowOff>20833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277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37360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255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137094</xdr:rowOff>
    </xdr:from>
    <xdr:to>
      <xdr:col>45</xdr:col>
      <xdr:colOff>177800</xdr:colOff>
      <xdr:row>77</xdr:row>
      <xdr:rowOff>23892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861300" y="13167294"/>
          <a:ext cx="889000" cy="58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151216</xdr:rowOff>
    </xdr:from>
    <xdr:to>
      <xdr:col>46</xdr:col>
      <xdr:colOff>38100</xdr:colOff>
      <xdr:row>75</xdr:row>
      <xdr:rowOff>81366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283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97893</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2613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40305</xdr:rowOff>
    </xdr:from>
    <xdr:to>
      <xdr:col>41</xdr:col>
      <xdr:colOff>50800</xdr:colOff>
      <xdr:row>77</xdr:row>
      <xdr:rowOff>23892</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2727605"/>
          <a:ext cx="889000" cy="49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53513</xdr:rowOff>
    </xdr:from>
    <xdr:to>
      <xdr:col>41</xdr:col>
      <xdr:colOff>101600</xdr:colOff>
      <xdr:row>74</xdr:row>
      <xdr:rowOff>155113</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274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190</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251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42037</xdr:rowOff>
    </xdr:from>
    <xdr:to>
      <xdr:col>36</xdr:col>
      <xdr:colOff>165100</xdr:colOff>
      <xdr:row>74</xdr:row>
      <xdr:rowOff>143637</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2729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134764</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2822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60142</xdr:rowOff>
    </xdr:from>
    <xdr:to>
      <xdr:col>55</xdr:col>
      <xdr:colOff>50800</xdr:colOff>
      <xdr:row>75</xdr:row>
      <xdr:rowOff>161742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291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38569</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289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63297</xdr:rowOff>
    </xdr:from>
    <xdr:to>
      <xdr:col>50</xdr:col>
      <xdr:colOff>165100</xdr:colOff>
      <xdr:row>76</xdr:row>
      <xdr:rowOff>164897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09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156024</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186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86294</xdr:rowOff>
    </xdr:from>
    <xdr:to>
      <xdr:col>46</xdr:col>
      <xdr:colOff>38100</xdr:colOff>
      <xdr:row>77</xdr:row>
      <xdr:rowOff>16444</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11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7571</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20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144542</xdr:rowOff>
    </xdr:from>
    <xdr:to>
      <xdr:col>41</xdr:col>
      <xdr:colOff>101600</xdr:colOff>
      <xdr:row>77</xdr:row>
      <xdr:rowOff>74692</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17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65819</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26428" y="1326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160955</xdr:rowOff>
    </xdr:from>
    <xdr:to>
      <xdr:col>36</xdr:col>
      <xdr:colOff>165100</xdr:colOff>
      <xdr:row>74</xdr:row>
      <xdr:rowOff>91105</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267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107632</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245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139700</xdr:rowOff>
    </xdr:from>
    <xdr:to>
      <xdr:col>59</xdr:col>
      <xdr:colOff>50800</xdr:colOff>
      <xdr:row>99</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90</xdr:row>
      <xdr:rowOff>111777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88</xdr:row>
      <xdr:rowOff>168927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46603</xdr:rowOff>
    </xdr:from>
    <xdr:to>
      <xdr:col>54</xdr:col>
      <xdr:colOff>189865</xdr:colOff>
      <xdr:row>98</xdr:row>
      <xdr:rowOff>102124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77103"/>
          <a:ext cx="1270" cy="1427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105951</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0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102124</xdr:rowOff>
    </xdr:from>
    <xdr:to>
      <xdr:col>55</xdr:col>
      <xdr:colOff>88900</xdr:colOff>
      <xdr:row>98</xdr:row>
      <xdr:rowOff>102124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04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164730</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52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46603</xdr:rowOff>
    </xdr:from>
    <xdr:to>
      <xdr:col>55</xdr:col>
      <xdr:colOff>88900</xdr:colOff>
      <xdr:row>90</xdr:row>
      <xdr:rowOff>46603</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7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46603</xdr:rowOff>
    </xdr:from>
    <xdr:to>
      <xdr:col>55</xdr:col>
      <xdr:colOff>0</xdr:colOff>
      <xdr:row>92</xdr:row>
      <xdr:rowOff>116382</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5477103"/>
          <a:ext cx="838200" cy="41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22407</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138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43980</xdr:rowOff>
    </xdr:from>
    <xdr:to>
      <xdr:col>55</xdr:col>
      <xdr:colOff>50800</xdr:colOff>
      <xdr:row>94</xdr:row>
      <xdr:rowOff>145580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1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23828</xdr:rowOff>
    </xdr:from>
    <xdr:to>
      <xdr:col>50</xdr:col>
      <xdr:colOff>114300</xdr:colOff>
      <xdr:row>92</xdr:row>
      <xdr:rowOff>116382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5797228"/>
          <a:ext cx="889000" cy="92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157566</xdr:rowOff>
    </xdr:from>
    <xdr:to>
      <xdr:col>50</xdr:col>
      <xdr:colOff>165100</xdr:colOff>
      <xdr:row>95</xdr:row>
      <xdr:rowOff>87716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27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78843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36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9913</xdr:rowOff>
    </xdr:from>
    <xdr:to>
      <xdr:col>45</xdr:col>
      <xdr:colOff>177800</xdr:colOff>
      <xdr:row>92</xdr:row>
      <xdr:rowOff>23828</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5783313"/>
          <a:ext cx="889000" cy="1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68354</xdr:rowOff>
    </xdr:from>
    <xdr:to>
      <xdr:col>46</xdr:col>
      <xdr:colOff>38100</xdr:colOff>
      <xdr:row>95</xdr:row>
      <xdr:rowOff>169954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35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161081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44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9913</xdr:rowOff>
    </xdr:from>
    <xdr:to>
      <xdr:col>41</xdr:col>
      <xdr:colOff>50800</xdr:colOff>
      <xdr:row>93</xdr:row>
      <xdr:rowOff>25285</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5783313"/>
          <a:ext cx="889000" cy="18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167966</xdr:rowOff>
    </xdr:from>
    <xdr:to>
      <xdr:col>41</xdr:col>
      <xdr:colOff>101600</xdr:colOff>
      <xdr:row>96</xdr:row>
      <xdr:rowOff>98116</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5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89243</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4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16977</xdr:rowOff>
    </xdr:from>
    <xdr:to>
      <xdr:col>36</xdr:col>
      <xdr:colOff>165100</xdr:colOff>
      <xdr:row>96</xdr:row>
      <xdr:rowOff>118577</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7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109704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568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89</xdr:row>
      <xdr:rowOff>167253</xdr:rowOff>
    </xdr:from>
    <xdr:to>
      <xdr:col>55</xdr:col>
      <xdr:colOff>50800</xdr:colOff>
      <xdr:row>90</xdr:row>
      <xdr:rowOff>97403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542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89</xdr:row>
      <xdr:rowOff>120280</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537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65582</xdr:rowOff>
    </xdr:from>
    <xdr:to>
      <xdr:col>50</xdr:col>
      <xdr:colOff>165100</xdr:colOff>
      <xdr:row>92</xdr:row>
      <xdr:rowOff>167182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5838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12259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561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144478</xdr:rowOff>
    </xdr:from>
    <xdr:to>
      <xdr:col>46</xdr:col>
      <xdr:colOff>38100</xdr:colOff>
      <xdr:row>92</xdr:row>
      <xdr:rowOff>74628</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574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91155</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552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130563</xdr:rowOff>
    </xdr:from>
    <xdr:to>
      <xdr:col>41</xdr:col>
      <xdr:colOff>101600</xdr:colOff>
      <xdr:row>92</xdr:row>
      <xdr:rowOff>60713</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573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90</xdr:row>
      <xdr:rowOff>77240</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550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145935</xdr:rowOff>
    </xdr:from>
    <xdr:to>
      <xdr:col>36</xdr:col>
      <xdr:colOff>165100</xdr:colOff>
      <xdr:row>93</xdr:row>
      <xdr:rowOff>76085</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591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92612</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5694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139509</xdr:rowOff>
    </xdr:from>
    <xdr:to>
      <xdr:col>85</xdr:col>
      <xdr:colOff>126364</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111559"/>
          <a:ext cx="1269" cy="1619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86186</xdr:rowOff>
    </xdr:from>
    <xdr:ext cx="469744"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488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139509</xdr:rowOff>
    </xdr:from>
    <xdr:to>
      <xdr:col>86</xdr:col>
      <xdr:colOff>25400</xdr:colOff>
      <xdr:row>29</xdr:row>
      <xdr:rowOff>139509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111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35306</xdr:rowOff>
    </xdr:from>
    <xdr:to>
      <xdr:col>85</xdr:col>
      <xdr:colOff>127000</xdr:colOff>
      <xdr:row>39</xdr:row>
      <xdr:rowOff>40259</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5481300" y="6721856"/>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54436</xdr:rowOff>
    </xdr:from>
    <xdr:ext cx="378565"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3980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31559</xdr:rowOff>
    </xdr:from>
    <xdr:to>
      <xdr:col>85</xdr:col>
      <xdr:colOff>177800</xdr:colOff>
      <xdr:row>38</xdr:row>
      <xdr:rowOff>133159</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5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39497</xdr:rowOff>
    </xdr:from>
    <xdr:to>
      <xdr:col>81</xdr:col>
      <xdr:colOff>50800</xdr:colOff>
      <xdr:row>39</xdr:row>
      <xdr:rowOff>40259</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2604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160147</xdr:rowOff>
    </xdr:from>
    <xdr:to>
      <xdr:col>81</xdr:col>
      <xdr:colOff>101600</xdr:colOff>
      <xdr:row>38</xdr:row>
      <xdr:rowOff>90297</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50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106824</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279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26353</xdr:rowOff>
    </xdr:from>
    <xdr:to>
      <xdr:col>76</xdr:col>
      <xdr:colOff>114300</xdr:colOff>
      <xdr:row>39</xdr:row>
      <xdr:rowOff>39497</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370003"/>
          <a:ext cx="889000" cy="356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169672</xdr:rowOff>
    </xdr:from>
    <xdr:to>
      <xdr:col>76</xdr:col>
      <xdr:colOff>165100</xdr:colOff>
      <xdr:row>38</xdr:row>
      <xdr:rowOff>99822</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51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116349</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3017" y="6288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1968</xdr:rowOff>
    </xdr:from>
    <xdr:to>
      <xdr:col>71</xdr:col>
      <xdr:colOff>177800</xdr:colOff>
      <xdr:row>37</xdr:row>
      <xdr:rowOff>26353</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002718"/>
          <a:ext cx="889000" cy="36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163005</xdr:rowOff>
    </xdr:from>
    <xdr:to>
      <xdr:col>72</xdr:col>
      <xdr:colOff>38100</xdr:colOff>
      <xdr:row>38</xdr:row>
      <xdr:rowOff>93155</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50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84282</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4017" y="6599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81090</xdr:rowOff>
    </xdr:from>
    <xdr:to>
      <xdr:col>67</xdr:col>
      <xdr:colOff>101600</xdr:colOff>
      <xdr:row>38</xdr:row>
      <xdr:rowOff>11240</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42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2367</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51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155956</xdr:rowOff>
    </xdr:from>
    <xdr:to>
      <xdr:col>85</xdr:col>
      <xdr:colOff>177800</xdr:colOff>
      <xdr:row>39</xdr:row>
      <xdr:rowOff>86106</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67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70883</xdr:rowOff>
    </xdr:from>
    <xdr:ext cx="313932"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5859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160909</xdr:rowOff>
    </xdr:from>
    <xdr:to>
      <xdr:col>81</xdr:col>
      <xdr:colOff>101600</xdr:colOff>
      <xdr:row>39</xdr:row>
      <xdr:rowOff>91059</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67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82186</xdr:rowOff>
    </xdr:from>
    <xdr:ext cx="313932"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24333" y="6768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160147</xdr:rowOff>
    </xdr:from>
    <xdr:to>
      <xdr:col>76</xdr:col>
      <xdr:colOff>165100</xdr:colOff>
      <xdr:row>39</xdr:row>
      <xdr:rowOff>90297</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67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81424</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35333" y="6767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147003</xdr:rowOff>
    </xdr:from>
    <xdr:to>
      <xdr:col>72</xdr:col>
      <xdr:colOff>38100</xdr:colOff>
      <xdr:row>37</xdr:row>
      <xdr:rowOff>77153</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31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93680</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468428" y="609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122618</xdr:rowOff>
    </xdr:from>
    <xdr:to>
      <xdr:col>67</xdr:col>
      <xdr:colOff>101600</xdr:colOff>
      <xdr:row>35</xdr:row>
      <xdr:rowOff>52768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595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33</xdr:row>
      <xdr:rowOff>69295</xdr:rowOff>
    </xdr:from>
    <xdr:ext cx="469744"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579428" y="5727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7150</xdr:rowOff>
    </xdr:from>
    <xdr:to>
      <xdr:col>85</xdr:col>
      <xdr:colOff>126364</xdr:colOff>
      <xdr:row>79</xdr:row>
      <xdr:rowOff>90856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80100"/>
          <a:ext cx="1269" cy="1455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94683</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63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90856</xdr:rowOff>
    </xdr:from>
    <xdr:to>
      <xdr:col>86</xdr:col>
      <xdr:colOff>25400</xdr:colOff>
      <xdr:row>79</xdr:row>
      <xdr:rowOff>90856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635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125277</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5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7150</xdr:rowOff>
    </xdr:from>
    <xdr:to>
      <xdr:col>86</xdr:col>
      <xdr:colOff>25400</xdr:colOff>
      <xdr:row>71</xdr:row>
      <xdr:rowOff>7150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170332</xdr:rowOff>
    </xdr:from>
    <xdr:to>
      <xdr:col>85</xdr:col>
      <xdr:colOff>127000</xdr:colOff>
      <xdr:row>72</xdr:row>
      <xdr:rowOff>95466</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2171832"/>
          <a:ext cx="838200" cy="268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8462</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867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30035</xdr:rowOff>
    </xdr:from>
    <xdr:to>
      <xdr:col>85</xdr:col>
      <xdr:colOff>177800</xdr:colOff>
      <xdr:row>75</xdr:row>
      <xdr:rowOff>131635</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8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170332</xdr:rowOff>
    </xdr:from>
    <xdr:to>
      <xdr:col>81</xdr:col>
      <xdr:colOff>50800</xdr:colOff>
      <xdr:row>72</xdr:row>
      <xdr:rowOff>80416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2171832"/>
          <a:ext cx="889000" cy="25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166129</xdr:rowOff>
    </xdr:from>
    <xdr:to>
      <xdr:col>81</xdr:col>
      <xdr:colOff>101600</xdr:colOff>
      <xdr:row>75</xdr:row>
      <xdr:rowOff>96279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5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87406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94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140081</xdr:rowOff>
    </xdr:from>
    <xdr:to>
      <xdr:col>76</xdr:col>
      <xdr:colOff>114300</xdr:colOff>
      <xdr:row>72</xdr:row>
      <xdr:rowOff>80416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2313031"/>
          <a:ext cx="889000" cy="11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22949</xdr:rowOff>
    </xdr:from>
    <xdr:to>
      <xdr:col>76</xdr:col>
      <xdr:colOff>165100</xdr:colOff>
      <xdr:row>75</xdr:row>
      <xdr:rowOff>124549</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8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115676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97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140081</xdr:rowOff>
    </xdr:from>
    <xdr:to>
      <xdr:col>71</xdr:col>
      <xdr:colOff>177800</xdr:colOff>
      <xdr:row>72</xdr:row>
      <xdr:rowOff>24867</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2313031"/>
          <a:ext cx="889000" cy="5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168453</xdr:rowOff>
    </xdr:from>
    <xdr:to>
      <xdr:col>72</xdr:col>
      <xdr:colOff>38100</xdr:colOff>
      <xdr:row>75</xdr:row>
      <xdr:rowOff>98603</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55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89730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94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88595</xdr:rowOff>
    </xdr:from>
    <xdr:to>
      <xdr:col>67</xdr:col>
      <xdr:colOff>101600</xdr:colOff>
      <xdr:row>76</xdr:row>
      <xdr:rowOff>18746</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9473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9872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040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44666</xdr:rowOff>
    </xdr:from>
    <xdr:to>
      <xdr:col>85</xdr:col>
      <xdr:colOff>177800</xdr:colOff>
      <xdr:row>72</xdr:row>
      <xdr:rowOff>146266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38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67543</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24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119532</xdr:rowOff>
    </xdr:from>
    <xdr:to>
      <xdr:col>81</xdr:col>
      <xdr:colOff>101600</xdr:colOff>
      <xdr:row>71</xdr:row>
      <xdr:rowOff>49682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12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69</xdr:row>
      <xdr:rowOff>66209</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189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29616</xdr:rowOff>
    </xdr:from>
    <xdr:to>
      <xdr:col>76</xdr:col>
      <xdr:colOff>165100</xdr:colOff>
      <xdr:row>72</xdr:row>
      <xdr:rowOff>131216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37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70</xdr:row>
      <xdr:rowOff>147743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149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89281</xdr:rowOff>
    </xdr:from>
    <xdr:to>
      <xdr:col>72</xdr:col>
      <xdr:colOff>38100</xdr:colOff>
      <xdr:row>72</xdr:row>
      <xdr:rowOff>19431</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26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70</xdr:row>
      <xdr:rowOff>35958</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037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145517</xdr:rowOff>
    </xdr:from>
    <xdr:to>
      <xdr:col>67</xdr:col>
      <xdr:colOff>101600</xdr:colOff>
      <xdr:row>72</xdr:row>
      <xdr:rowOff>75667</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31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92194</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09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11136</xdr:rowOff>
    </xdr:from>
    <xdr:to>
      <xdr:col>85</xdr:col>
      <xdr:colOff>126364</xdr:colOff>
      <xdr:row>98</xdr:row>
      <xdr:rowOff>67690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613086"/>
          <a:ext cx="1269" cy="1256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71517</xdr:rowOff>
    </xdr:from>
    <xdr:ext cx="469744"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687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67690</xdr:rowOff>
    </xdr:from>
    <xdr:to>
      <xdr:col>86</xdr:col>
      <xdr:colOff>25400</xdr:colOff>
      <xdr:row>98</xdr:row>
      <xdr:rowOff>67690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6869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129263</xdr:rowOff>
    </xdr:from>
    <xdr:ext cx="534377"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38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11136</xdr:rowOff>
    </xdr:from>
    <xdr:to>
      <xdr:col>86</xdr:col>
      <xdr:colOff>25400</xdr:colOff>
      <xdr:row>91</xdr:row>
      <xdr:rowOff>11136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613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32167</xdr:rowOff>
    </xdr:from>
    <xdr:to>
      <xdr:col>85</xdr:col>
      <xdr:colOff>127000</xdr:colOff>
      <xdr:row>96</xdr:row>
      <xdr:rowOff>23662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5481300" y="16319917"/>
          <a:ext cx="838200" cy="162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170152</xdr:rowOff>
    </xdr:from>
    <xdr:ext cx="469744"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457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20275</xdr:rowOff>
    </xdr:from>
    <xdr:to>
      <xdr:col>85</xdr:col>
      <xdr:colOff>177800</xdr:colOff>
      <xdr:row>96</xdr:row>
      <xdr:rowOff>121875</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47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52329</xdr:rowOff>
    </xdr:from>
    <xdr:to>
      <xdr:col>81</xdr:col>
      <xdr:colOff>50800</xdr:colOff>
      <xdr:row>96</xdr:row>
      <xdr:rowOff>23662</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4592300" y="16168629"/>
          <a:ext cx="889000" cy="314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4821</xdr:rowOff>
    </xdr:from>
    <xdr:to>
      <xdr:col>81</xdr:col>
      <xdr:colOff>101600</xdr:colOff>
      <xdr:row>96</xdr:row>
      <xdr:rowOff>106421</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46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97548</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46428" y="16556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52329</xdr:rowOff>
    </xdr:from>
    <xdr:to>
      <xdr:col>76</xdr:col>
      <xdr:colOff>114300</xdr:colOff>
      <xdr:row>94</xdr:row>
      <xdr:rowOff>157623</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3703300" y="16168629"/>
          <a:ext cx="889000" cy="105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157846</xdr:rowOff>
    </xdr:from>
    <xdr:to>
      <xdr:col>76</xdr:col>
      <xdr:colOff>165100</xdr:colOff>
      <xdr:row>96</xdr:row>
      <xdr:rowOff>87996</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445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79123</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57428" y="16538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157623</xdr:rowOff>
    </xdr:from>
    <xdr:to>
      <xdr:col>71</xdr:col>
      <xdr:colOff>177800</xdr:colOff>
      <xdr:row>97</xdr:row>
      <xdr:rowOff>93249</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2814300" y="16273923"/>
          <a:ext cx="889000" cy="449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67915</xdr:rowOff>
    </xdr:from>
    <xdr:to>
      <xdr:col>72</xdr:col>
      <xdr:colOff>38100</xdr:colOff>
      <xdr:row>95</xdr:row>
      <xdr:rowOff>169515</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3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160642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44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79344</xdr:rowOff>
    </xdr:from>
    <xdr:to>
      <xdr:col>67</xdr:col>
      <xdr:colOff>101600</xdr:colOff>
      <xdr:row>98</xdr:row>
      <xdr:rowOff>9494</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709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621</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80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152817</xdr:rowOff>
    </xdr:from>
    <xdr:to>
      <xdr:col>85</xdr:col>
      <xdr:colOff>177800</xdr:colOff>
      <xdr:row>95</xdr:row>
      <xdr:rowOff>82967</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26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4244</xdr:rowOff>
    </xdr:from>
    <xdr:ext cx="534377"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612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144312</xdr:rowOff>
    </xdr:from>
    <xdr:to>
      <xdr:col>81</xdr:col>
      <xdr:colOff>101600</xdr:colOff>
      <xdr:row>96</xdr:row>
      <xdr:rowOff>74462</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432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90989</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14111" y="1620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1529</xdr:rowOff>
    </xdr:from>
    <xdr:to>
      <xdr:col>76</xdr:col>
      <xdr:colOff>165100</xdr:colOff>
      <xdr:row>94</xdr:row>
      <xdr:rowOff>103129</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11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119656</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25111" y="1589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106823</xdr:rowOff>
    </xdr:from>
    <xdr:to>
      <xdr:col>72</xdr:col>
      <xdr:colOff>38100</xdr:colOff>
      <xdr:row>95</xdr:row>
      <xdr:rowOff>36973</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22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53500</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36111" y="1599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42449</xdr:rowOff>
    </xdr:from>
    <xdr:to>
      <xdr:col>67</xdr:col>
      <xdr:colOff>101600</xdr:colOff>
      <xdr:row>97</xdr:row>
      <xdr:rowOff>144049</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67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160576</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79428" y="16448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a:extLst>
            <a:ext uri="{FF2B5EF4-FFF2-40B4-BE49-F238E27FC236}">
              <a16:creationId xmlns:a16="http://schemas.microsoft.com/office/drawing/2014/main" id="{00000000-0008-0000-06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142901</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2159595" y="5457851"/>
          <a:ext cx="1269" cy="1196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1" name="投資及び出資金最小値テキスト">
          <a:extLst>
            <a:ext uri="{FF2B5EF4-FFF2-40B4-BE49-F238E27FC236}">
              <a16:creationId xmlns:a16="http://schemas.microsoft.com/office/drawing/2014/main" id="{00000000-0008-0000-0600-0000E5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89578</xdr:rowOff>
    </xdr:from>
    <xdr:ext cx="469744" cy="259045"/>
    <xdr:sp macro="" textlink="">
      <xdr:nvSpPr>
        <xdr:cNvPr id="743" name="投資及び出資金最大値テキスト">
          <a:extLst>
            <a:ext uri="{FF2B5EF4-FFF2-40B4-BE49-F238E27FC236}">
              <a16:creationId xmlns:a16="http://schemas.microsoft.com/office/drawing/2014/main" id="{00000000-0008-0000-0600-0000E7020000}"/>
            </a:ext>
          </a:extLst>
        </xdr:cNvPr>
        <xdr:cNvSpPr txBox="1"/>
      </xdr:nvSpPr>
      <xdr:spPr>
        <a:xfrm>
          <a:off x="22212300" y="523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142901</xdr:rowOff>
    </xdr:from>
    <xdr:to>
      <xdr:col>116</xdr:col>
      <xdr:colOff>152400</xdr:colOff>
      <xdr:row>31</xdr:row>
      <xdr:rowOff>142901</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545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130785</xdr:rowOff>
    </xdr:from>
    <xdr:to>
      <xdr:col>116</xdr:col>
      <xdr:colOff>63500</xdr:colOff>
      <xdr:row>36</xdr:row>
      <xdr:rowOff>54432</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21323300" y="6131535"/>
          <a:ext cx="838200" cy="9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169968</xdr:rowOff>
    </xdr:from>
    <xdr:ext cx="469744" cy="259045"/>
    <xdr:sp macro="" textlink="">
      <xdr:nvSpPr>
        <xdr:cNvPr id="746" name="投資及び出資金平均値テキスト">
          <a:extLst>
            <a:ext uri="{FF2B5EF4-FFF2-40B4-BE49-F238E27FC236}">
              <a16:creationId xmlns:a16="http://schemas.microsoft.com/office/drawing/2014/main" id="{00000000-0008-0000-0600-0000EA020000}"/>
            </a:ext>
          </a:extLst>
        </xdr:cNvPr>
        <xdr:cNvSpPr txBox="1"/>
      </xdr:nvSpPr>
      <xdr:spPr>
        <a:xfrm>
          <a:off x="22212300" y="6170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20091</xdr:rowOff>
    </xdr:from>
    <xdr:to>
      <xdr:col>116</xdr:col>
      <xdr:colOff>114300</xdr:colOff>
      <xdr:row>36</xdr:row>
      <xdr:rowOff>121691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2110700" y="619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93980</xdr:rowOff>
    </xdr:from>
    <xdr:to>
      <xdr:col>111</xdr:col>
      <xdr:colOff>177800</xdr:colOff>
      <xdr:row>36</xdr:row>
      <xdr:rowOff>54432</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0434300" y="6094730"/>
          <a:ext cx="889000" cy="131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57124</xdr:rowOff>
    </xdr:from>
    <xdr:to>
      <xdr:col>112</xdr:col>
      <xdr:colOff>38100</xdr:colOff>
      <xdr:row>36</xdr:row>
      <xdr:rowOff>158724</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1272500" y="622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149851</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088428" y="632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93980</xdr:rowOff>
    </xdr:from>
    <xdr:to>
      <xdr:col>107</xdr:col>
      <xdr:colOff>50800</xdr:colOff>
      <xdr:row>36</xdr:row>
      <xdr:rowOff>49860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9545300" y="6094730"/>
          <a:ext cx="889000" cy="127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7290</xdr:rowOff>
    </xdr:from>
    <xdr:to>
      <xdr:col>107</xdr:col>
      <xdr:colOff>101600</xdr:colOff>
      <xdr:row>36</xdr:row>
      <xdr:rowOff>108890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0383500" y="617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100017</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199428" y="6272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27686</xdr:rowOff>
    </xdr:from>
    <xdr:to>
      <xdr:col>102</xdr:col>
      <xdr:colOff>114300</xdr:colOff>
      <xdr:row>36</xdr:row>
      <xdr:rowOff>49860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8656300" y="5685536"/>
          <a:ext cx="889000" cy="53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72898</xdr:rowOff>
    </xdr:from>
    <xdr:to>
      <xdr:col>102</xdr:col>
      <xdr:colOff>165100</xdr:colOff>
      <xdr:row>37</xdr:row>
      <xdr:rowOff>3048</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9494500" y="6245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165625</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337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xdr:rowOff>
    </xdr:from>
    <xdr:to>
      <xdr:col>98</xdr:col>
      <xdr:colOff>38100</xdr:colOff>
      <xdr:row>36</xdr:row>
      <xdr:rowOff>111404</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8605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102531</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274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79985</xdr:rowOff>
    </xdr:from>
    <xdr:to>
      <xdr:col>116</xdr:col>
      <xdr:colOff>114300</xdr:colOff>
      <xdr:row>36</xdr:row>
      <xdr:rowOff>10135</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2110700" y="608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102862</xdr:rowOff>
    </xdr:from>
    <xdr:ext cx="469744" cy="259045"/>
    <xdr:sp macro="" textlink="">
      <xdr:nvSpPr>
        <xdr:cNvPr id="765" name="投資及び出資金該当値テキスト">
          <a:extLst>
            <a:ext uri="{FF2B5EF4-FFF2-40B4-BE49-F238E27FC236}">
              <a16:creationId xmlns:a16="http://schemas.microsoft.com/office/drawing/2014/main" id="{00000000-0008-0000-0600-0000FD020000}"/>
            </a:ext>
          </a:extLst>
        </xdr:cNvPr>
        <xdr:cNvSpPr txBox="1"/>
      </xdr:nvSpPr>
      <xdr:spPr>
        <a:xfrm>
          <a:off x="22212300" y="5932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3632</xdr:rowOff>
    </xdr:from>
    <xdr:to>
      <xdr:col>112</xdr:col>
      <xdr:colOff>38100</xdr:colOff>
      <xdr:row>36</xdr:row>
      <xdr:rowOff>105232</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1272500" y="61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121759</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088428" y="5951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43180</xdr:rowOff>
    </xdr:from>
    <xdr:to>
      <xdr:col>107</xdr:col>
      <xdr:colOff>101600</xdr:colOff>
      <xdr:row>35</xdr:row>
      <xdr:rowOff>144780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0383500" y="60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161307</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199428" y="581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170510</xdr:rowOff>
    </xdr:from>
    <xdr:to>
      <xdr:col>102</xdr:col>
      <xdr:colOff>165100</xdr:colOff>
      <xdr:row>36</xdr:row>
      <xdr:rowOff>100660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9494500" y="61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117187</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9310428" y="5946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32</xdr:row>
      <xdr:rowOff>148336</xdr:rowOff>
    </xdr:from>
    <xdr:to>
      <xdr:col>98</xdr:col>
      <xdr:colOff>38100</xdr:colOff>
      <xdr:row>33</xdr:row>
      <xdr:rowOff>78486</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8605500" y="563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31</xdr:row>
      <xdr:rowOff>95013</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421428" y="540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33782</xdr:rowOff>
    </xdr:from>
    <xdr:to>
      <xdr:col>116</xdr:col>
      <xdr:colOff>62864</xdr:colOff>
      <xdr:row>59</xdr:row>
      <xdr:rowOff>40767</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777732"/>
          <a:ext cx="1269" cy="1378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44594</xdr:rowOff>
    </xdr:from>
    <xdr:ext cx="378565"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1601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40767</xdr:rowOff>
    </xdr:from>
    <xdr:to>
      <xdr:col>116</xdr:col>
      <xdr:colOff>152400</xdr:colOff>
      <xdr:row>59</xdr:row>
      <xdr:rowOff>40767</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15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151909</xdr:rowOff>
    </xdr:from>
    <xdr:ext cx="599010"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552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33782</xdr:rowOff>
    </xdr:from>
    <xdr:to>
      <xdr:col>116</xdr:col>
      <xdr:colOff>152400</xdr:colOff>
      <xdr:row>51</xdr:row>
      <xdr:rowOff>33782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77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124511</xdr:rowOff>
    </xdr:from>
    <xdr:to>
      <xdr:col>116</xdr:col>
      <xdr:colOff>63500</xdr:colOff>
      <xdr:row>58</xdr:row>
      <xdr:rowOff>128016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068611"/>
          <a:ext cx="8382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28884</xdr:rowOff>
    </xdr:from>
    <xdr:ext cx="534377"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630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6007</xdr:rowOff>
    </xdr:from>
    <xdr:to>
      <xdr:col>116</xdr:col>
      <xdr:colOff>114300</xdr:colOff>
      <xdr:row>57</xdr:row>
      <xdr:rowOff>107607</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778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110109</xdr:rowOff>
    </xdr:from>
    <xdr:to>
      <xdr:col>111</xdr:col>
      <xdr:colOff>177800</xdr:colOff>
      <xdr:row>58</xdr:row>
      <xdr:rowOff>124511</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0434300" y="10054209"/>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150584</xdr:rowOff>
    </xdr:from>
    <xdr:to>
      <xdr:col>112</xdr:col>
      <xdr:colOff>38100</xdr:colOff>
      <xdr:row>57</xdr:row>
      <xdr:rowOff>80734</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75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97261</xdr:rowOff>
    </xdr:from>
    <xdr:ext cx="534377"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56111" y="9527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110109</xdr:rowOff>
    </xdr:from>
    <xdr:to>
      <xdr:col>107</xdr:col>
      <xdr:colOff>50800</xdr:colOff>
      <xdr:row>58</xdr:row>
      <xdr:rowOff>146177</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9545300" y="10054209"/>
          <a:ext cx="889000" cy="36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91313</xdr:rowOff>
    </xdr:from>
    <xdr:to>
      <xdr:col>107</xdr:col>
      <xdr:colOff>101600</xdr:colOff>
      <xdr:row>57</xdr:row>
      <xdr:rowOff>21463</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69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37990</xdr:rowOff>
    </xdr:from>
    <xdr:ext cx="534377"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67111" y="946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127419</xdr:rowOff>
    </xdr:from>
    <xdr:to>
      <xdr:col>102</xdr:col>
      <xdr:colOff>114300</xdr:colOff>
      <xdr:row>58</xdr:row>
      <xdr:rowOff>146177</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071519"/>
          <a:ext cx="889000" cy="18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9271</xdr:rowOff>
    </xdr:from>
    <xdr:to>
      <xdr:col>102</xdr:col>
      <xdr:colOff>165100</xdr:colOff>
      <xdr:row>56</xdr:row>
      <xdr:rowOff>110871</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6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127398</xdr:rowOff>
    </xdr:from>
    <xdr:ext cx="534377"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278111" y="93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13691</xdr:rowOff>
    </xdr:from>
    <xdr:to>
      <xdr:col>98</xdr:col>
      <xdr:colOff>38100</xdr:colOff>
      <xdr:row>56</xdr:row>
      <xdr:rowOff>115291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61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131818</xdr:rowOff>
    </xdr:from>
    <xdr:ext cx="534377"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389111" y="939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77216</xdr:rowOff>
    </xdr:from>
    <xdr:to>
      <xdr:col>116</xdr:col>
      <xdr:colOff>114300</xdr:colOff>
      <xdr:row>59</xdr:row>
      <xdr:rowOff>7366</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02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163593</xdr:rowOff>
    </xdr:from>
    <xdr:ext cx="469744"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993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73711</xdr:rowOff>
    </xdr:from>
    <xdr:to>
      <xdr:col>112</xdr:col>
      <xdr:colOff>38100</xdr:colOff>
      <xdr:row>59</xdr:row>
      <xdr:rowOff>3861</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01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166438</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088428" y="1011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59309</xdr:rowOff>
    </xdr:from>
    <xdr:to>
      <xdr:col>107</xdr:col>
      <xdr:colOff>101600</xdr:colOff>
      <xdr:row>58</xdr:row>
      <xdr:rowOff>160909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00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152036</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199428" y="1009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95377</xdr:rowOff>
    </xdr:from>
    <xdr:to>
      <xdr:col>102</xdr:col>
      <xdr:colOff>165100</xdr:colOff>
      <xdr:row>59</xdr:row>
      <xdr:rowOff>25527</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03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16654</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10428" y="1013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76619</xdr:rowOff>
    </xdr:from>
    <xdr:to>
      <xdr:col>98</xdr:col>
      <xdr:colOff>38100</xdr:colOff>
      <xdr:row>59</xdr:row>
      <xdr:rowOff>6769</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02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169346</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21428" y="10113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122189</xdr:rowOff>
    </xdr:from>
    <xdr:to>
      <xdr:col>116</xdr:col>
      <xdr:colOff>62864</xdr:colOff>
      <xdr:row>79</xdr:row>
      <xdr:rowOff>45014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123689"/>
          <a:ext cx="1269" cy="1465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48841</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593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45014</xdr:rowOff>
    </xdr:from>
    <xdr:to>
      <xdr:col>116</xdr:col>
      <xdr:colOff>152400</xdr:colOff>
      <xdr:row>79</xdr:row>
      <xdr:rowOff>45014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589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68866</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1898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122189</xdr:rowOff>
    </xdr:from>
    <xdr:to>
      <xdr:col>116</xdr:col>
      <xdr:colOff>152400</xdr:colOff>
      <xdr:row>70</xdr:row>
      <xdr:rowOff>122189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123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14839</xdr:rowOff>
    </xdr:from>
    <xdr:to>
      <xdr:col>116</xdr:col>
      <xdr:colOff>63500</xdr:colOff>
      <xdr:row>75</xdr:row>
      <xdr:rowOff>44648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2873589"/>
          <a:ext cx="838200" cy="2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123792</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982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145364</xdr:rowOff>
    </xdr:from>
    <xdr:to>
      <xdr:col>116</xdr:col>
      <xdr:colOff>114300</xdr:colOff>
      <xdr:row>76</xdr:row>
      <xdr:rowOff>75515</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0041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44648</xdr:rowOff>
    </xdr:from>
    <xdr:to>
      <xdr:col>111</xdr:col>
      <xdr:colOff>177800</xdr:colOff>
      <xdr:row>75</xdr:row>
      <xdr:rowOff>116337</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2903398"/>
          <a:ext cx="889000" cy="7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34539</xdr:rowOff>
    </xdr:from>
    <xdr:to>
      <xdr:col>112</xdr:col>
      <xdr:colOff>38100</xdr:colOff>
      <xdr:row>76</xdr:row>
      <xdr:rowOff>136139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306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127266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315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116337</xdr:rowOff>
    </xdr:from>
    <xdr:to>
      <xdr:col>107</xdr:col>
      <xdr:colOff>50800</xdr:colOff>
      <xdr:row>75</xdr:row>
      <xdr:rowOff>121549</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2975087"/>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77653</xdr:rowOff>
    </xdr:from>
    <xdr:to>
      <xdr:col>107</xdr:col>
      <xdr:colOff>101600</xdr:colOff>
      <xdr:row>77</xdr:row>
      <xdr:rowOff>7803</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31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170380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320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94803</xdr:rowOff>
    </xdr:from>
    <xdr:to>
      <xdr:col>102</xdr:col>
      <xdr:colOff>114300</xdr:colOff>
      <xdr:row>75</xdr:row>
      <xdr:rowOff>121549</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8656300" y="12953553"/>
          <a:ext cx="889000" cy="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107051</xdr:rowOff>
    </xdr:from>
    <xdr:to>
      <xdr:col>102</xdr:col>
      <xdr:colOff>165100</xdr:colOff>
      <xdr:row>77</xdr:row>
      <xdr:rowOff>37201</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3137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28328</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229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156383</xdr:rowOff>
    </xdr:from>
    <xdr:to>
      <xdr:col>98</xdr:col>
      <xdr:colOff>38100</xdr:colOff>
      <xdr:row>77</xdr:row>
      <xdr:rowOff>86533</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77660</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279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135489</xdr:rowOff>
    </xdr:from>
    <xdr:to>
      <xdr:col>116</xdr:col>
      <xdr:colOff>114300</xdr:colOff>
      <xdr:row>75</xdr:row>
      <xdr:rowOff>65639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282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158366</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267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165298</xdr:rowOff>
    </xdr:from>
    <xdr:to>
      <xdr:col>112</xdr:col>
      <xdr:colOff>38100</xdr:colOff>
      <xdr:row>75</xdr:row>
      <xdr:rowOff>95448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285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111975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262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65537</xdr:rowOff>
    </xdr:from>
    <xdr:to>
      <xdr:col>107</xdr:col>
      <xdr:colOff>101600</xdr:colOff>
      <xdr:row>75</xdr:row>
      <xdr:rowOff>167137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292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12214</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269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70749</xdr:rowOff>
    </xdr:from>
    <xdr:to>
      <xdr:col>102</xdr:col>
      <xdr:colOff>165100</xdr:colOff>
      <xdr:row>76</xdr:row>
      <xdr:rowOff>899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292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17426</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2704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44003</xdr:rowOff>
    </xdr:from>
    <xdr:to>
      <xdr:col>98</xdr:col>
      <xdr:colOff>38100</xdr:colOff>
      <xdr:row>75</xdr:row>
      <xdr:rowOff>145603</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290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162130</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267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659,230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円であり、類似団体中高い方から５番目（類似団体加重平均は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609,740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円）となる。類似団体平均と比べて、人件費や普通建設事業費、公債費などが高い水準にあることが要因である。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128,232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人当たり職員数が類似団体平均と比べ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人多いこと、職員の平均年齢（令和６年４月時点類似団体中２位）や労務職員の給与月額（令和６年４月時点類似団体中４位）が類似団体に比べ高い水準であることなどが要因である。</a:t>
          </a: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70,161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円であり、類似団体平均と比較すると、高い水準にある。令和６年度の一般会計における阪神・淡路大震災関連の市債償還額が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億円となっているなど、依然として震災関連の市債償還による影響が大きい。</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92,216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類似団体平均と比較すると高い水準にあり、令和６年度においては都心・三宮の再整備やポートアイランド地区および六甲アイランド地区における高潮対策の事業進捗に伴い、前年度と比較して増加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今後も、財政の健全性を保ちつつ、堅実な成長戦略により、さらなる都市の成長を促す好循環を創出できるよう、持続可能な大都市経営を行っていく。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兵庫県神戸市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1,493,543
1,434,404
556.93
1,005,169,825
984,587,697
1,410,769
463,449,254
1,123,240,309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64.5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128105</xdr:rowOff>
    </xdr:from>
    <xdr:ext cx="377026"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384974" y="6643205"/>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15603</xdr:rowOff>
    </xdr:from>
    <xdr:to>
      <xdr:col>24</xdr:col>
      <xdr:colOff>62865</xdr:colOff>
      <xdr:row>39</xdr:row>
      <xdr:rowOff>59690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30553"/>
          <a:ext cx="1270" cy="1415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63517</xdr:rowOff>
    </xdr:from>
    <xdr:ext cx="378565"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50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59690</xdr:rowOff>
    </xdr:from>
    <xdr:to>
      <xdr:col>24</xdr:col>
      <xdr:colOff>152400</xdr:colOff>
      <xdr:row>39</xdr:row>
      <xdr:rowOff>59690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4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133730</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105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15603</xdr:rowOff>
    </xdr:from>
    <xdr:to>
      <xdr:col>24</xdr:col>
      <xdr:colOff>152400</xdr:colOff>
      <xdr:row>31</xdr:row>
      <xdr:rowOff>15603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30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67854</xdr:rowOff>
    </xdr:from>
    <xdr:to>
      <xdr:col>24</xdr:col>
      <xdr:colOff>63500</xdr:colOff>
      <xdr:row>34</xdr:row>
      <xdr:rowOff>69487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5897154"/>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121211</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1219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142784</xdr:rowOff>
    </xdr:from>
    <xdr:to>
      <xdr:col>24</xdr:col>
      <xdr:colOff>114300</xdr:colOff>
      <xdr:row>36</xdr:row>
      <xdr:rowOff>72934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14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907</xdr:rowOff>
    </xdr:from>
    <xdr:to>
      <xdr:col>19</xdr:col>
      <xdr:colOff>177800</xdr:colOff>
      <xdr:row>34</xdr:row>
      <xdr:rowOff>67854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5830207"/>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160746</xdr:rowOff>
    </xdr:from>
    <xdr:to>
      <xdr:col>20</xdr:col>
      <xdr:colOff>38100</xdr:colOff>
      <xdr:row>36</xdr:row>
      <xdr:rowOff>90896</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61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82023</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254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82550</xdr:rowOff>
    </xdr:from>
    <xdr:to>
      <xdr:col>15</xdr:col>
      <xdr:colOff>50800</xdr:colOff>
      <xdr:row>34</xdr:row>
      <xdr:rowOff>907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5740400"/>
          <a:ext cx="88900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12156</xdr:rowOff>
    </xdr:from>
    <xdr:to>
      <xdr:col>15</xdr:col>
      <xdr:colOff>101600</xdr:colOff>
      <xdr:row>36</xdr:row>
      <xdr:rowOff>113756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8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104883</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27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82550</xdr:rowOff>
    </xdr:from>
    <xdr:to>
      <xdr:col>10</xdr:col>
      <xdr:colOff>114300</xdr:colOff>
      <xdr:row>34</xdr:row>
      <xdr:rowOff>35197</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5740400"/>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23586</xdr:rowOff>
    </xdr:from>
    <xdr:to>
      <xdr:col>10</xdr:col>
      <xdr:colOff>165100</xdr:colOff>
      <xdr:row>36</xdr:row>
      <xdr:rowOff>125186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19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116313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28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31750</xdr:rowOff>
    </xdr:from>
    <xdr:to>
      <xdr:col>6</xdr:col>
      <xdr:colOff>38100</xdr:colOff>
      <xdr:row>36</xdr:row>
      <xdr:rowOff>133350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124477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18687</xdr:rowOff>
    </xdr:from>
    <xdr:to>
      <xdr:col>24</xdr:col>
      <xdr:colOff>114300</xdr:colOff>
      <xdr:row>34</xdr:row>
      <xdr:rowOff>120287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847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41564</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69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17054</xdr:rowOff>
    </xdr:from>
    <xdr:to>
      <xdr:col>20</xdr:col>
      <xdr:colOff>38100</xdr:colOff>
      <xdr:row>34</xdr:row>
      <xdr:rowOff>118654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84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135181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621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121557</xdr:rowOff>
    </xdr:from>
    <xdr:to>
      <xdr:col>15</xdr:col>
      <xdr:colOff>101600</xdr:colOff>
      <xdr:row>34</xdr:row>
      <xdr:rowOff>51707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77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68234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554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31750</xdr:rowOff>
    </xdr:from>
    <xdr:to>
      <xdr:col>10</xdr:col>
      <xdr:colOff>165100</xdr:colOff>
      <xdr:row>33</xdr:row>
      <xdr:rowOff>133350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68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149877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155847</xdr:rowOff>
    </xdr:from>
    <xdr:to>
      <xdr:col>6</xdr:col>
      <xdr:colOff>38100</xdr:colOff>
      <xdr:row>34</xdr:row>
      <xdr:rowOff>85997</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81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102524</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58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103899</xdr:rowOff>
    </xdr:from>
    <xdr:to>
      <xdr:col>24</xdr:col>
      <xdr:colOff>62865</xdr:colOff>
      <xdr:row>59</xdr:row>
      <xdr:rowOff>31090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9533649"/>
          <a:ext cx="1270" cy="61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34917</xdr:rowOff>
    </xdr:from>
    <xdr:ext cx="534377"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5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31090</xdr:rowOff>
    </xdr:from>
    <xdr:to>
      <xdr:col>24</xdr:col>
      <xdr:colOff>152400</xdr:colOff>
      <xdr:row>59</xdr:row>
      <xdr:rowOff>31090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4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50576</xdr:rowOff>
    </xdr:from>
    <xdr:ext cx="534377"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9308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79,319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103899</xdr:rowOff>
    </xdr:from>
    <xdr:to>
      <xdr:col>24</xdr:col>
      <xdr:colOff>152400</xdr:colOff>
      <xdr:row>55</xdr:row>
      <xdr:rowOff>103899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9533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136220</xdr:rowOff>
    </xdr:from>
    <xdr:to>
      <xdr:col>24</xdr:col>
      <xdr:colOff>63500</xdr:colOff>
      <xdr:row>58</xdr:row>
      <xdr:rowOff>51956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908870"/>
          <a:ext cx="838200" cy="87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166641</xdr:rowOff>
    </xdr:from>
    <xdr:ext cx="534377"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939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16764</xdr:rowOff>
    </xdr:from>
    <xdr:to>
      <xdr:col>24</xdr:col>
      <xdr:colOff>114300</xdr:colOff>
      <xdr:row>58</xdr:row>
      <xdr:rowOff>118364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60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19291</xdr:rowOff>
    </xdr:from>
    <xdr:to>
      <xdr:col>19</xdr:col>
      <xdr:colOff>177800</xdr:colOff>
      <xdr:row>58</xdr:row>
      <xdr:rowOff>51956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9963391"/>
          <a:ext cx="889000" cy="32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51956</xdr:rowOff>
    </xdr:from>
    <xdr:to>
      <xdr:col>20</xdr:col>
      <xdr:colOff>38100</xdr:colOff>
      <xdr:row>58</xdr:row>
      <xdr:rowOff>153556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9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144683</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100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139916</xdr:rowOff>
    </xdr:from>
    <xdr:to>
      <xdr:col>15</xdr:col>
      <xdr:colOff>50800</xdr:colOff>
      <xdr:row>58</xdr:row>
      <xdr:rowOff>19291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2019300" y="9912566"/>
          <a:ext cx="889000" cy="50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50050</xdr:rowOff>
    </xdr:from>
    <xdr:to>
      <xdr:col>15</xdr:col>
      <xdr:colOff>101600</xdr:colOff>
      <xdr:row>58</xdr:row>
      <xdr:rowOff>151650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9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142777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1008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41669</xdr:rowOff>
    </xdr:from>
    <xdr:to>
      <xdr:col>10</xdr:col>
      <xdr:colOff>114300</xdr:colOff>
      <xdr:row>57</xdr:row>
      <xdr:rowOff>139916</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8785619"/>
          <a:ext cx="889000" cy="112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27254</xdr:rowOff>
    </xdr:from>
    <xdr:to>
      <xdr:col>10</xdr:col>
      <xdr:colOff>165100</xdr:colOff>
      <xdr:row>58</xdr:row>
      <xdr:rowOff>128854</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71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119981</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1006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63462</xdr:rowOff>
    </xdr:from>
    <xdr:to>
      <xdr:col>6</xdr:col>
      <xdr:colOff>38100</xdr:colOff>
      <xdr:row>51</xdr:row>
      <xdr:rowOff>165062</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88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156189</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8900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85420</xdr:rowOff>
    </xdr:from>
    <xdr:to>
      <xdr:col>24</xdr:col>
      <xdr:colOff>114300</xdr:colOff>
      <xdr:row>58</xdr:row>
      <xdr:rowOff>15570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85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108297</xdr:rowOff>
    </xdr:from>
    <xdr:ext cx="534377"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70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1156</xdr:rowOff>
    </xdr:from>
    <xdr:to>
      <xdr:col>20</xdr:col>
      <xdr:colOff>38100</xdr:colOff>
      <xdr:row>58</xdr:row>
      <xdr:rowOff>102756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94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119283</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972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139941</xdr:rowOff>
    </xdr:from>
    <xdr:to>
      <xdr:col>15</xdr:col>
      <xdr:colOff>101600</xdr:colOff>
      <xdr:row>58</xdr:row>
      <xdr:rowOff>70091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91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86618</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9687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89116</xdr:rowOff>
    </xdr:from>
    <xdr:to>
      <xdr:col>10</xdr:col>
      <xdr:colOff>165100</xdr:colOff>
      <xdr:row>58</xdr:row>
      <xdr:rowOff>19266</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86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35793</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52111" y="963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162319</xdr:rowOff>
    </xdr:from>
    <xdr:to>
      <xdr:col>6</xdr:col>
      <xdr:colOff>38100</xdr:colOff>
      <xdr:row>51</xdr:row>
      <xdr:rowOff>92469</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873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108996</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8510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114493</xdr:rowOff>
    </xdr:from>
    <xdr:to>
      <xdr:col>24</xdr:col>
      <xdr:colOff>62865</xdr:colOff>
      <xdr:row>77</xdr:row>
      <xdr:rowOff>163863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15993"/>
          <a:ext cx="1270" cy="124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167690</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369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163863</xdr:rowOff>
    </xdr:from>
    <xdr:to>
      <xdr:col>24</xdr:col>
      <xdr:colOff>152400</xdr:colOff>
      <xdr:row>77</xdr:row>
      <xdr:rowOff>163863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365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61170</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891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343,308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114493</xdr:rowOff>
    </xdr:from>
    <xdr:to>
      <xdr:col>24</xdr:col>
      <xdr:colOff>152400</xdr:colOff>
      <xdr:row>70</xdr:row>
      <xdr:rowOff>114493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15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83594</xdr:rowOff>
    </xdr:from>
    <xdr:to>
      <xdr:col>24</xdr:col>
      <xdr:colOff>63500</xdr:colOff>
      <xdr:row>74</xdr:row>
      <xdr:rowOff>161318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770894"/>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103034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7903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124607</xdr:rowOff>
    </xdr:from>
    <xdr:to>
      <xdr:col>24</xdr:col>
      <xdr:colOff>114300</xdr:colOff>
      <xdr:row>75</xdr:row>
      <xdr:rowOff>54757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8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161318</xdr:rowOff>
    </xdr:from>
    <xdr:to>
      <xdr:col>19</xdr:col>
      <xdr:colOff>177800</xdr:colOff>
      <xdr:row>75</xdr:row>
      <xdr:rowOff>12286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848618"/>
          <a:ext cx="889000" cy="22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45169</xdr:rowOff>
    </xdr:from>
    <xdr:to>
      <xdr:col>20</xdr:col>
      <xdr:colOff>38100</xdr:colOff>
      <xdr:row>75</xdr:row>
      <xdr:rowOff>146769</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290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137896</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996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12286</xdr:rowOff>
    </xdr:from>
    <xdr:to>
      <xdr:col>15</xdr:col>
      <xdr:colOff>50800</xdr:colOff>
      <xdr:row>75</xdr:row>
      <xdr:rowOff>17735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2871036"/>
          <a:ext cx="889000" cy="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122961</xdr:rowOff>
    </xdr:from>
    <xdr:to>
      <xdr:col>15</xdr:col>
      <xdr:colOff>101600</xdr:colOff>
      <xdr:row>76</xdr:row>
      <xdr:rowOff>53111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298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44238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074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17735</xdr:rowOff>
    </xdr:from>
    <xdr:to>
      <xdr:col>10</xdr:col>
      <xdr:colOff>114300</xdr:colOff>
      <xdr:row>76</xdr:row>
      <xdr:rowOff>54211</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2876485"/>
          <a:ext cx="889000" cy="207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101290</xdr:rowOff>
    </xdr:from>
    <xdr:to>
      <xdr:col>10</xdr:col>
      <xdr:colOff>165100</xdr:colOff>
      <xdr:row>76</xdr:row>
      <xdr:rowOff>31440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296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22567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052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130727</xdr:rowOff>
    </xdr:from>
    <xdr:to>
      <xdr:col>6</xdr:col>
      <xdr:colOff>38100</xdr:colOff>
      <xdr:row>77</xdr:row>
      <xdr:rowOff>60877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16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52004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253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32794</xdr:rowOff>
    </xdr:from>
    <xdr:to>
      <xdr:col>24</xdr:col>
      <xdr:colOff>114300</xdr:colOff>
      <xdr:row>74</xdr:row>
      <xdr:rowOff>134394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72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55671</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57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110518</xdr:rowOff>
    </xdr:from>
    <xdr:to>
      <xdr:col>20</xdr:col>
      <xdr:colOff>38100</xdr:colOff>
      <xdr:row>75</xdr:row>
      <xdr:rowOff>40668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79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57195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57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132936</xdr:rowOff>
    </xdr:from>
    <xdr:to>
      <xdr:col>15</xdr:col>
      <xdr:colOff>101600</xdr:colOff>
      <xdr:row>75</xdr:row>
      <xdr:rowOff>63086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82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79613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595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138385</xdr:rowOff>
    </xdr:from>
    <xdr:to>
      <xdr:col>10</xdr:col>
      <xdr:colOff>165100</xdr:colOff>
      <xdr:row>75</xdr:row>
      <xdr:rowOff>68535</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82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85062</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600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3411</xdr:rowOff>
    </xdr:from>
    <xdr:to>
      <xdr:col>6</xdr:col>
      <xdr:colOff>38100</xdr:colOff>
      <xdr:row>76</xdr:row>
      <xdr:rowOff>105011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03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121538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808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4324</xdr:rowOff>
    </xdr:from>
    <xdr:to>
      <xdr:col>24</xdr:col>
      <xdr:colOff>62865</xdr:colOff>
      <xdr:row>97</xdr:row>
      <xdr:rowOff>152639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34824"/>
          <a:ext cx="1270" cy="1348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156466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78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152639</xdr:rowOff>
    </xdr:from>
    <xdr:to>
      <xdr:col>24</xdr:col>
      <xdr:colOff>152400</xdr:colOff>
      <xdr:row>97</xdr:row>
      <xdr:rowOff>152639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783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122451</xdr:rowOff>
    </xdr:from>
    <xdr:ext cx="534377"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1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4324</xdr:rowOff>
    </xdr:from>
    <xdr:to>
      <xdr:col>24</xdr:col>
      <xdr:colOff>152400</xdr:colOff>
      <xdr:row>90</xdr:row>
      <xdr:rowOff>4324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34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143540</xdr:rowOff>
    </xdr:from>
    <xdr:to>
      <xdr:col>24</xdr:col>
      <xdr:colOff>63500</xdr:colOff>
      <xdr:row>95</xdr:row>
      <xdr:rowOff>56717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259840"/>
          <a:ext cx="838200" cy="84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144147</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088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121270</xdr:rowOff>
    </xdr:from>
    <xdr:to>
      <xdr:col>24</xdr:col>
      <xdr:colOff>114300</xdr:colOff>
      <xdr:row>95</xdr:row>
      <xdr:rowOff>51420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23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79121</xdr:rowOff>
    </xdr:from>
    <xdr:to>
      <xdr:col>19</xdr:col>
      <xdr:colOff>177800</xdr:colOff>
      <xdr:row>94</xdr:row>
      <xdr:rowOff>143540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5509621"/>
          <a:ext cx="889000" cy="750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88032</xdr:rowOff>
    </xdr:from>
    <xdr:to>
      <xdr:col>20</xdr:col>
      <xdr:colOff>38100</xdr:colOff>
      <xdr:row>95</xdr:row>
      <xdr:rowOff>18182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20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34709</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5979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79121</xdr:rowOff>
    </xdr:from>
    <xdr:to>
      <xdr:col>15</xdr:col>
      <xdr:colOff>50800</xdr:colOff>
      <xdr:row>90</xdr:row>
      <xdr:rowOff>115926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5509621"/>
          <a:ext cx="889000" cy="36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91</xdr:row>
      <xdr:rowOff>144769</xdr:rowOff>
    </xdr:from>
    <xdr:to>
      <xdr:col>15</xdr:col>
      <xdr:colOff>101600</xdr:colOff>
      <xdr:row>92</xdr:row>
      <xdr:rowOff>74919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5746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66046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583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115926</xdr:rowOff>
    </xdr:from>
    <xdr:to>
      <xdr:col>10</xdr:col>
      <xdr:colOff>114300</xdr:colOff>
      <xdr:row>96</xdr:row>
      <xdr:rowOff>803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5546426"/>
          <a:ext cx="889000" cy="913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92</xdr:row>
      <xdr:rowOff>40666</xdr:rowOff>
    </xdr:from>
    <xdr:to>
      <xdr:col>10</xdr:col>
      <xdr:colOff>165100</xdr:colOff>
      <xdr:row>92</xdr:row>
      <xdr:rowOff>142266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5814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133393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59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71526</xdr:rowOff>
    </xdr:from>
    <xdr:to>
      <xdr:col>6</xdr:col>
      <xdr:colOff>38100</xdr:colOff>
      <xdr:row>97</xdr:row>
      <xdr:rowOff>1676</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30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164253</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2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5917</xdr:rowOff>
    </xdr:from>
    <xdr:to>
      <xdr:col>24</xdr:col>
      <xdr:colOff>114300</xdr:colOff>
      <xdr:row>95</xdr:row>
      <xdr:rowOff>107517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29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155794</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272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92740</xdr:rowOff>
    </xdr:from>
    <xdr:to>
      <xdr:col>20</xdr:col>
      <xdr:colOff>38100</xdr:colOff>
      <xdr:row>95</xdr:row>
      <xdr:rowOff>22890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20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14017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30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28321</xdr:rowOff>
    </xdr:from>
    <xdr:to>
      <xdr:col>15</xdr:col>
      <xdr:colOff>101600</xdr:colOff>
      <xdr:row>90</xdr:row>
      <xdr:rowOff>129921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545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88</xdr:row>
      <xdr:rowOff>146448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523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90</xdr:row>
      <xdr:rowOff>65126</xdr:rowOff>
    </xdr:from>
    <xdr:to>
      <xdr:col>10</xdr:col>
      <xdr:colOff>165100</xdr:colOff>
      <xdr:row>90</xdr:row>
      <xdr:rowOff>166726</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549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89</xdr:row>
      <xdr:rowOff>11803</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527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121453</xdr:rowOff>
    </xdr:from>
    <xdr:to>
      <xdr:col>6</xdr:col>
      <xdr:colOff>38100</xdr:colOff>
      <xdr:row>96</xdr:row>
      <xdr:rowOff>51603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40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68130</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18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144434</xdr:rowOff>
    </xdr:from>
    <xdr:ext cx="37702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226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34</xdr:row>
      <xdr:rowOff>160763</xdr:rowOff>
    </xdr:from>
    <xdr:ext cx="37702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226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33</xdr:row>
      <xdr:rowOff>5641</xdr:rowOff>
    </xdr:from>
    <xdr:ext cx="37702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226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8527</xdr:rowOff>
    </xdr:from>
    <xdr:to>
      <xdr:col>54</xdr:col>
      <xdr:colOff>189865</xdr:colOff>
      <xdr:row>39</xdr:row>
      <xdr:rowOff>77107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323477"/>
          <a:ext cx="127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80934</xdr:rowOff>
    </xdr:from>
    <xdr:ext cx="313932"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674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77107</xdr:rowOff>
    </xdr:from>
    <xdr:to>
      <xdr:col>55</xdr:col>
      <xdr:colOff>88900</xdr:colOff>
      <xdr:row>39</xdr:row>
      <xdr:rowOff>77107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6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126654</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09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8527</xdr:rowOff>
    </xdr:from>
    <xdr:to>
      <xdr:col>55</xdr:col>
      <xdr:colOff>88900</xdr:colOff>
      <xdr:row>31</xdr:row>
      <xdr:rowOff>8527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323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49349</xdr:rowOff>
    </xdr:from>
    <xdr:to>
      <xdr:col>55</xdr:col>
      <xdr:colOff>0</xdr:colOff>
      <xdr:row>38</xdr:row>
      <xdr:rowOff>51526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6564449"/>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41564</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2137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18687</xdr:rowOff>
    </xdr:from>
    <xdr:to>
      <xdr:col>55</xdr:col>
      <xdr:colOff>50800</xdr:colOff>
      <xdr:row>37</xdr:row>
      <xdr:rowOff>120287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36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51526</xdr:rowOff>
    </xdr:from>
    <xdr:to>
      <xdr:col>50</xdr:col>
      <xdr:colOff>114300</xdr:colOff>
      <xdr:row>38</xdr:row>
      <xdr:rowOff>58057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656662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31750</xdr:rowOff>
    </xdr:from>
    <xdr:to>
      <xdr:col>50</xdr:col>
      <xdr:colOff>165100</xdr:colOff>
      <xdr:row>37</xdr:row>
      <xdr:rowOff>133350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37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149877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150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46083</xdr:rowOff>
    </xdr:from>
    <xdr:to>
      <xdr:col>45</xdr:col>
      <xdr:colOff>177800</xdr:colOff>
      <xdr:row>38</xdr:row>
      <xdr:rowOff>58057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561183"/>
          <a:ext cx="88900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1270</xdr:rowOff>
    </xdr:from>
    <xdr:to>
      <xdr:col>46</xdr:col>
      <xdr:colOff>38100</xdr:colOff>
      <xdr:row>37</xdr:row>
      <xdr:rowOff>102870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34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119397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120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43906</xdr:rowOff>
    </xdr:from>
    <xdr:to>
      <xdr:col>41</xdr:col>
      <xdr:colOff>50800</xdr:colOff>
      <xdr:row>38</xdr:row>
      <xdr:rowOff>46083</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6559006"/>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129177</xdr:rowOff>
    </xdr:from>
    <xdr:to>
      <xdr:col>41</xdr:col>
      <xdr:colOff>101600</xdr:colOff>
      <xdr:row>37</xdr:row>
      <xdr:rowOff>59327</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30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75854</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0766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110672</xdr:rowOff>
    </xdr:from>
    <xdr:to>
      <xdr:col>36</xdr:col>
      <xdr:colOff>165100</xdr:colOff>
      <xdr:row>37</xdr:row>
      <xdr:rowOff>40822</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2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57349</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058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169999</xdr:rowOff>
    </xdr:from>
    <xdr:to>
      <xdr:col>55</xdr:col>
      <xdr:colOff>50800</xdr:colOff>
      <xdr:row>38</xdr:row>
      <xdr:rowOff>100149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51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148426</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4920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726</xdr:rowOff>
    </xdr:from>
    <xdr:to>
      <xdr:col>50</xdr:col>
      <xdr:colOff>165100</xdr:colOff>
      <xdr:row>38</xdr:row>
      <xdr:rowOff>102326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51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93453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608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7257</xdr:rowOff>
    </xdr:from>
    <xdr:to>
      <xdr:col>46</xdr:col>
      <xdr:colOff>38100</xdr:colOff>
      <xdr:row>38</xdr:row>
      <xdr:rowOff>108857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52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99984</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6150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166733</xdr:rowOff>
    </xdr:from>
    <xdr:to>
      <xdr:col>41</xdr:col>
      <xdr:colOff>101600</xdr:colOff>
      <xdr:row>38</xdr:row>
      <xdr:rowOff>96883</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51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88010</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603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164556</xdr:rowOff>
    </xdr:from>
    <xdr:to>
      <xdr:col>36</xdr:col>
      <xdr:colOff>165100</xdr:colOff>
      <xdr:row>38</xdr:row>
      <xdr:rowOff>94706</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508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85833</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600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97663</xdr:rowOff>
    </xdr:from>
    <xdr:to>
      <xdr:col>54</xdr:col>
      <xdr:colOff>189865</xdr:colOff>
      <xdr:row>59</xdr:row>
      <xdr:rowOff>39624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670163"/>
          <a:ext cx="1270" cy="148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43451</xdr:rowOff>
    </xdr:from>
    <xdr:ext cx="313932"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590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39624</xdr:rowOff>
    </xdr:from>
    <xdr:to>
      <xdr:col>55</xdr:col>
      <xdr:colOff>88900</xdr:colOff>
      <xdr:row>59</xdr:row>
      <xdr:rowOff>39624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155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44340</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445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97663</xdr:rowOff>
    </xdr:from>
    <xdr:to>
      <xdr:col>55</xdr:col>
      <xdr:colOff>88900</xdr:colOff>
      <xdr:row>50</xdr:row>
      <xdr:rowOff>97663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67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107188</xdr:rowOff>
    </xdr:from>
    <xdr:to>
      <xdr:col>55</xdr:col>
      <xdr:colOff>0</xdr:colOff>
      <xdr:row>55</xdr:row>
      <xdr:rowOff>123825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9639300" y="9536938"/>
          <a:ext cx="838200" cy="1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15257</xdr:rowOff>
    </xdr:from>
    <xdr:ext cx="469744"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787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36830</xdr:rowOff>
    </xdr:from>
    <xdr:to>
      <xdr:col>55</xdr:col>
      <xdr:colOff>50800</xdr:colOff>
      <xdr:row>57</xdr:row>
      <xdr:rowOff>138430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80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123825</xdr:rowOff>
    </xdr:from>
    <xdr:to>
      <xdr:col>50</xdr:col>
      <xdr:colOff>114300</xdr:colOff>
      <xdr:row>56</xdr:row>
      <xdr:rowOff>85979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8750300" y="9553575"/>
          <a:ext cx="889000" cy="13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40386</xdr:rowOff>
    </xdr:from>
    <xdr:to>
      <xdr:col>50</xdr:col>
      <xdr:colOff>165100</xdr:colOff>
      <xdr:row>57</xdr:row>
      <xdr:rowOff>141986</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81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133113</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04428" y="9905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85979</xdr:rowOff>
    </xdr:from>
    <xdr:to>
      <xdr:col>45</xdr:col>
      <xdr:colOff>177800</xdr:colOff>
      <xdr:row>56</xdr:row>
      <xdr:rowOff>165481</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9687179"/>
          <a:ext cx="889000" cy="79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51181</xdr:rowOff>
    </xdr:from>
    <xdr:to>
      <xdr:col>46</xdr:col>
      <xdr:colOff>38100</xdr:colOff>
      <xdr:row>57</xdr:row>
      <xdr:rowOff>152781</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823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143908</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15428" y="991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149098</xdr:rowOff>
    </xdr:from>
    <xdr:to>
      <xdr:col>41</xdr:col>
      <xdr:colOff>50800</xdr:colOff>
      <xdr:row>56</xdr:row>
      <xdr:rowOff>165481</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6972300" y="9750298"/>
          <a:ext cx="8890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52451</xdr:rowOff>
    </xdr:from>
    <xdr:to>
      <xdr:col>41</xdr:col>
      <xdr:colOff>101600</xdr:colOff>
      <xdr:row>57</xdr:row>
      <xdr:rowOff>154051</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82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145178</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26428" y="9917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58547</xdr:rowOff>
    </xdr:from>
    <xdr:to>
      <xdr:col>36</xdr:col>
      <xdr:colOff>165100</xdr:colOff>
      <xdr:row>57</xdr:row>
      <xdr:rowOff>160147</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83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151274</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37428" y="9923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56388</xdr:rowOff>
    </xdr:from>
    <xdr:to>
      <xdr:col>55</xdr:col>
      <xdr:colOff>50800</xdr:colOff>
      <xdr:row>55</xdr:row>
      <xdr:rowOff>157988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486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79265</xdr:rowOff>
    </xdr:from>
    <xdr:ext cx="469744"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337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73025</xdr:rowOff>
    </xdr:from>
    <xdr:to>
      <xdr:col>50</xdr:col>
      <xdr:colOff>165100</xdr:colOff>
      <xdr:row>56</xdr:row>
      <xdr:rowOff>3175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50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19702</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404428" y="927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35179</xdr:rowOff>
    </xdr:from>
    <xdr:to>
      <xdr:col>46</xdr:col>
      <xdr:colOff>38100</xdr:colOff>
      <xdr:row>56</xdr:row>
      <xdr:rowOff>136779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63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54</xdr:row>
      <xdr:rowOff>153306</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515428" y="9411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114681</xdr:rowOff>
    </xdr:from>
    <xdr:to>
      <xdr:col>41</xdr:col>
      <xdr:colOff>101600</xdr:colOff>
      <xdr:row>57</xdr:row>
      <xdr:rowOff>44831</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71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61358</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626428" y="949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98298</xdr:rowOff>
    </xdr:from>
    <xdr:to>
      <xdr:col>36</xdr:col>
      <xdr:colOff>165100</xdr:colOff>
      <xdr:row>57</xdr:row>
      <xdr:rowOff>28448</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699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44975</xdr:rowOff>
    </xdr:from>
    <xdr:ext cx="469744"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37428" y="9474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127330</xdr:rowOff>
    </xdr:from>
    <xdr:to>
      <xdr:col>54</xdr:col>
      <xdr:colOff>189865</xdr:colOff>
      <xdr:row>78</xdr:row>
      <xdr:rowOff>160693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128830"/>
          <a:ext cx="1270" cy="1404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164520</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537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160693</xdr:rowOff>
    </xdr:from>
    <xdr:to>
      <xdr:col>55</xdr:col>
      <xdr:colOff>88900</xdr:colOff>
      <xdr:row>78</xdr:row>
      <xdr:rowOff>160693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533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74007</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90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114,974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127330</xdr:rowOff>
    </xdr:from>
    <xdr:to>
      <xdr:col>55</xdr:col>
      <xdr:colOff>88900</xdr:colOff>
      <xdr:row>70</xdr:row>
      <xdr:rowOff>127330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12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146456</xdr:rowOff>
    </xdr:from>
    <xdr:to>
      <xdr:col>55</xdr:col>
      <xdr:colOff>0</xdr:colOff>
      <xdr:row>78</xdr:row>
      <xdr:rowOff>151219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519556"/>
          <a:ext cx="8382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128998</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29877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106121</xdr:rowOff>
    </xdr:from>
    <xdr:to>
      <xdr:col>55</xdr:col>
      <xdr:colOff>50800</xdr:colOff>
      <xdr:row>77</xdr:row>
      <xdr:rowOff>36271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13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134886</xdr:rowOff>
    </xdr:from>
    <xdr:to>
      <xdr:col>50</xdr:col>
      <xdr:colOff>114300</xdr:colOff>
      <xdr:row>78</xdr:row>
      <xdr:rowOff>146456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507986"/>
          <a:ext cx="889000" cy="1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87185</xdr:rowOff>
    </xdr:from>
    <xdr:to>
      <xdr:col>50</xdr:col>
      <xdr:colOff>165100</xdr:colOff>
      <xdr:row>77</xdr:row>
      <xdr:rowOff>17335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1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33862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289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109779</xdr:rowOff>
    </xdr:from>
    <xdr:to>
      <xdr:col>45</xdr:col>
      <xdr:colOff>177800</xdr:colOff>
      <xdr:row>78</xdr:row>
      <xdr:rowOff>134886</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482879"/>
          <a:ext cx="889000" cy="2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8700</xdr:rowOff>
    </xdr:from>
    <xdr:to>
      <xdr:col>46</xdr:col>
      <xdr:colOff>38100</xdr:colOff>
      <xdr:row>76</xdr:row>
      <xdr:rowOff>110300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0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126826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281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68390</xdr:rowOff>
    </xdr:from>
    <xdr:to>
      <xdr:col>41</xdr:col>
      <xdr:colOff>50800</xdr:colOff>
      <xdr:row>78</xdr:row>
      <xdr:rowOff>109779</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441490"/>
          <a:ext cx="889000" cy="41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43028</xdr:rowOff>
    </xdr:from>
    <xdr:to>
      <xdr:col>41</xdr:col>
      <xdr:colOff>101600</xdr:colOff>
      <xdr:row>75</xdr:row>
      <xdr:rowOff>144628</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29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161155</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267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76683</xdr:rowOff>
    </xdr:from>
    <xdr:to>
      <xdr:col>36</xdr:col>
      <xdr:colOff>165100</xdr:colOff>
      <xdr:row>76</xdr:row>
      <xdr:rowOff>6834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29354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23360</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2710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100419</xdr:rowOff>
    </xdr:from>
    <xdr:to>
      <xdr:col>55</xdr:col>
      <xdr:colOff>50800</xdr:colOff>
      <xdr:row>79</xdr:row>
      <xdr:rowOff>30569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47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15346</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88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95656</xdr:rowOff>
    </xdr:from>
    <xdr:to>
      <xdr:col>50</xdr:col>
      <xdr:colOff>165100</xdr:colOff>
      <xdr:row>79</xdr:row>
      <xdr:rowOff>25806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46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16933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561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84086</xdr:rowOff>
    </xdr:from>
    <xdr:to>
      <xdr:col>46</xdr:col>
      <xdr:colOff>38100</xdr:colOff>
      <xdr:row>79</xdr:row>
      <xdr:rowOff>14236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45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5363</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54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58979</xdr:rowOff>
    </xdr:from>
    <xdr:to>
      <xdr:col>41</xdr:col>
      <xdr:colOff>101600</xdr:colOff>
      <xdr:row>78</xdr:row>
      <xdr:rowOff>160579</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3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151706</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52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17590</xdr:rowOff>
    </xdr:from>
    <xdr:to>
      <xdr:col>36</xdr:col>
      <xdr:colOff>165100</xdr:colOff>
      <xdr:row>78</xdr:row>
      <xdr:rowOff>119190</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9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110317</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483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107147</xdr:rowOff>
    </xdr:from>
    <xdr:to>
      <xdr:col>54</xdr:col>
      <xdr:colOff>189865</xdr:colOff>
      <xdr:row>98</xdr:row>
      <xdr:rowOff>141621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709097"/>
          <a:ext cx="1270" cy="1234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145448</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47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141621</xdr:rowOff>
    </xdr:from>
    <xdr:to>
      <xdr:col>55</xdr:col>
      <xdr:colOff>88900</xdr:colOff>
      <xdr:row>98</xdr:row>
      <xdr:rowOff>141621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4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53824</xdr:rowOff>
    </xdr:from>
    <xdr:ext cx="534377"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484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93,924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107147</xdr:rowOff>
    </xdr:from>
    <xdr:to>
      <xdr:col>55</xdr:col>
      <xdr:colOff>88900</xdr:colOff>
      <xdr:row>91</xdr:row>
      <xdr:rowOff>107147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709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107147</xdr:rowOff>
    </xdr:from>
    <xdr:to>
      <xdr:col>55</xdr:col>
      <xdr:colOff>0</xdr:colOff>
      <xdr:row>93</xdr:row>
      <xdr:rowOff>133939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5709097"/>
          <a:ext cx="838200" cy="36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160893</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2771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11016</xdr:rowOff>
    </xdr:from>
    <xdr:to>
      <xdr:col>55</xdr:col>
      <xdr:colOff>50800</xdr:colOff>
      <xdr:row>95</xdr:row>
      <xdr:rowOff>112616</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298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19228</xdr:rowOff>
    </xdr:from>
    <xdr:to>
      <xdr:col>50</xdr:col>
      <xdr:colOff>114300</xdr:colOff>
      <xdr:row>93</xdr:row>
      <xdr:rowOff>133939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5964078"/>
          <a:ext cx="889000" cy="11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36185</xdr:rowOff>
    </xdr:from>
    <xdr:to>
      <xdr:col>50</xdr:col>
      <xdr:colOff>165100</xdr:colOff>
      <xdr:row>95</xdr:row>
      <xdr:rowOff>137785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32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128912</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41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19228</xdr:rowOff>
    </xdr:from>
    <xdr:to>
      <xdr:col>45</xdr:col>
      <xdr:colOff>177800</xdr:colOff>
      <xdr:row>94</xdr:row>
      <xdr:rowOff>21673</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5964078"/>
          <a:ext cx="889000" cy="173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6970</xdr:rowOff>
    </xdr:from>
    <xdr:to>
      <xdr:col>46</xdr:col>
      <xdr:colOff>38100</xdr:colOff>
      <xdr:row>95</xdr:row>
      <xdr:rowOff>108570</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29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99697</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38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21673</xdr:rowOff>
    </xdr:from>
    <xdr:to>
      <xdr:col>41</xdr:col>
      <xdr:colOff>50800</xdr:colOff>
      <xdr:row>94</xdr:row>
      <xdr:rowOff>95695</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137973"/>
          <a:ext cx="889000" cy="7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119830</xdr:rowOff>
    </xdr:from>
    <xdr:to>
      <xdr:col>41</xdr:col>
      <xdr:colOff>101600</xdr:colOff>
      <xdr:row>95</xdr:row>
      <xdr:rowOff>49980</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236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41107</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32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62748</xdr:rowOff>
    </xdr:from>
    <xdr:to>
      <xdr:col>36</xdr:col>
      <xdr:colOff>165100</xdr:colOff>
      <xdr:row>95</xdr:row>
      <xdr:rowOff>164348</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350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155475</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43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56347</xdr:rowOff>
    </xdr:from>
    <xdr:to>
      <xdr:col>55</xdr:col>
      <xdr:colOff>50800</xdr:colOff>
      <xdr:row>91</xdr:row>
      <xdr:rowOff>157947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565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9374</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561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83139</xdr:rowOff>
    </xdr:from>
    <xdr:to>
      <xdr:col>50</xdr:col>
      <xdr:colOff>165100</xdr:colOff>
      <xdr:row>94</xdr:row>
      <xdr:rowOff>13289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02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29816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5803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139878</xdr:rowOff>
    </xdr:from>
    <xdr:to>
      <xdr:col>46</xdr:col>
      <xdr:colOff>38100</xdr:colOff>
      <xdr:row>93</xdr:row>
      <xdr:rowOff>70028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591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86555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568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142323</xdr:rowOff>
    </xdr:from>
    <xdr:to>
      <xdr:col>41</xdr:col>
      <xdr:colOff>101600</xdr:colOff>
      <xdr:row>94</xdr:row>
      <xdr:rowOff>72473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087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89000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586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44895</xdr:rowOff>
    </xdr:from>
    <xdr:to>
      <xdr:col>36</xdr:col>
      <xdr:colOff>165100</xdr:colOff>
      <xdr:row>94</xdr:row>
      <xdr:rowOff>146495</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16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163022</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5936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142621</xdr:rowOff>
    </xdr:from>
    <xdr:to>
      <xdr:col>85</xdr:col>
      <xdr:colOff>126364</xdr:colOff>
      <xdr:row>38</xdr:row>
      <xdr:rowOff>143637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86121"/>
          <a:ext cx="1269" cy="1372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147464</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662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143637</xdr:rowOff>
    </xdr:from>
    <xdr:to>
      <xdr:col>86</xdr:col>
      <xdr:colOff>25400</xdr:colOff>
      <xdr:row>38</xdr:row>
      <xdr:rowOff>143637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58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89298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6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142621</xdr:rowOff>
    </xdr:from>
    <xdr:to>
      <xdr:col>86</xdr:col>
      <xdr:colOff>25400</xdr:colOff>
      <xdr:row>30</xdr:row>
      <xdr:rowOff>142621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86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127254</xdr:rowOff>
    </xdr:from>
    <xdr:to>
      <xdr:col>85</xdr:col>
      <xdr:colOff>127000</xdr:colOff>
      <xdr:row>36</xdr:row>
      <xdr:rowOff>140335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128004"/>
          <a:ext cx="838200" cy="184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96156</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5925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73279</xdr:rowOff>
    </xdr:from>
    <xdr:to>
      <xdr:col>85</xdr:col>
      <xdr:colOff>177800</xdr:colOff>
      <xdr:row>36</xdr:row>
      <xdr:rowOff>3429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07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140335</xdr:rowOff>
    </xdr:from>
    <xdr:to>
      <xdr:col>81</xdr:col>
      <xdr:colOff>50800</xdr:colOff>
      <xdr:row>37</xdr:row>
      <xdr:rowOff>10414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312535"/>
          <a:ext cx="889000" cy="4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142748</xdr:rowOff>
    </xdr:from>
    <xdr:to>
      <xdr:col>81</xdr:col>
      <xdr:colOff>101600</xdr:colOff>
      <xdr:row>36</xdr:row>
      <xdr:rowOff>72898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1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89425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591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91694</xdr:rowOff>
    </xdr:from>
    <xdr:to>
      <xdr:col>76</xdr:col>
      <xdr:colOff>114300</xdr:colOff>
      <xdr:row>37</xdr:row>
      <xdr:rowOff>10414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263894"/>
          <a:ext cx="889000" cy="90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93472</xdr:rowOff>
    </xdr:from>
    <xdr:to>
      <xdr:col>76</xdr:col>
      <xdr:colOff>165100</xdr:colOff>
      <xdr:row>37</xdr:row>
      <xdr:rowOff>23622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65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40149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040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91694</xdr:rowOff>
    </xdr:from>
    <xdr:to>
      <xdr:col>71</xdr:col>
      <xdr:colOff>177800</xdr:colOff>
      <xdr:row>37</xdr:row>
      <xdr:rowOff>13843</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263894"/>
          <a:ext cx="889000" cy="9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63754</xdr:rowOff>
    </xdr:from>
    <xdr:to>
      <xdr:col>72</xdr:col>
      <xdr:colOff>38100</xdr:colOff>
      <xdr:row>36</xdr:row>
      <xdr:rowOff>165354</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3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156481</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32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86868</xdr:rowOff>
    </xdr:from>
    <xdr:to>
      <xdr:col>67</xdr:col>
      <xdr:colOff>101600</xdr:colOff>
      <xdr:row>37</xdr:row>
      <xdr:rowOff>17018</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5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33545</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03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76454</xdr:rowOff>
    </xdr:from>
    <xdr:to>
      <xdr:col>85</xdr:col>
      <xdr:colOff>177800</xdr:colOff>
      <xdr:row>36</xdr:row>
      <xdr:rowOff>6604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07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54881</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05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89535</xdr:rowOff>
    </xdr:from>
    <xdr:to>
      <xdr:col>81</xdr:col>
      <xdr:colOff>101600</xdr:colOff>
      <xdr:row>37</xdr:row>
      <xdr:rowOff>19685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26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10812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35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131064</xdr:rowOff>
    </xdr:from>
    <xdr:to>
      <xdr:col>76</xdr:col>
      <xdr:colOff>165100</xdr:colOff>
      <xdr:row>37</xdr:row>
      <xdr:rowOff>61214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52341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39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40894</xdr:rowOff>
    </xdr:from>
    <xdr:to>
      <xdr:col>72</xdr:col>
      <xdr:colOff>38100</xdr:colOff>
      <xdr:row>36</xdr:row>
      <xdr:rowOff>142494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21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159021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598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134493</xdr:rowOff>
    </xdr:from>
    <xdr:to>
      <xdr:col>67</xdr:col>
      <xdr:colOff>101600</xdr:colOff>
      <xdr:row>37</xdr:row>
      <xdr:rowOff>64643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30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55770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3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216</xdr:rowOff>
    </xdr:from>
    <xdr:to>
      <xdr:col>85</xdr:col>
      <xdr:colOff>126364</xdr:colOff>
      <xdr:row>58</xdr:row>
      <xdr:rowOff>62243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744166"/>
          <a:ext cx="1269" cy="1262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66070</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010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62243</xdr:rowOff>
    </xdr:from>
    <xdr:to>
      <xdr:col>86</xdr:col>
      <xdr:colOff>25400</xdr:colOff>
      <xdr:row>58</xdr:row>
      <xdr:rowOff>62243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006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118343</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519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216</xdr:rowOff>
    </xdr:from>
    <xdr:to>
      <xdr:col>86</xdr:col>
      <xdr:colOff>25400</xdr:colOff>
      <xdr:row>51</xdr:row>
      <xdr:rowOff>216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744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43383</xdr:rowOff>
    </xdr:from>
    <xdr:to>
      <xdr:col>85</xdr:col>
      <xdr:colOff>127000</xdr:colOff>
      <xdr:row>55</xdr:row>
      <xdr:rowOff>59347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8958783"/>
          <a:ext cx="838200" cy="530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149623</xdr:rowOff>
    </xdr:from>
    <xdr:ext cx="599010"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2364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171196</xdr:rowOff>
    </xdr:from>
    <xdr:to>
      <xdr:col>85</xdr:col>
      <xdr:colOff>177800</xdr:colOff>
      <xdr:row>54</xdr:row>
      <xdr:rowOff>101346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25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121298</xdr:rowOff>
    </xdr:from>
    <xdr:to>
      <xdr:col>81</xdr:col>
      <xdr:colOff>50800</xdr:colOff>
      <xdr:row>55</xdr:row>
      <xdr:rowOff>59347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4592300" y="9379598"/>
          <a:ext cx="889000" cy="109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6909</xdr:rowOff>
    </xdr:from>
    <xdr:to>
      <xdr:col>81</xdr:col>
      <xdr:colOff>101600</xdr:colOff>
      <xdr:row>56</xdr:row>
      <xdr:rowOff>108509</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6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99636</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700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121298</xdr:rowOff>
    </xdr:from>
    <xdr:to>
      <xdr:col>76</xdr:col>
      <xdr:colOff>114300</xdr:colOff>
      <xdr:row>55</xdr:row>
      <xdr:rowOff>74740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379598"/>
          <a:ext cx="889000" cy="12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73355</xdr:rowOff>
    </xdr:from>
    <xdr:to>
      <xdr:col>76</xdr:col>
      <xdr:colOff>165100</xdr:colOff>
      <xdr:row>57</xdr:row>
      <xdr:rowOff>3505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6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166082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767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49708</xdr:rowOff>
    </xdr:from>
    <xdr:to>
      <xdr:col>71</xdr:col>
      <xdr:colOff>177800</xdr:colOff>
      <xdr:row>55</xdr:row>
      <xdr:rowOff>74740</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308008"/>
          <a:ext cx="889000" cy="19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148031</xdr:rowOff>
    </xdr:from>
    <xdr:to>
      <xdr:col>72</xdr:col>
      <xdr:colOff>38100</xdr:colOff>
      <xdr:row>57</xdr:row>
      <xdr:rowOff>78181</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74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69308</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84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68935</xdr:rowOff>
    </xdr:from>
    <xdr:to>
      <xdr:col>67</xdr:col>
      <xdr:colOff>101600</xdr:colOff>
      <xdr:row>56</xdr:row>
      <xdr:rowOff>170535</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67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161662</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76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164033</xdr:rowOff>
    </xdr:from>
    <xdr:to>
      <xdr:col>85</xdr:col>
      <xdr:colOff>177800</xdr:colOff>
      <xdr:row>52</xdr:row>
      <xdr:rowOff>94183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890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15460</xdr:rowOff>
    </xdr:from>
    <xdr:ext cx="599010"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875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8547</xdr:rowOff>
    </xdr:from>
    <xdr:to>
      <xdr:col>81</xdr:col>
      <xdr:colOff>101600</xdr:colOff>
      <xdr:row>55</xdr:row>
      <xdr:rowOff>110147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43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126674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21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70498</xdr:rowOff>
    </xdr:from>
    <xdr:to>
      <xdr:col>76</xdr:col>
      <xdr:colOff>165100</xdr:colOff>
      <xdr:row>55</xdr:row>
      <xdr:rowOff>648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32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17175</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292795" y="910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23940</xdr:rowOff>
    </xdr:from>
    <xdr:to>
      <xdr:col>72</xdr:col>
      <xdr:colOff>38100</xdr:colOff>
      <xdr:row>55</xdr:row>
      <xdr:rowOff>125540</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45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142067</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228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170358</xdr:rowOff>
    </xdr:from>
    <xdr:to>
      <xdr:col>67</xdr:col>
      <xdr:colOff>101600</xdr:colOff>
      <xdr:row>54</xdr:row>
      <xdr:rowOff>100508</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25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52</xdr:row>
      <xdr:rowOff>117035</xdr:rowOff>
    </xdr:from>
    <xdr:ext cx="599010"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14795" y="9032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139509</xdr:rowOff>
    </xdr:from>
    <xdr:to>
      <xdr:col>85</xdr:col>
      <xdr:colOff>126364</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1969559"/>
          <a:ext cx="1269" cy="1619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86186</xdr:rowOff>
    </xdr:from>
    <xdr:ext cx="469744"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174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139509</xdr:rowOff>
    </xdr:from>
    <xdr:to>
      <xdr:col>86</xdr:col>
      <xdr:colOff>25400</xdr:colOff>
      <xdr:row>69</xdr:row>
      <xdr:rowOff>139509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1969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35306</xdr:rowOff>
    </xdr:from>
    <xdr:to>
      <xdr:col>85</xdr:col>
      <xdr:colOff>127000</xdr:colOff>
      <xdr:row>79</xdr:row>
      <xdr:rowOff>40260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5481300" y="13579856"/>
          <a:ext cx="838200" cy="4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54436</xdr:rowOff>
    </xdr:from>
    <xdr:ext cx="378565"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2560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31559</xdr:rowOff>
    </xdr:from>
    <xdr:to>
      <xdr:col>85</xdr:col>
      <xdr:colOff>177800</xdr:colOff>
      <xdr:row>78</xdr:row>
      <xdr:rowOff>133159</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40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39497</xdr:rowOff>
    </xdr:from>
    <xdr:to>
      <xdr:col>81</xdr:col>
      <xdr:colOff>50800</xdr:colOff>
      <xdr:row>79</xdr:row>
      <xdr:rowOff>40260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4592300" y="13584047"/>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160147</xdr:rowOff>
    </xdr:from>
    <xdr:to>
      <xdr:col>81</xdr:col>
      <xdr:colOff>101600</xdr:colOff>
      <xdr:row>78</xdr:row>
      <xdr:rowOff>90297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361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106824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2017" y="13137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26352</xdr:rowOff>
    </xdr:from>
    <xdr:to>
      <xdr:col>76</xdr:col>
      <xdr:colOff>114300</xdr:colOff>
      <xdr:row>79</xdr:row>
      <xdr:rowOff>39497</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3703300" y="13228002"/>
          <a:ext cx="889000" cy="35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169672</xdr:rowOff>
    </xdr:from>
    <xdr:to>
      <xdr:col>76</xdr:col>
      <xdr:colOff>165100</xdr:colOff>
      <xdr:row>78</xdr:row>
      <xdr:rowOff>99822</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37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116349</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3017" y="13146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1969</xdr:rowOff>
    </xdr:from>
    <xdr:to>
      <xdr:col>71</xdr:col>
      <xdr:colOff>177800</xdr:colOff>
      <xdr:row>77</xdr:row>
      <xdr:rowOff>26352</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2814300" y="12860719"/>
          <a:ext cx="889000" cy="367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158242</xdr:rowOff>
    </xdr:from>
    <xdr:to>
      <xdr:col>72</xdr:col>
      <xdr:colOff>38100</xdr:colOff>
      <xdr:row>78</xdr:row>
      <xdr:rowOff>88392</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35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79519</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4017" y="13452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81090</xdr:rowOff>
    </xdr:from>
    <xdr:to>
      <xdr:col>67</xdr:col>
      <xdr:colOff>101600</xdr:colOff>
      <xdr:row>78</xdr:row>
      <xdr:rowOff>11240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328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2367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79428" y="1337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155956</xdr:rowOff>
    </xdr:from>
    <xdr:to>
      <xdr:col>85</xdr:col>
      <xdr:colOff>177800</xdr:colOff>
      <xdr:row>79</xdr:row>
      <xdr:rowOff>86106</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52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70883</xdr:rowOff>
    </xdr:from>
    <xdr:ext cx="313932"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4439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160910</xdr:rowOff>
    </xdr:from>
    <xdr:to>
      <xdr:col>81</xdr:col>
      <xdr:colOff>101600</xdr:colOff>
      <xdr:row>79</xdr:row>
      <xdr:rowOff>91060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53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82187</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324333" y="136267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160147</xdr:rowOff>
    </xdr:from>
    <xdr:to>
      <xdr:col>76</xdr:col>
      <xdr:colOff>165100</xdr:colOff>
      <xdr:row>79</xdr:row>
      <xdr:rowOff>90297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53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81424</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35333" y="13625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147002</xdr:rowOff>
    </xdr:from>
    <xdr:to>
      <xdr:col>72</xdr:col>
      <xdr:colOff>38100</xdr:colOff>
      <xdr:row>77</xdr:row>
      <xdr:rowOff>77152</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177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93680</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468428" y="12952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122619</xdr:rowOff>
    </xdr:from>
    <xdr:to>
      <xdr:col>67</xdr:col>
      <xdr:colOff>101600</xdr:colOff>
      <xdr:row>75</xdr:row>
      <xdr:rowOff>52769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280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69296</xdr:rowOff>
    </xdr:from>
    <xdr:ext cx="469744"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579428" y="12585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163322</xdr:rowOff>
    </xdr:from>
    <xdr:to>
      <xdr:col>85</xdr:col>
      <xdr:colOff>126364</xdr:colOff>
      <xdr:row>99</xdr:row>
      <xdr:rowOff>87694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593822"/>
          <a:ext cx="1269" cy="1467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91521</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706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87694</xdr:rowOff>
    </xdr:from>
    <xdr:to>
      <xdr:col>86</xdr:col>
      <xdr:colOff>25400</xdr:colOff>
      <xdr:row>99</xdr:row>
      <xdr:rowOff>87694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7061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109999</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36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77,380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163322</xdr:rowOff>
    </xdr:from>
    <xdr:to>
      <xdr:col>86</xdr:col>
      <xdr:colOff>25400</xdr:colOff>
      <xdr:row>90</xdr:row>
      <xdr:rowOff>163322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593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161798</xdr:rowOff>
    </xdr:from>
    <xdr:to>
      <xdr:col>85</xdr:col>
      <xdr:colOff>127000</xdr:colOff>
      <xdr:row>92</xdr:row>
      <xdr:rowOff>87313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5481300" y="15592298"/>
          <a:ext cx="838200" cy="26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2367</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290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23940</xdr:rowOff>
    </xdr:from>
    <xdr:to>
      <xdr:col>85</xdr:col>
      <xdr:colOff>177800</xdr:colOff>
      <xdr:row>95</xdr:row>
      <xdr:rowOff>125540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311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161798</xdr:rowOff>
    </xdr:from>
    <xdr:to>
      <xdr:col>81</xdr:col>
      <xdr:colOff>50800</xdr:colOff>
      <xdr:row>92</xdr:row>
      <xdr:rowOff>69292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5592298"/>
          <a:ext cx="889000" cy="250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159804</xdr:rowOff>
    </xdr:from>
    <xdr:to>
      <xdr:col>81</xdr:col>
      <xdr:colOff>101600</xdr:colOff>
      <xdr:row>95</xdr:row>
      <xdr:rowOff>89954</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2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81081</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36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125718</xdr:rowOff>
    </xdr:from>
    <xdr:to>
      <xdr:col>76</xdr:col>
      <xdr:colOff>114300</xdr:colOff>
      <xdr:row>92</xdr:row>
      <xdr:rowOff>69292</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3703300" y="15727668"/>
          <a:ext cx="889000" cy="11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16396</xdr:rowOff>
    </xdr:from>
    <xdr:to>
      <xdr:col>76</xdr:col>
      <xdr:colOff>165100</xdr:colOff>
      <xdr:row>95</xdr:row>
      <xdr:rowOff>117996</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30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109123</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39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125718</xdr:rowOff>
    </xdr:from>
    <xdr:to>
      <xdr:col>71</xdr:col>
      <xdr:colOff>177800</xdr:colOff>
      <xdr:row>92</xdr:row>
      <xdr:rowOff>9589</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2814300" y="15727668"/>
          <a:ext cx="889000" cy="5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159956</xdr:rowOff>
    </xdr:from>
    <xdr:to>
      <xdr:col>72</xdr:col>
      <xdr:colOff>38100</xdr:colOff>
      <xdr:row>95</xdr:row>
      <xdr:rowOff>90106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276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81233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368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80556</xdr:rowOff>
    </xdr:from>
    <xdr:to>
      <xdr:col>67</xdr:col>
      <xdr:colOff>101600</xdr:colOff>
      <xdr:row>96</xdr:row>
      <xdr:rowOff>10706</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368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1833</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461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36513</xdr:rowOff>
    </xdr:from>
    <xdr:to>
      <xdr:col>85</xdr:col>
      <xdr:colOff>177800</xdr:colOff>
      <xdr:row>92</xdr:row>
      <xdr:rowOff>138113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580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59390</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566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110998</xdr:rowOff>
    </xdr:from>
    <xdr:to>
      <xdr:col>81</xdr:col>
      <xdr:colOff>101600</xdr:colOff>
      <xdr:row>91</xdr:row>
      <xdr:rowOff>41148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554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57675</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531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18492</xdr:rowOff>
    </xdr:from>
    <xdr:to>
      <xdr:col>76</xdr:col>
      <xdr:colOff>165100</xdr:colOff>
      <xdr:row>92</xdr:row>
      <xdr:rowOff>120092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579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136619</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5567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74918</xdr:rowOff>
    </xdr:from>
    <xdr:to>
      <xdr:col>72</xdr:col>
      <xdr:colOff>38100</xdr:colOff>
      <xdr:row>92</xdr:row>
      <xdr:rowOff>5068</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567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21595</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5452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130239</xdr:rowOff>
    </xdr:from>
    <xdr:to>
      <xdr:col>67</xdr:col>
      <xdr:colOff>101600</xdr:colOff>
      <xdr:row>92</xdr:row>
      <xdr:rowOff>60389</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573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90</xdr:row>
      <xdr:rowOff>76916</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5507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30353</xdr:rowOff>
    </xdr:from>
    <xdr:to>
      <xdr:col>116</xdr:col>
      <xdr:colOff>62864</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173853"/>
          <a:ext cx="1269" cy="1557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148480</xdr:rowOff>
    </xdr:from>
    <xdr:ext cx="534377"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494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12,261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30353</xdr:rowOff>
    </xdr:from>
    <xdr:to>
      <xdr:col>116</xdr:col>
      <xdr:colOff>152400</xdr:colOff>
      <xdr:row>30</xdr:row>
      <xdr:rowOff>30353</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173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103759</xdr:rowOff>
    </xdr:from>
    <xdr:to>
      <xdr:col>116</xdr:col>
      <xdr:colOff>63500</xdr:colOff>
      <xdr:row>33</xdr:row>
      <xdr:rowOff>75057</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5590159"/>
          <a:ext cx="838200" cy="14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103014</xdr:rowOff>
    </xdr:from>
    <xdr:ext cx="469744"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275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124587</xdr:rowOff>
    </xdr:from>
    <xdr:to>
      <xdr:col>116</xdr:col>
      <xdr:colOff>114300</xdr:colOff>
      <xdr:row>37</xdr:row>
      <xdr:rowOff>54737</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296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85979</xdr:rowOff>
    </xdr:from>
    <xdr:to>
      <xdr:col>111</xdr:col>
      <xdr:colOff>177800</xdr:colOff>
      <xdr:row>32</xdr:row>
      <xdr:rowOff>103759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5572379"/>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117729</xdr:rowOff>
    </xdr:from>
    <xdr:to>
      <xdr:col>112</xdr:col>
      <xdr:colOff>38100</xdr:colOff>
      <xdr:row>37</xdr:row>
      <xdr:rowOff>47879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28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39006</xdr:rowOff>
    </xdr:from>
    <xdr:ext cx="469744"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088428" y="6382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85979</xdr:rowOff>
    </xdr:from>
    <xdr:to>
      <xdr:col>107</xdr:col>
      <xdr:colOff>50800</xdr:colOff>
      <xdr:row>33</xdr:row>
      <xdr:rowOff>112776</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flipV="1">
          <a:off x="19545300" y="5572379"/>
          <a:ext cx="889000" cy="198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93472</xdr:rowOff>
    </xdr:from>
    <xdr:to>
      <xdr:col>107</xdr:col>
      <xdr:colOff>101600</xdr:colOff>
      <xdr:row>37</xdr:row>
      <xdr:rowOff>23622</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265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14749</xdr:rowOff>
    </xdr:from>
    <xdr:ext cx="469744"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199428" y="635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33909</xdr:rowOff>
    </xdr:from>
    <xdr:to>
      <xdr:col>102</xdr:col>
      <xdr:colOff>114300</xdr:colOff>
      <xdr:row>33</xdr:row>
      <xdr:rowOff>112776</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5520309"/>
          <a:ext cx="889000" cy="250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118364</xdr:rowOff>
    </xdr:from>
    <xdr:to>
      <xdr:col>102</xdr:col>
      <xdr:colOff>165100</xdr:colOff>
      <xdr:row>37</xdr:row>
      <xdr:rowOff>48514</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29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39641</xdr:rowOff>
    </xdr:from>
    <xdr:ext cx="469744"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10428" y="638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102616</xdr:rowOff>
    </xdr:from>
    <xdr:to>
      <xdr:col>98</xdr:col>
      <xdr:colOff>38100</xdr:colOff>
      <xdr:row>37</xdr:row>
      <xdr:rowOff>32766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27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23893</xdr:rowOff>
    </xdr:from>
    <xdr:ext cx="469744"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21428" y="636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24257</xdr:rowOff>
    </xdr:from>
    <xdr:to>
      <xdr:col>116</xdr:col>
      <xdr:colOff>114300</xdr:colOff>
      <xdr:row>33</xdr:row>
      <xdr:rowOff>125857</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5682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47134</xdr:rowOff>
    </xdr:from>
    <xdr:ext cx="469744"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5533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52959</xdr:rowOff>
    </xdr:from>
    <xdr:to>
      <xdr:col>112</xdr:col>
      <xdr:colOff>38100</xdr:colOff>
      <xdr:row>32</xdr:row>
      <xdr:rowOff>154559</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553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30</xdr:row>
      <xdr:rowOff>171086</xdr:rowOff>
    </xdr:from>
    <xdr:ext cx="469744"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088428" y="5314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32</xdr:row>
      <xdr:rowOff>35179</xdr:rowOff>
    </xdr:from>
    <xdr:to>
      <xdr:col>107</xdr:col>
      <xdr:colOff>101600</xdr:colOff>
      <xdr:row>32</xdr:row>
      <xdr:rowOff>136779</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552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30</xdr:row>
      <xdr:rowOff>153306</xdr:rowOff>
    </xdr:from>
    <xdr:ext cx="469744"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199428" y="5296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61976</xdr:rowOff>
    </xdr:from>
    <xdr:to>
      <xdr:col>102</xdr:col>
      <xdr:colOff>165100</xdr:colOff>
      <xdr:row>33</xdr:row>
      <xdr:rowOff>163576</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571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8653</xdr:rowOff>
    </xdr:from>
    <xdr:ext cx="469744"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10428" y="5495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154559</xdr:rowOff>
    </xdr:from>
    <xdr:to>
      <xdr:col>98</xdr:col>
      <xdr:colOff>38100</xdr:colOff>
      <xdr:row>32</xdr:row>
      <xdr:rowOff>84709</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546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30</xdr:row>
      <xdr:rowOff>101236</xdr:rowOff>
    </xdr:from>
    <xdr:ext cx="469744"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421428" y="5244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659,230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円であり、類似団体中高い方から５番目（類似団体加重平均は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609,740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円）となる。類似団体平均と比べて民生費、公債費などが高い水準にあることが要因である。</a:t>
          </a: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257,363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円であり、類似団体平均より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12,049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円高い。生活保護費が類似団体平均より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6,302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円高いことや、類似団体と比べて高齢化率が高く（類似団体中高い方から４番目）、老人福祉費が類似団体平均より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円高いことが主な要因である。</a:t>
          </a: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公債費は、性質別歳出決算分析表と同様に、震災関連の市債償還による影響が大きくなっている。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兵庫県神戸市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実質収支額については、職員総定数の削減や事務事業の見直しなど行財政改革の着実な取組みにより、継続的に黒字を確保している。</a:t>
          </a:r>
        </a:p>
        <a:p>
          <a:r>
            <a:rPr kumimoji="1" lang="ja-JP" altLang="en-US" sz="1400">
              <a:latin typeface="ＭＳ ゴシック" pitchFamily="49" charset="-128"/>
              <a:ea typeface="ＭＳ ゴシック" pitchFamily="49" charset="-128"/>
            </a:rPr>
            <a:t>　実質単年度収支については、地方交付税の精算制度による減額措置への対応のために、財政調整基金を取り崩したことなどにより、赤字となっている。</a:t>
          </a:r>
        </a:p>
        <a:p>
          <a:r>
            <a:rPr kumimoji="1" lang="ja-JP" altLang="en-US" sz="1400">
              <a:latin typeface="ＭＳ ゴシック" pitchFamily="49" charset="-128"/>
              <a:ea typeface="ＭＳ ゴシック" pitchFamily="49" charset="-128"/>
            </a:rPr>
            <a:t>　なお、財政調整基金残高については、前述のとおり取崩しを行ったため、前年度比で減少している。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兵庫県神戸市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少子高齢化の進行や新型コロナウイルス感染症の影響などに伴う乗車料収入の減少等により、自動車事業会計においては依然として資金不足が生じているが、宅地造成事業を行う新都市整備事業会計や上下水道事業の会計などにおいて資金の剰余が生じており、連結実質黒字を確保している。</a:t>
          </a:r>
        </a:p>
        <a:p>
          <a:r>
            <a:rPr kumimoji="1" lang="ja-JP" altLang="en-US" sz="1400">
              <a:latin typeface="ＭＳ ゴシック" pitchFamily="49" charset="-128"/>
              <a:ea typeface="ＭＳ ゴシック" pitchFamily="49" charset="-128"/>
            </a:rPr>
            <a:t>　自動車事業会計については、引き続き人件費の抑制などのコスト削減や、乗客増対策などの経営改善に取り組んでいく。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 zeroHeight="1" x14ac:dyDescent="0.2"/>
  <cols>
    <col min="1" max="11" width="2.08984375" style="162" customWidth="1"/>
    <col min="12" max="12" width="2.26953125" style="162" customWidth="1"/>
    <col min="13" max="17" width="2.36328125" style="162" customWidth="1"/>
    <col min="18" max="119" width="2.08984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1005169825</v>
      </c>
      <c r="BO4" s="436"/>
      <c r="BP4" s="436"/>
      <c r="BQ4" s="436"/>
      <c r="BR4" s="436"/>
      <c r="BS4" s="436"/>
      <c r="BT4" s="436"/>
      <c r="BU4" s="437"/>
      <c r="BV4" s="435">
        <v>952593692</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0.3</v>
      </c>
      <c r="CU4" s="576"/>
      <c r="CV4" s="576"/>
      <c r="CW4" s="576"/>
      <c r="CX4" s="576"/>
      <c r="CY4" s="576"/>
      <c r="CZ4" s="576"/>
      <c r="DA4" s="577"/>
      <c r="DB4" s="575">
        <v>0.3</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984587697</v>
      </c>
      <c r="BO5" s="407"/>
      <c r="BP5" s="407"/>
      <c r="BQ5" s="407"/>
      <c r="BR5" s="407"/>
      <c r="BS5" s="407"/>
      <c r="BT5" s="407"/>
      <c r="BU5" s="408"/>
      <c r="BV5" s="406">
        <v>931550600</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98.7</v>
      </c>
      <c r="CU5" s="404"/>
      <c r="CV5" s="404"/>
      <c r="CW5" s="404"/>
      <c r="CX5" s="404"/>
      <c r="CY5" s="404"/>
      <c r="CZ5" s="404"/>
      <c r="DA5" s="405"/>
      <c r="DB5" s="403">
        <v>97.6</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20582128</v>
      </c>
      <c r="BO6" s="407"/>
      <c r="BP6" s="407"/>
      <c r="BQ6" s="407"/>
      <c r="BR6" s="407"/>
      <c r="BS6" s="407"/>
      <c r="BT6" s="407"/>
      <c r="BU6" s="408"/>
      <c r="BV6" s="406">
        <v>21043092</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100.6</v>
      </c>
      <c r="CU6" s="550"/>
      <c r="CV6" s="550"/>
      <c r="CW6" s="550"/>
      <c r="CX6" s="550"/>
      <c r="CY6" s="550"/>
      <c r="CZ6" s="550"/>
      <c r="DA6" s="551"/>
      <c r="DB6" s="549">
        <v>101.7</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19171359</v>
      </c>
      <c r="BO7" s="407"/>
      <c r="BP7" s="407"/>
      <c r="BQ7" s="407"/>
      <c r="BR7" s="407"/>
      <c r="BS7" s="407"/>
      <c r="BT7" s="407"/>
      <c r="BU7" s="408"/>
      <c r="BV7" s="406">
        <v>19528670</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463449254</v>
      </c>
      <c r="CU7" s="407"/>
      <c r="CV7" s="407"/>
      <c r="CW7" s="407"/>
      <c r="CX7" s="407"/>
      <c r="CY7" s="407"/>
      <c r="CZ7" s="407"/>
      <c r="DA7" s="408"/>
      <c r="DB7" s="406">
        <v>454912157</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104</v>
      </c>
      <c r="AV8" s="465"/>
      <c r="AW8" s="465"/>
      <c r="AX8" s="465"/>
      <c r="AY8" s="420" t="s">
        <v>105</v>
      </c>
      <c r="AZ8" s="421"/>
      <c r="BA8" s="421"/>
      <c r="BB8" s="421"/>
      <c r="BC8" s="421"/>
      <c r="BD8" s="421"/>
      <c r="BE8" s="421"/>
      <c r="BF8" s="421"/>
      <c r="BG8" s="421"/>
      <c r="BH8" s="421"/>
      <c r="BI8" s="421"/>
      <c r="BJ8" s="421"/>
      <c r="BK8" s="421"/>
      <c r="BL8" s="421"/>
      <c r="BM8" s="422"/>
      <c r="BN8" s="406">
        <v>1410769</v>
      </c>
      <c r="BO8" s="407"/>
      <c r="BP8" s="407"/>
      <c r="BQ8" s="407"/>
      <c r="BR8" s="407"/>
      <c r="BS8" s="407"/>
      <c r="BT8" s="407"/>
      <c r="BU8" s="408"/>
      <c r="BV8" s="406">
        <v>1514422</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0.76</v>
      </c>
      <c r="CU8" s="510"/>
      <c r="CV8" s="510"/>
      <c r="CW8" s="510"/>
      <c r="CX8" s="510"/>
      <c r="CY8" s="510"/>
      <c r="CZ8" s="510"/>
      <c r="DA8" s="511"/>
      <c r="DB8" s="509">
        <v>0.76</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1525152</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-103653</v>
      </c>
      <c r="BO9" s="407"/>
      <c r="BP9" s="407"/>
      <c r="BQ9" s="407"/>
      <c r="BR9" s="407"/>
      <c r="BS9" s="407"/>
      <c r="BT9" s="407"/>
      <c r="BU9" s="408"/>
      <c r="BV9" s="406">
        <v>387919</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15.2</v>
      </c>
      <c r="CU9" s="404"/>
      <c r="CV9" s="404"/>
      <c r="CW9" s="404"/>
      <c r="CX9" s="404"/>
      <c r="CY9" s="404"/>
      <c r="CZ9" s="404"/>
      <c r="DA9" s="405"/>
      <c r="DB9" s="403">
        <v>17.899999999999999</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1537272</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1527497</v>
      </c>
      <c r="BO10" s="407"/>
      <c r="BP10" s="407"/>
      <c r="BQ10" s="407"/>
      <c r="BR10" s="407"/>
      <c r="BS10" s="407"/>
      <c r="BT10" s="407"/>
      <c r="BU10" s="408"/>
      <c r="BV10" s="406">
        <v>1127003</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1493543</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2071147</v>
      </c>
      <c r="BO12" s="407"/>
      <c r="BP12" s="407"/>
      <c r="BQ12" s="407"/>
      <c r="BR12" s="407"/>
      <c r="BS12" s="407"/>
      <c r="BT12" s="407"/>
      <c r="BU12" s="408"/>
      <c r="BV12" s="406">
        <v>2000000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2"/>
      <c r="M13" s="490" t="s">
        <v>130</v>
      </c>
      <c r="N13" s="491"/>
      <c r="O13" s="491"/>
      <c r="P13" s="491"/>
      <c r="Q13" s="492"/>
      <c r="R13" s="493">
        <v>1434404</v>
      </c>
      <c r="S13" s="494"/>
      <c r="T13" s="494"/>
      <c r="U13" s="494"/>
      <c r="V13" s="495"/>
      <c r="W13" s="496" t="s">
        <v>131</v>
      </c>
      <c r="X13" s="392"/>
      <c r="Y13" s="392"/>
      <c r="Z13" s="392"/>
      <c r="AA13" s="392"/>
      <c r="AB13" s="393"/>
      <c r="AC13" s="359">
        <v>4645</v>
      </c>
      <c r="AD13" s="360"/>
      <c r="AE13" s="360"/>
      <c r="AF13" s="360"/>
      <c r="AG13" s="361"/>
      <c r="AH13" s="359">
        <v>4974</v>
      </c>
      <c r="AI13" s="360"/>
      <c r="AJ13" s="360"/>
      <c r="AK13" s="360"/>
      <c r="AL13" s="419"/>
      <c r="AM13" s="463" t="s">
        <v>132</v>
      </c>
      <c r="AN13" s="363"/>
      <c r="AO13" s="363"/>
      <c r="AP13" s="363"/>
      <c r="AQ13" s="363"/>
      <c r="AR13" s="363"/>
      <c r="AS13" s="363"/>
      <c r="AT13" s="364"/>
      <c r="AU13" s="464" t="s">
        <v>104</v>
      </c>
      <c r="AV13" s="465"/>
      <c r="AW13" s="465"/>
      <c r="AX13" s="465"/>
      <c r="AY13" s="420" t="s">
        <v>133</v>
      </c>
      <c r="AZ13" s="421"/>
      <c r="BA13" s="421"/>
      <c r="BB13" s="421"/>
      <c r="BC13" s="421"/>
      <c r="BD13" s="421"/>
      <c r="BE13" s="421"/>
      <c r="BF13" s="421"/>
      <c r="BG13" s="421"/>
      <c r="BH13" s="421"/>
      <c r="BI13" s="421"/>
      <c r="BJ13" s="421"/>
      <c r="BK13" s="421"/>
      <c r="BL13" s="421"/>
      <c r="BM13" s="422"/>
      <c r="BN13" s="406">
        <v>-647303</v>
      </c>
      <c r="BO13" s="407"/>
      <c r="BP13" s="407"/>
      <c r="BQ13" s="407"/>
      <c r="BR13" s="407"/>
      <c r="BS13" s="407"/>
      <c r="BT13" s="407"/>
      <c r="BU13" s="408"/>
      <c r="BV13" s="406">
        <v>-485078</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4.9000000000000004</v>
      </c>
      <c r="CU13" s="404"/>
      <c r="CV13" s="404"/>
      <c r="CW13" s="404"/>
      <c r="CX13" s="404"/>
      <c r="CY13" s="404"/>
      <c r="CZ13" s="404"/>
      <c r="DA13" s="405"/>
      <c r="DB13" s="403">
        <v>4.9000000000000004</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1500425</v>
      </c>
      <c r="S14" s="494"/>
      <c r="T14" s="494"/>
      <c r="U14" s="494"/>
      <c r="V14" s="495"/>
      <c r="W14" s="497"/>
      <c r="X14" s="395"/>
      <c r="Y14" s="395"/>
      <c r="Z14" s="395"/>
      <c r="AA14" s="395"/>
      <c r="AB14" s="396"/>
      <c r="AC14" s="486">
        <v>0.8</v>
      </c>
      <c r="AD14" s="487"/>
      <c r="AE14" s="487"/>
      <c r="AF14" s="487"/>
      <c r="AG14" s="488"/>
      <c r="AH14" s="486">
        <v>0.8</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64.5</v>
      </c>
      <c r="CU14" s="504"/>
      <c r="CV14" s="504"/>
      <c r="CW14" s="504"/>
      <c r="CX14" s="504"/>
      <c r="CY14" s="504"/>
      <c r="CZ14" s="504"/>
      <c r="DA14" s="505"/>
      <c r="DB14" s="503">
        <v>62.6</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2"/>
      <c r="M15" s="490" t="s">
        <v>130</v>
      </c>
      <c r="N15" s="491"/>
      <c r="O15" s="491"/>
      <c r="P15" s="491"/>
      <c r="Q15" s="492"/>
      <c r="R15" s="493">
        <v>1445997</v>
      </c>
      <c r="S15" s="494"/>
      <c r="T15" s="494"/>
      <c r="U15" s="494"/>
      <c r="V15" s="495"/>
      <c r="W15" s="496" t="s">
        <v>137</v>
      </c>
      <c r="X15" s="392"/>
      <c r="Y15" s="392"/>
      <c r="Z15" s="392"/>
      <c r="AA15" s="392"/>
      <c r="AB15" s="393"/>
      <c r="AC15" s="359">
        <v>117546</v>
      </c>
      <c r="AD15" s="360"/>
      <c r="AE15" s="360"/>
      <c r="AF15" s="360"/>
      <c r="AG15" s="361"/>
      <c r="AH15" s="359">
        <v>124429</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283799570</v>
      </c>
      <c r="BO15" s="436"/>
      <c r="BP15" s="436"/>
      <c r="BQ15" s="436"/>
      <c r="BR15" s="436"/>
      <c r="BS15" s="436"/>
      <c r="BT15" s="436"/>
      <c r="BU15" s="437"/>
      <c r="BV15" s="435">
        <v>277713539</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19.399999999999999</v>
      </c>
      <c r="AD16" s="487"/>
      <c r="AE16" s="487"/>
      <c r="AF16" s="487"/>
      <c r="AG16" s="488"/>
      <c r="AH16" s="486">
        <v>20</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382304408</v>
      </c>
      <c r="BO16" s="407"/>
      <c r="BP16" s="407"/>
      <c r="BQ16" s="407"/>
      <c r="BR16" s="407"/>
      <c r="BS16" s="407"/>
      <c r="BT16" s="407"/>
      <c r="BU16" s="408"/>
      <c r="BV16" s="406">
        <v>364319989</v>
      </c>
      <c r="BW16" s="407"/>
      <c r="BX16" s="407"/>
      <c r="BY16" s="407"/>
      <c r="BZ16" s="407"/>
      <c r="CA16" s="407"/>
      <c r="CB16" s="407"/>
      <c r="CC16" s="408"/>
      <c r="CD16" s="176"/>
      <c r="CE16" s="438" t="s">
        <v>143</v>
      </c>
      <c r="CF16" s="438"/>
      <c r="CG16" s="438"/>
      <c r="CH16" s="438"/>
      <c r="CI16" s="438"/>
      <c r="CJ16" s="438"/>
      <c r="CK16" s="438"/>
      <c r="CL16" s="438"/>
      <c r="CM16" s="438"/>
      <c r="CN16" s="438"/>
      <c r="CO16" s="438"/>
      <c r="CP16" s="438"/>
      <c r="CQ16" s="438"/>
      <c r="CR16" s="438"/>
      <c r="CS16" s="439"/>
      <c r="CT16" s="403">
        <v>19.600000000000001</v>
      </c>
      <c r="CU16" s="404"/>
      <c r="CV16" s="404"/>
      <c r="CW16" s="404"/>
      <c r="CX16" s="404"/>
      <c r="CY16" s="404"/>
      <c r="CZ16" s="404"/>
      <c r="DA16" s="405"/>
      <c r="DB16" s="403">
        <v>19.399999999999999</v>
      </c>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77"/>
      <c r="M17" s="499" t="s">
        <v>144</v>
      </c>
      <c r="N17" s="500"/>
      <c r="O17" s="500"/>
      <c r="P17" s="500"/>
      <c r="Q17" s="501"/>
      <c r="R17" s="483" t="s">
        <v>118</v>
      </c>
      <c r="S17" s="484"/>
      <c r="T17" s="484"/>
      <c r="U17" s="484"/>
      <c r="V17" s="485"/>
      <c r="W17" s="496" t="s">
        <v>145</v>
      </c>
      <c r="X17" s="392"/>
      <c r="Y17" s="392"/>
      <c r="Z17" s="392"/>
      <c r="AA17" s="392"/>
      <c r="AB17" s="393"/>
      <c r="AC17" s="359">
        <v>484485</v>
      </c>
      <c r="AD17" s="360"/>
      <c r="AE17" s="360"/>
      <c r="AF17" s="360"/>
      <c r="AG17" s="361"/>
      <c r="AH17" s="359">
        <v>494038</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357037054</v>
      </c>
      <c r="BO17" s="407"/>
      <c r="BP17" s="407"/>
      <c r="BQ17" s="407"/>
      <c r="BR17" s="407"/>
      <c r="BS17" s="407"/>
      <c r="BT17" s="407"/>
      <c r="BU17" s="408"/>
      <c r="BV17" s="406">
        <v>349097594</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556.92999999999995</v>
      </c>
      <c r="M18" s="459"/>
      <c r="N18" s="459"/>
      <c r="O18" s="459"/>
      <c r="P18" s="459"/>
      <c r="Q18" s="459"/>
      <c r="R18" s="460"/>
      <c r="S18" s="460"/>
      <c r="T18" s="460"/>
      <c r="U18" s="460"/>
      <c r="V18" s="461"/>
      <c r="W18" s="477"/>
      <c r="X18" s="478"/>
      <c r="Y18" s="478"/>
      <c r="Z18" s="478"/>
      <c r="AA18" s="478"/>
      <c r="AB18" s="502"/>
      <c r="AC18" s="376">
        <v>79.900000000000006</v>
      </c>
      <c r="AD18" s="377"/>
      <c r="AE18" s="377"/>
      <c r="AF18" s="377"/>
      <c r="AG18" s="462"/>
      <c r="AH18" s="376">
        <v>79.2</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486293377</v>
      </c>
      <c r="BO18" s="407"/>
      <c r="BP18" s="407"/>
      <c r="BQ18" s="407"/>
      <c r="BR18" s="407"/>
      <c r="BS18" s="407"/>
      <c r="BT18" s="407"/>
      <c r="BU18" s="408"/>
      <c r="BV18" s="406">
        <v>464692735</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2738</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595353235</v>
      </c>
      <c r="BO19" s="407"/>
      <c r="BP19" s="407"/>
      <c r="BQ19" s="407"/>
      <c r="BR19" s="407"/>
      <c r="BS19" s="407"/>
      <c r="BT19" s="407"/>
      <c r="BU19" s="408"/>
      <c r="BV19" s="406">
        <v>564304152</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734920</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1123240309</v>
      </c>
      <c r="BO22" s="436"/>
      <c r="BP22" s="436"/>
      <c r="BQ22" s="436"/>
      <c r="BR22" s="436"/>
      <c r="BS22" s="436"/>
      <c r="BT22" s="436"/>
      <c r="BU22" s="437"/>
      <c r="BV22" s="435">
        <v>1136707207</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130272406</v>
      </c>
      <c r="BO23" s="407"/>
      <c r="BP23" s="407"/>
      <c r="BQ23" s="407"/>
      <c r="BR23" s="407"/>
      <c r="BS23" s="407"/>
      <c r="BT23" s="407"/>
      <c r="BU23" s="408"/>
      <c r="BV23" s="406">
        <v>147822912</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11280</v>
      </c>
      <c r="R24" s="360"/>
      <c r="S24" s="360"/>
      <c r="T24" s="360"/>
      <c r="U24" s="360"/>
      <c r="V24" s="361"/>
      <c r="W24" s="449"/>
      <c r="X24" s="386"/>
      <c r="Y24" s="387"/>
      <c r="Z24" s="362" t="s">
        <v>162</v>
      </c>
      <c r="AA24" s="363"/>
      <c r="AB24" s="363"/>
      <c r="AC24" s="363"/>
      <c r="AD24" s="363"/>
      <c r="AE24" s="363"/>
      <c r="AF24" s="363"/>
      <c r="AG24" s="364"/>
      <c r="AH24" s="359">
        <v>10319</v>
      </c>
      <c r="AI24" s="360"/>
      <c r="AJ24" s="360"/>
      <c r="AK24" s="360"/>
      <c r="AL24" s="361"/>
      <c r="AM24" s="359">
        <v>33454198</v>
      </c>
      <c r="AN24" s="360"/>
      <c r="AO24" s="360"/>
      <c r="AP24" s="360"/>
      <c r="AQ24" s="360"/>
      <c r="AR24" s="361"/>
      <c r="AS24" s="359">
        <v>3242</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678544009</v>
      </c>
      <c r="BO24" s="407"/>
      <c r="BP24" s="407"/>
      <c r="BQ24" s="407"/>
      <c r="BR24" s="407"/>
      <c r="BS24" s="407"/>
      <c r="BT24" s="407"/>
      <c r="BU24" s="408"/>
      <c r="BV24" s="406">
        <v>669446257</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3</v>
      </c>
      <c r="M25" s="360"/>
      <c r="N25" s="360"/>
      <c r="O25" s="360"/>
      <c r="P25" s="361"/>
      <c r="Q25" s="359">
        <v>9435</v>
      </c>
      <c r="R25" s="360"/>
      <c r="S25" s="360"/>
      <c r="T25" s="360"/>
      <c r="U25" s="360"/>
      <c r="V25" s="361"/>
      <c r="W25" s="449"/>
      <c r="X25" s="386"/>
      <c r="Y25" s="387"/>
      <c r="Z25" s="362" t="s">
        <v>165</v>
      </c>
      <c r="AA25" s="363"/>
      <c r="AB25" s="363"/>
      <c r="AC25" s="363"/>
      <c r="AD25" s="363"/>
      <c r="AE25" s="363"/>
      <c r="AF25" s="363"/>
      <c r="AG25" s="364"/>
      <c r="AH25" s="359">
        <v>1506</v>
      </c>
      <c r="AI25" s="360"/>
      <c r="AJ25" s="360"/>
      <c r="AK25" s="360"/>
      <c r="AL25" s="361"/>
      <c r="AM25" s="359">
        <v>4804140</v>
      </c>
      <c r="AN25" s="360"/>
      <c r="AO25" s="360"/>
      <c r="AP25" s="360"/>
      <c r="AQ25" s="360"/>
      <c r="AR25" s="361"/>
      <c r="AS25" s="359">
        <v>3190</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341022133</v>
      </c>
      <c r="BO25" s="436"/>
      <c r="BP25" s="436"/>
      <c r="BQ25" s="436"/>
      <c r="BR25" s="436"/>
      <c r="BS25" s="436"/>
      <c r="BT25" s="436"/>
      <c r="BU25" s="437"/>
      <c r="BV25" s="435">
        <v>295540316</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8300</v>
      </c>
      <c r="R26" s="360"/>
      <c r="S26" s="360"/>
      <c r="T26" s="360"/>
      <c r="U26" s="360"/>
      <c r="V26" s="361"/>
      <c r="W26" s="449"/>
      <c r="X26" s="386"/>
      <c r="Y26" s="387"/>
      <c r="Z26" s="362" t="s">
        <v>168</v>
      </c>
      <c r="AA26" s="417"/>
      <c r="AB26" s="417"/>
      <c r="AC26" s="417"/>
      <c r="AD26" s="417"/>
      <c r="AE26" s="417"/>
      <c r="AF26" s="417"/>
      <c r="AG26" s="418"/>
      <c r="AH26" s="359">
        <v>1510</v>
      </c>
      <c r="AI26" s="360"/>
      <c r="AJ26" s="360"/>
      <c r="AK26" s="360"/>
      <c r="AL26" s="361"/>
      <c r="AM26" s="359">
        <v>4989040</v>
      </c>
      <c r="AN26" s="360"/>
      <c r="AO26" s="360"/>
      <c r="AP26" s="360"/>
      <c r="AQ26" s="360"/>
      <c r="AR26" s="361"/>
      <c r="AS26" s="359">
        <v>3304</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4828265</v>
      </c>
      <c r="BO26" s="407"/>
      <c r="BP26" s="407"/>
      <c r="BQ26" s="407"/>
      <c r="BR26" s="407"/>
      <c r="BS26" s="407"/>
      <c r="BT26" s="407"/>
      <c r="BU26" s="408"/>
      <c r="BV26" s="406">
        <v>5177006</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11400</v>
      </c>
      <c r="R27" s="360"/>
      <c r="S27" s="360"/>
      <c r="T27" s="360"/>
      <c r="U27" s="360"/>
      <c r="V27" s="361"/>
      <c r="W27" s="449"/>
      <c r="X27" s="386"/>
      <c r="Y27" s="387"/>
      <c r="Z27" s="362" t="s">
        <v>171</v>
      </c>
      <c r="AA27" s="363"/>
      <c r="AB27" s="363"/>
      <c r="AC27" s="363"/>
      <c r="AD27" s="363"/>
      <c r="AE27" s="363"/>
      <c r="AF27" s="363"/>
      <c r="AG27" s="364"/>
      <c r="AH27" s="359">
        <v>7742</v>
      </c>
      <c r="AI27" s="360"/>
      <c r="AJ27" s="360"/>
      <c r="AK27" s="360"/>
      <c r="AL27" s="361"/>
      <c r="AM27" s="359">
        <v>27232120</v>
      </c>
      <c r="AN27" s="360"/>
      <c r="AO27" s="360"/>
      <c r="AP27" s="360"/>
      <c r="AQ27" s="360"/>
      <c r="AR27" s="361"/>
      <c r="AS27" s="359">
        <v>3517</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8258659</v>
      </c>
      <c r="BO27" s="441"/>
      <c r="BP27" s="441"/>
      <c r="BQ27" s="441"/>
      <c r="BR27" s="441"/>
      <c r="BS27" s="441"/>
      <c r="BT27" s="441"/>
      <c r="BU27" s="442"/>
      <c r="BV27" s="440">
        <v>8217276</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10400</v>
      </c>
      <c r="R28" s="360"/>
      <c r="S28" s="360"/>
      <c r="T28" s="360"/>
      <c r="U28" s="360"/>
      <c r="V28" s="361"/>
      <c r="W28" s="449"/>
      <c r="X28" s="386"/>
      <c r="Y28" s="387"/>
      <c r="Z28" s="362" t="s">
        <v>174</v>
      </c>
      <c r="AA28" s="363"/>
      <c r="AB28" s="363"/>
      <c r="AC28" s="363"/>
      <c r="AD28" s="363"/>
      <c r="AE28" s="363"/>
      <c r="AF28" s="363"/>
      <c r="AG28" s="364"/>
      <c r="AH28" s="359">
        <v>792</v>
      </c>
      <c r="AI28" s="360"/>
      <c r="AJ28" s="360"/>
      <c r="AK28" s="360"/>
      <c r="AL28" s="361"/>
      <c r="AM28" s="359">
        <v>2176416</v>
      </c>
      <c r="AN28" s="360"/>
      <c r="AO28" s="360"/>
      <c r="AP28" s="360"/>
      <c r="AQ28" s="360"/>
      <c r="AR28" s="361"/>
      <c r="AS28" s="359">
        <v>2748</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14181851</v>
      </c>
      <c r="BO28" s="436"/>
      <c r="BP28" s="436"/>
      <c r="BQ28" s="436"/>
      <c r="BR28" s="436"/>
      <c r="BS28" s="436"/>
      <c r="BT28" s="436"/>
      <c r="BU28" s="437"/>
      <c r="BV28" s="435">
        <v>14725501</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63</v>
      </c>
      <c r="M29" s="360"/>
      <c r="N29" s="360"/>
      <c r="O29" s="360"/>
      <c r="P29" s="361"/>
      <c r="Q29" s="359">
        <v>9300</v>
      </c>
      <c r="R29" s="360"/>
      <c r="S29" s="360"/>
      <c r="T29" s="360"/>
      <c r="U29" s="360"/>
      <c r="V29" s="361"/>
      <c r="W29" s="450"/>
      <c r="X29" s="451"/>
      <c r="Y29" s="452"/>
      <c r="Z29" s="362" t="s">
        <v>177</v>
      </c>
      <c r="AA29" s="363"/>
      <c r="AB29" s="363"/>
      <c r="AC29" s="363"/>
      <c r="AD29" s="363"/>
      <c r="AE29" s="363"/>
      <c r="AF29" s="363"/>
      <c r="AG29" s="364"/>
      <c r="AH29" s="359">
        <v>18853</v>
      </c>
      <c r="AI29" s="360"/>
      <c r="AJ29" s="360"/>
      <c r="AK29" s="360"/>
      <c r="AL29" s="361"/>
      <c r="AM29" s="359">
        <v>62862734</v>
      </c>
      <c r="AN29" s="360"/>
      <c r="AO29" s="360"/>
      <c r="AP29" s="360"/>
      <c r="AQ29" s="360"/>
      <c r="AR29" s="361"/>
      <c r="AS29" s="359">
        <v>3334</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21910990</v>
      </c>
      <c r="BO29" s="407"/>
      <c r="BP29" s="407"/>
      <c r="BQ29" s="407"/>
      <c r="BR29" s="407"/>
      <c r="BS29" s="407"/>
      <c r="BT29" s="407"/>
      <c r="BU29" s="408"/>
      <c r="BV29" s="406">
        <v>23297404</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100.1</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53766803</v>
      </c>
      <c r="BO30" s="441"/>
      <c r="BP30" s="441"/>
      <c r="BQ30" s="441"/>
      <c r="BR30" s="441"/>
      <c r="BS30" s="441"/>
      <c r="BT30" s="441"/>
      <c r="BU30" s="442"/>
      <c r="BV30" s="440">
        <v>52164291</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2">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2">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6</v>
      </c>
      <c r="V34" s="354"/>
      <c r="W34" s="355" t="str">
        <f>IF('各会計、関係団体の財政状況及び健全化判断比率'!B28="","",'各会計、関係団体の財政状況及び健全化判断比率'!B28)</f>
        <v>国民健康保険事業費</v>
      </c>
      <c r="X34" s="355"/>
      <c r="Y34" s="355"/>
      <c r="Z34" s="355"/>
      <c r="AA34" s="355"/>
      <c r="AB34" s="355"/>
      <c r="AC34" s="355"/>
      <c r="AD34" s="355"/>
      <c r="AE34" s="355"/>
      <c r="AF34" s="355"/>
      <c r="AG34" s="355"/>
      <c r="AH34" s="355"/>
      <c r="AI34" s="355"/>
      <c r="AJ34" s="355"/>
      <c r="AK34" s="355"/>
      <c r="AL34" s="163"/>
      <c r="AM34" s="354">
        <f>IF(AO34="","",MAX(C34:D43,U34:V43)+1)</f>
        <v>10</v>
      </c>
      <c r="AN34" s="354"/>
      <c r="AO34" s="355" t="str">
        <f>IF('各会計、関係団体の財政状況及び健全化判断比率'!B32="","",'各会計、関係団体の財政状況及び健全化判断比率'!B32)</f>
        <v>港湾事業会計</v>
      </c>
      <c r="AP34" s="355"/>
      <c r="AQ34" s="355"/>
      <c r="AR34" s="355"/>
      <c r="AS34" s="355"/>
      <c r="AT34" s="355"/>
      <c r="AU34" s="355"/>
      <c r="AV34" s="355"/>
      <c r="AW34" s="355"/>
      <c r="AX34" s="355"/>
      <c r="AY34" s="355"/>
      <c r="AZ34" s="355"/>
      <c r="BA34" s="355"/>
      <c r="BB34" s="355"/>
      <c r="BC34" s="355"/>
      <c r="BD34" s="163"/>
      <c r="BE34" s="354">
        <f>IF(BG34="","",MAX(C34:D43,U34:V43,AM34:AN43)+1)</f>
        <v>17</v>
      </c>
      <c r="BF34" s="354"/>
      <c r="BG34" s="355" t="str">
        <f>IF('各会計、関係団体の財政状況及び健全化判断比率'!B39="","",'各会計、関係団体の財政状況及び健全化判断比率'!B39)</f>
        <v>市場事業費</v>
      </c>
      <c r="BH34" s="355"/>
      <c r="BI34" s="355"/>
      <c r="BJ34" s="355"/>
      <c r="BK34" s="355"/>
      <c r="BL34" s="355"/>
      <c r="BM34" s="355"/>
      <c r="BN34" s="355"/>
      <c r="BO34" s="355"/>
      <c r="BP34" s="355"/>
      <c r="BQ34" s="355"/>
      <c r="BR34" s="355"/>
      <c r="BS34" s="355"/>
      <c r="BT34" s="355"/>
      <c r="BU34" s="355"/>
      <c r="BV34" s="163"/>
      <c r="BW34" s="354">
        <f>IF(BY34="","",MAX(C34:D43,U34:V43,AM34:AN43,BE34:BF43)+1)</f>
        <v>20</v>
      </c>
      <c r="BX34" s="354"/>
      <c r="BY34" s="355" t="str">
        <f>IF('各会計、関係団体の財政状況及び健全化判断比率'!B68="","",'各会計、関係団体の財政状況及び健全化判断比率'!B68)</f>
        <v>阪神水道企業</v>
      </c>
      <c r="BZ34" s="355"/>
      <c r="CA34" s="355"/>
      <c r="CB34" s="355"/>
      <c r="CC34" s="355"/>
      <c r="CD34" s="355"/>
      <c r="CE34" s="355"/>
      <c r="CF34" s="355"/>
      <c r="CG34" s="355"/>
      <c r="CH34" s="355"/>
      <c r="CI34" s="355"/>
      <c r="CJ34" s="355"/>
      <c r="CK34" s="355"/>
      <c r="CL34" s="355"/>
      <c r="CM34" s="355"/>
      <c r="CN34" s="163"/>
      <c r="CO34" s="354">
        <f>IF(CQ34="","",MAX(C34:D43,U34:V43,AM34:AN43,BE34:BF43,BW34:BX43)+1)</f>
        <v>24</v>
      </c>
      <c r="CP34" s="354"/>
      <c r="CQ34" s="355" t="str">
        <f>IF('各会計、関係団体の財政状況及び健全化判断比率'!BS7="","",'各会計、関係団体の財政状況及び健全化判断比率'!BS7)</f>
        <v>(公財)神戸国際コミュニティセンター</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2">
      <c r="A35" s="163"/>
      <c r="B35" s="187"/>
      <c r="C35" s="354">
        <f>IF(E35="","",C34+1)</f>
        <v>2</v>
      </c>
      <c r="D35" s="354"/>
      <c r="E35" s="355" t="str">
        <f>IF('各会計、関係団体の財政状況及び健全化判断比率'!B8="","",'各会計、関係団体の財政状況及び健全化判断比率'!B8)</f>
        <v>母子父子寡婦福祉資金貸付事業費</v>
      </c>
      <c r="F35" s="355"/>
      <c r="G35" s="355"/>
      <c r="H35" s="355"/>
      <c r="I35" s="355"/>
      <c r="J35" s="355"/>
      <c r="K35" s="355"/>
      <c r="L35" s="355"/>
      <c r="M35" s="355"/>
      <c r="N35" s="355"/>
      <c r="O35" s="355"/>
      <c r="P35" s="355"/>
      <c r="Q35" s="355"/>
      <c r="R35" s="355"/>
      <c r="S35" s="355"/>
      <c r="T35" s="163"/>
      <c r="U35" s="354">
        <f>IF(W35="","",U34+1)</f>
        <v>7</v>
      </c>
      <c r="V35" s="354"/>
      <c r="W35" s="355" t="str">
        <f>IF('各会計、関係団体の財政状況及び健全化判断比率'!B29="","",'各会計、関係団体の財政状況及び健全化判断比率'!B29)</f>
        <v>介護保険事業費</v>
      </c>
      <c r="X35" s="355"/>
      <c r="Y35" s="355"/>
      <c r="Z35" s="355"/>
      <c r="AA35" s="355"/>
      <c r="AB35" s="355"/>
      <c r="AC35" s="355"/>
      <c r="AD35" s="355"/>
      <c r="AE35" s="355"/>
      <c r="AF35" s="355"/>
      <c r="AG35" s="355"/>
      <c r="AH35" s="355"/>
      <c r="AI35" s="355"/>
      <c r="AJ35" s="355"/>
      <c r="AK35" s="355"/>
      <c r="AL35" s="163"/>
      <c r="AM35" s="354">
        <f t="shared" ref="AM35:AM43" si="0">IF(AO35="","",AM34+1)</f>
        <v>11</v>
      </c>
      <c r="AN35" s="354"/>
      <c r="AO35" s="355" t="str">
        <f>IF('各会計、関係団体の財政状況及び健全化判断比率'!B33="","",'各会計、関係団体の財政状況及び健全化判断比率'!B33)</f>
        <v>水道事業会計</v>
      </c>
      <c r="AP35" s="355"/>
      <c r="AQ35" s="355"/>
      <c r="AR35" s="355"/>
      <c r="AS35" s="355"/>
      <c r="AT35" s="355"/>
      <c r="AU35" s="355"/>
      <c r="AV35" s="355"/>
      <c r="AW35" s="355"/>
      <c r="AX35" s="355"/>
      <c r="AY35" s="355"/>
      <c r="AZ35" s="355"/>
      <c r="BA35" s="355"/>
      <c r="BB35" s="355"/>
      <c r="BC35" s="355"/>
      <c r="BD35" s="163"/>
      <c r="BE35" s="354">
        <f t="shared" ref="BE35:BE43" si="1">IF(BG35="","",BE34+1)</f>
        <v>18</v>
      </c>
      <c r="BF35" s="354"/>
      <c r="BG35" s="355" t="str">
        <f>IF('各会計、関係団体の財政状況及び健全化判断比率'!B40="","",'各会計、関係団体の財政状況及び健全化判断比率'!B40)</f>
        <v>食肉センター事業費</v>
      </c>
      <c r="BH35" s="355"/>
      <c r="BI35" s="355"/>
      <c r="BJ35" s="355"/>
      <c r="BK35" s="355"/>
      <c r="BL35" s="355"/>
      <c r="BM35" s="355"/>
      <c r="BN35" s="355"/>
      <c r="BO35" s="355"/>
      <c r="BP35" s="355"/>
      <c r="BQ35" s="355"/>
      <c r="BR35" s="355"/>
      <c r="BS35" s="355"/>
      <c r="BT35" s="355"/>
      <c r="BU35" s="355"/>
      <c r="BV35" s="163"/>
      <c r="BW35" s="354">
        <f t="shared" ref="BW35:BW43" si="2">IF(BY35="","",BW34+1)</f>
        <v>21</v>
      </c>
      <c r="BX35" s="354"/>
      <c r="BY35" s="355" t="str">
        <f>IF('各会計、関係団体の財政状況及び健全化判断比率'!B69="","",'各会計、関係団体の財政状況及び健全化判断比率'!B69)</f>
        <v>兵庫県後期高齢者医療広域連合（一般）</v>
      </c>
      <c r="BZ35" s="355"/>
      <c r="CA35" s="355"/>
      <c r="CB35" s="355"/>
      <c r="CC35" s="355"/>
      <c r="CD35" s="355"/>
      <c r="CE35" s="355"/>
      <c r="CF35" s="355"/>
      <c r="CG35" s="355"/>
      <c r="CH35" s="355"/>
      <c r="CI35" s="355"/>
      <c r="CJ35" s="355"/>
      <c r="CK35" s="355"/>
      <c r="CL35" s="355"/>
      <c r="CM35" s="355"/>
      <c r="CN35" s="163"/>
      <c r="CO35" s="354">
        <f t="shared" ref="CO35:CO43" si="3">IF(CQ35="","",CO34+1)</f>
        <v>25</v>
      </c>
      <c r="CP35" s="354"/>
      <c r="CQ35" s="355" t="str">
        <f>IF('各会計、関係団体の財政状況及び健全化判断比率'!BS8="","",'各会計、関係団体の財政状況及び健全化判断比率'!BS8)</f>
        <v>(公財)神戸医療産業都市推進機構</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2">
      <c r="A36" s="163"/>
      <c r="B36" s="187"/>
      <c r="C36" s="354">
        <f>IF(E36="","",C35+1)</f>
        <v>3</v>
      </c>
      <c r="D36" s="354"/>
      <c r="E36" s="355" t="str">
        <f>IF('各会計、関係団体の財政状況及び健全化判断比率'!B9="","",'各会計、関係団体の財政状況及び健全化判断比率'!B9)</f>
        <v>市営住宅事業費</v>
      </c>
      <c r="F36" s="355"/>
      <c r="G36" s="355"/>
      <c r="H36" s="355"/>
      <c r="I36" s="355"/>
      <c r="J36" s="355"/>
      <c r="K36" s="355"/>
      <c r="L36" s="355"/>
      <c r="M36" s="355"/>
      <c r="N36" s="355"/>
      <c r="O36" s="355"/>
      <c r="P36" s="355"/>
      <c r="Q36" s="355"/>
      <c r="R36" s="355"/>
      <c r="S36" s="355"/>
      <c r="T36" s="163"/>
      <c r="U36" s="354">
        <f t="shared" ref="U36:U43" si="4">IF(W36="","",U35+1)</f>
        <v>8</v>
      </c>
      <c r="V36" s="354"/>
      <c r="W36" s="355" t="str">
        <f>IF('各会計、関係団体の財政状況及び健全化判断比率'!B30="","",'各会計、関係団体の財政状況及び健全化判断比率'!B30)</f>
        <v>後期高齢者医療事業費</v>
      </c>
      <c r="X36" s="355"/>
      <c r="Y36" s="355"/>
      <c r="Z36" s="355"/>
      <c r="AA36" s="355"/>
      <c r="AB36" s="355"/>
      <c r="AC36" s="355"/>
      <c r="AD36" s="355"/>
      <c r="AE36" s="355"/>
      <c r="AF36" s="355"/>
      <c r="AG36" s="355"/>
      <c r="AH36" s="355"/>
      <c r="AI36" s="355"/>
      <c r="AJ36" s="355"/>
      <c r="AK36" s="355"/>
      <c r="AL36" s="163"/>
      <c r="AM36" s="354">
        <f t="shared" si="0"/>
        <v>12</v>
      </c>
      <c r="AN36" s="354"/>
      <c r="AO36" s="355" t="str">
        <f>IF('各会計、関係団体の財政状況及び健全化判断比率'!B34="","",'各会計、関係団体の財政状況及び健全化判断比率'!B34)</f>
        <v>工業用水道事業会計</v>
      </c>
      <c r="AP36" s="355"/>
      <c r="AQ36" s="355"/>
      <c r="AR36" s="355"/>
      <c r="AS36" s="355"/>
      <c r="AT36" s="355"/>
      <c r="AU36" s="355"/>
      <c r="AV36" s="355"/>
      <c r="AW36" s="355"/>
      <c r="AX36" s="355"/>
      <c r="AY36" s="355"/>
      <c r="AZ36" s="355"/>
      <c r="BA36" s="355"/>
      <c r="BB36" s="355"/>
      <c r="BC36" s="355"/>
      <c r="BD36" s="163"/>
      <c r="BE36" s="354">
        <f t="shared" si="1"/>
        <v>19</v>
      </c>
      <c r="BF36" s="354"/>
      <c r="BG36" s="355" t="str">
        <f>IF('各会計、関係団体の財政状況及び健全化判断比率'!B41="","",'各会計、関係団体の財政状況及び健全化判断比率'!B41)</f>
        <v>市街地再開発事業費</v>
      </c>
      <c r="BH36" s="355"/>
      <c r="BI36" s="355"/>
      <c r="BJ36" s="355"/>
      <c r="BK36" s="355"/>
      <c r="BL36" s="355"/>
      <c r="BM36" s="355"/>
      <c r="BN36" s="355"/>
      <c r="BO36" s="355"/>
      <c r="BP36" s="355"/>
      <c r="BQ36" s="355"/>
      <c r="BR36" s="355"/>
      <c r="BS36" s="355"/>
      <c r="BT36" s="355"/>
      <c r="BU36" s="355"/>
      <c r="BV36" s="163"/>
      <c r="BW36" s="354">
        <f t="shared" si="2"/>
        <v>22</v>
      </c>
      <c r="BX36" s="354"/>
      <c r="BY36" s="355" t="str">
        <f>IF('各会計、関係団体の財政状況及び健全化判断比率'!B70="","",'各会計、関係団体の財政状況及び健全化判断比率'!B70)</f>
        <v>兵庫県後期高齢者医療広域連合（特別）</v>
      </c>
      <c r="BZ36" s="355"/>
      <c r="CA36" s="355"/>
      <c r="CB36" s="355"/>
      <c r="CC36" s="355"/>
      <c r="CD36" s="355"/>
      <c r="CE36" s="355"/>
      <c r="CF36" s="355"/>
      <c r="CG36" s="355"/>
      <c r="CH36" s="355"/>
      <c r="CI36" s="355"/>
      <c r="CJ36" s="355"/>
      <c r="CK36" s="355"/>
      <c r="CL36" s="355"/>
      <c r="CM36" s="355"/>
      <c r="CN36" s="163"/>
      <c r="CO36" s="354">
        <f t="shared" si="3"/>
        <v>26</v>
      </c>
      <c r="CP36" s="354"/>
      <c r="CQ36" s="355" t="str">
        <f>IF('各会計、関係団体の財政状況及び健全化判断比率'!BS9="","",'各会計、関係団体の財政状況及び健全化判断比率'!BS9)</f>
        <v>(公財)計算科学振興財団</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2">
      <c r="A37" s="163"/>
      <c r="B37" s="187"/>
      <c r="C37" s="354">
        <f>IF(E37="","",C36+1)</f>
        <v>4</v>
      </c>
      <c r="D37" s="354"/>
      <c r="E37" s="355" t="str">
        <f>IF('各会計、関係団体の財政状況及び健全化判断比率'!B10="","",'各会計、関係団体の財政状況及び健全化判断比率'!B10)</f>
        <v>空港整備事業費</v>
      </c>
      <c r="F37" s="355"/>
      <c r="G37" s="355"/>
      <c r="H37" s="355"/>
      <c r="I37" s="355"/>
      <c r="J37" s="355"/>
      <c r="K37" s="355"/>
      <c r="L37" s="355"/>
      <c r="M37" s="355"/>
      <c r="N37" s="355"/>
      <c r="O37" s="355"/>
      <c r="P37" s="355"/>
      <c r="Q37" s="355"/>
      <c r="R37" s="355"/>
      <c r="S37" s="355"/>
      <c r="T37" s="163"/>
      <c r="U37" s="354">
        <f t="shared" si="4"/>
        <v>9</v>
      </c>
      <c r="V37" s="354"/>
      <c r="W37" s="355" t="str">
        <f>IF('各会計、関係団体の財政状況及び健全化判断比率'!B31="","",'各会計、関係団体の財政状況及び健全化判断比率'!B31)</f>
        <v>駐車場事業費</v>
      </c>
      <c r="X37" s="355"/>
      <c r="Y37" s="355"/>
      <c r="Z37" s="355"/>
      <c r="AA37" s="355"/>
      <c r="AB37" s="355"/>
      <c r="AC37" s="355"/>
      <c r="AD37" s="355"/>
      <c r="AE37" s="355"/>
      <c r="AF37" s="355"/>
      <c r="AG37" s="355"/>
      <c r="AH37" s="355"/>
      <c r="AI37" s="355"/>
      <c r="AJ37" s="355"/>
      <c r="AK37" s="355"/>
      <c r="AL37" s="163"/>
      <c r="AM37" s="354">
        <f t="shared" si="0"/>
        <v>13</v>
      </c>
      <c r="AN37" s="354"/>
      <c r="AO37" s="355" t="str">
        <f>IF('各会計、関係団体の財政状況及び健全化判断比率'!B35="","",'各会計、関係団体の財政状況及び健全化判断比率'!B35)</f>
        <v>下水道事業会計</v>
      </c>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23</v>
      </c>
      <c r="BX37" s="354"/>
      <c r="BY37" s="355" t="str">
        <f>IF('各会計、関係団体の財政状況及び健全化判断比率'!B71="","",'各会計、関係団体の財政状況及び健全化判断比率'!B71)</f>
        <v>関西広域連合</v>
      </c>
      <c r="BZ37" s="355"/>
      <c r="CA37" s="355"/>
      <c r="CB37" s="355"/>
      <c r="CC37" s="355"/>
      <c r="CD37" s="355"/>
      <c r="CE37" s="355"/>
      <c r="CF37" s="355"/>
      <c r="CG37" s="355"/>
      <c r="CH37" s="355"/>
      <c r="CI37" s="355"/>
      <c r="CJ37" s="355"/>
      <c r="CK37" s="355"/>
      <c r="CL37" s="355"/>
      <c r="CM37" s="355"/>
      <c r="CN37" s="163"/>
      <c r="CO37" s="354">
        <f t="shared" si="3"/>
        <v>27</v>
      </c>
      <c r="CP37" s="354"/>
      <c r="CQ37" s="355" t="str">
        <f>IF('各会計、関係団体の財政状況及び健全化判断比率'!BS10="","",'各会計、関係団体の財政状況及び健全化判断比率'!BS10)</f>
        <v>神戸都市振興サービス(株)</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2">
      <c r="A38" s="163"/>
      <c r="B38" s="187"/>
      <c r="C38" s="354">
        <f t="shared" ref="C38:C43" si="5">IF(E38="","",C37+1)</f>
        <v>5</v>
      </c>
      <c r="D38" s="354"/>
      <c r="E38" s="355" t="str">
        <f>IF('各会計、関係団体の財政状況及び健全化判断比率'!B11="","",'各会計、関係団体の財政状況及び健全化判断比率'!B11)</f>
        <v>公債費</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f t="shared" si="0"/>
        <v>14</v>
      </c>
      <c r="AN38" s="354"/>
      <c r="AO38" s="355" t="str">
        <f>IF('各会計、関係団体の財政状況及び健全化判断比率'!B36="","",'各会計、関係団体の財政状況及び健全化判断比率'!B36)</f>
        <v>自動車事業会計</v>
      </c>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t="str">
        <f t="shared" si="2"/>
        <v/>
      </c>
      <c r="BX38" s="354"/>
      <c r="BY38" s="355" t="str">
        <f>IF('各会計、関係団体の財政状況及び健全化判断比率'!B72="","",'各会計、関係団体の財政状況及び健全化判断比率'!B72)</f>
        <v/>
      </c>
      <c r="BZ38" s="355"/>
      <c r="CA38" s="355"/>
      <c r="CB38" s="355"/>
      <c r="CC38" s="355"/>
      <c r="CD38" s="355"/>
      <c r="CE38" s="355"/>
      <c r="CF38" s="355"/>
      <c r="CG38" s="355"/>
      <c r="CH38" s="355"/>
      <c r="CI38" s="355"/>
      <c r="CJ38" s="355"/>
      <c r="CK38" s="355"/>
      <c r="CL38" s="355"/>
      <c r="CM38" s="355"/>
      <c r="CN38" s="163"/>
      <c r="CO38" s="354">
        <f t="shared" si="3"/>
        <v>28</v>
      </c>
      <c r="CP38" s="354"/>
      <c r="CQ38" s="355" t="str">
        <f>IF('各会計、関係団体の財政状況及び健全化判断比率'!BS11="","",'各会計、関係団体の財政状況及び健全化判断比率'!BS11)</f>
        <v>神戸市公立大学法人</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2">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f t="shared" si="0"/>
        <v>15</v>
      </c>
      <c r="AN39" s="354"/>
      <c r="AO39" s="355" t="str">
        <f>IF('各会計、関係団体の財政状況及び健全化判断比率'!B37="","",'各会計、関係団体の財政状況及び健全化判断比率'!B37)</f>
        <v>高速鉄道事業会計</v>
      </c>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f t="shared" si="3"/>
        <v>29</v>
      </c>
      <c r="CP39" s="354"/>
      <c r="CQ39" s="355" t="str">
        <f>IF('各会計、関係団体の財政状況及び健全化判断比率'!BS12="","",'各会計、関係団体の財政状況及び健全化判断比率'!BS12)</f>
        <v>(公財)神戸いきいき勤労財団</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2">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f t="shared" si="0"/>
        <v>16</v>
      </c>
      <c r="AN40" s="354"/>
      <c r="AO40" s="355" t="str">
        <f>IF('各会計、関係団体の財政状況及び健全化判断比率'!B38="","",'各会計、関係団体の財政状況及び健全化判断比率'!B38)</f>
        <v>新都市整備事業会計</v>
      </c>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f t="shared" si="3"/>
        <v>30</v>
      </c>
      <c r="CP40" s="354"/>
      <c r="CQ40" s="355" t="str">
        <f>IF('各会計、関係団体の財政状況及び健全化判断比率'!BS13="","",'各会計、関係団体の財政状況及び健全化判断比率'!BS13)</f>
        <v>(公財)神戸市スポーツ協会</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2">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f t="shared" si="3"/>
        <v>31</v>
      </c>
      <c r="CP41" s="354"/>
      <c r="CQ41" s="355" t="str">
        <f>IF('各会計、関係団体の財政状況及び健全化判断比率'!BS14="","",'各会計、関係団体の財政状況及び健全化判断比率'!BS14)</f>
        <v>(公財)神戸市民文化振興財団</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2">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f t="shared" si="3"/>
        <v>32</v>
      </c>
      <c r="CP42" s="354"/>
      <c r="CQ42" s="355" t="str">
        <f>IF('各会計、関係団体の財政状況及び健全化判断比率'!BS15="","",'各会計、関係団体の財政状況及び健全化判断比率'!BS15)</f>
        <v>(公財)こうべ市民福祉振興協会</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2">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f t="shared" si="3"/>
        <v>33</v>
      </c>
      <c r="CP43" s="354"/>
      <c r="CQ43" s="355" t="str">
        <f>IF('各会計、関係団体の財政状況及び健全化判断比率'!BS16="","",'各会計、関係団体の財政状況及び健全化判断比率'!BS16)</f>
        <v>(社福)神戸市社会福祉協議会</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Ayt+4XzHKswuzNBlFX3WPC3GPc1PZvhagfaVmfek36xeRP4zgOn9X9EJPJq6FDnQ5ThjxJW4P0Mhx46xAlV4Yg==" saltValue="5i0d/Z4GlXmkqXyCFlEEG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537</v>
      </c>
      <c r="G33" s="29" t="s">
        <v>538</v>
      </c>
      <c r="H33" s="29" t="s">
        <v>539</v>
      </c>
      <c r="I33" s="29" t="s">
        <v>540</v>
      </c>
      <c r="J33" s="30" t="s">
        <v>541</v>
      </c>
      <c r="K33" s="22"/>
      <c r="L33" s="22"/>
      <c r="M33" s="22"/>
      <c r="N33" s="22"/>
      <c r="O33" s="22"/>
      <c r="P33" s="22"/>
    </row>
    <row r="34" spans="1:16" ht="39" customHeight="1" x14ac:dyDescent="0.2">
      <c r="A34" s="22"/>
      <c r="B34" s="31"/>
      <c r="C34" s="1136" t="s">
        <v>545</v>
      </c>
      <c r="D34" s="1136"/>
      <c r="E34" s="1137"/>
      <c r="F34" s="32" t="s">
        <v>546</v>
      </c>
      <c r="G34" s="33" t="s">
        <v>547</v>
      </c>
      <c r="H34" s="33" t="s">
        <v>548</v>
      </c>
      <c r="I34" s="33" t="s">
        <v>548</v>
      </c>
      <c r="J34" s="34" t="s">
        <v>549</v>
      </c>
      <c r="K34" s="22"/>
      <c r="L34" s="22"/>
      <c r="M34" s="22"/>
      <c r="N34" s="22"/>
      <c r="O34" s="22"/>
      <c r="P34" s="22"/>
    </row>
    <row r="35" spans="1:16" ht="39" customHeight="1" x14ac:dyDescent="0.2">
      <c r="A35" s="22"/>
      <c r="B35" s="35"/>
      <c r="C35" s="1132" t="s">
        <v>550</v>
      </c>
      <c r="D35" s="1132"/>
      <c r="E35" s="1133"/>
      <c r="F35" s="36">
        <v>27.83</v>
      </c>
      <c r="G35" s="37">
        <v>24.43</v>
      </c>
      <c r="H35" s="37">
        <v>24.27</v>
      </c>
      <c r="I35" s="37">
        <v>26.56</v>
      </c>
      <c r="J35" s="38">
        <v>22.44</v>
      </c>
      <c r="K35" s="22"/>
      <c r="L35" s="22"/>
      <c r="M35" s="22"/>
      <c r="N35" s="22"/>
      <c r="O35" s="22"/>
      <c r="P35" s="22"/>
    </row>
    <row r="36" spans="1:16" ht="39" customHeight="1" x14ac:dyDescent="0.2">
      <c r="A36" s="22"/>
      <c r="B36" s="35"/>
      <c r="C36" s="1132" t="s">
        <v>551</v>
      </c>
      <c r="D36" s="1132"/>
      <c r="E36" s="1133"/>
      <c r="F36" s="36">
        <v>8.94</v>
      </c>
      <c r="G36" s="37">
        <v>9.44</v>
      </c>
      <c r="H36" s="37">
        <v>9.16</v>
      </c>
      <c r="I36" s="37">
        <v>7.08</v>
      </c>
      <c r="J36" s="38">
        <v>6.36</v>
      </c>
      <c r="K36" s="22"/>
      <c r="L36" s="22"/>
      <c r="M36" s="22"/>
      <c r="N36" s="22"/>
      <c r="O36" s="22"/>
      <c r="P36" s="22"/>
    </row>
    <row r="37" spans="1:16" ht="39" customHeight="1" x14ac:dyDescent="0.2">
      <c r="A37" s="22"/>
      <c r="B37" s="35"/>
      <c r="C37" s="1132" t="s">
        <v>552</v>
      </c>
      <c r="D37" s="1132"/>
      <c r="E37" s="1133"/>
      <c r="F37" s="36">
        <v>6.06</v>
      </c>
      <c r="G37" s="37">
        <v>6.41</v>
      </c>
      <c r="H37" s="37">
        <v>6.81</v>
      </c>
      <c r="I37" s="37">
        <v>5.86</v>
      </c>
      <c r="J37" s="38">
        <v>5.38</v>
      </c>
      <c r="K37" s="22"/>
      <c r="L37" s="22"/>
      <c r="M37" s="22"/>
      <c r="N37" s="22"/>
      <c r="O37" s="22"/>
      <c r="P37" s="22"/>
    </row>
    <row r="38" spans="1:16" ht="39" customHeight="1" x14ac:dyDescent="0.2">
      <c r="A38" s="22"/>
      <c r="B38" s="35"/>
      <c r="C38" s="1132" t="s">
        <v>553</v>
      </c>
      <c r="D38" s="1132"/>
      <c r="E38" s="1133"/>
      <c r="F38" s="36">
        <v>0.7</v>
      </c>
      <c r="G38" s="37">
        <v>1.17</v>
      </c>
      <c r="H38" s="37">
        <v>1.54</v>
      </c>
      <c r="I38" s="37">
        <v>1.83</v>
      </c>
      <c r="J38" s="38">
        <v>1.82</v>
      </c>
      <c r="K38" s="22"/>
      <c r="L38" s="22"/>
      <c r="M38" s="22"/>
      <c r="N38" s="22"/>
      <c r="O38" s="22"/>
      <c r="P38" s="22"/>
    </row>
    <row r="39" spans="1:16" ht="39" customHeight="1" x14ac:dyDescent="0.2">
      <c r="A39" s="22"/>
      <c r="B39" s="35"/>
      <c r="C39" s="1132" t="s">
        <v>554</v>
      </c>
      <c r="D39" s="1132"/>
      <c r="E39" s="1133"/>
      <c r="F39" s="36">
        <v>3.33</v>
      </c>
      <c r="G39" s="37">
        <v>2.09</v>
      </c>
      <c r="H39" s="37">
        <v>1.32</v>
      </c>
      <c r="I39" s="37">
        <v>1.39</v>
      </c>
      <c r="J39" s="38">
        <v>1.28</v>
      </c>
      <c r="K39" s="22"/>
      <c r="L39" s="22"/>
      <c r="M39" s="22"/>
      <c r="N39" s="22"/>
      <c r="O39" s="22"/>
      <c r="P39" s="22"/>
    </row>
    <row r="40" spans="1:16" ht="39" customHeight="1" x14ac:dyDescent="0.2">
      <c r="A40" s="22"/>
      <c r="B40" s="35"/>
      <c r="C40" s="1132" t="s">
        <v>555</v>
      </c>
      <c r="D40" s="1132"/>
      <c r="E40" s="1133"/>
      <c r="F40" s="36">
        <v>1.05</v>
      </c>
      <c r="G40" s="37">
        <v>0.69</v>
      </c>
      <c r="H40" s="37">
        <v>0.96</v>
      </c>
      <c r="I40" s="37">
        <v>0.56000000000000005</v>
      </c>
      <c r="J40" s="38">
        <v>1.25</v>
      </c>
      <c r="K40" s="22"/>
      <c r="L40" s="22"/>
      <c r="M40" s="22"/>
      <c r="N40" s="22"/>
      <c r="O40" s="22"/>
      <c r="P40" s="22"/>
    </row>
    <row r="41" spans="1:16" ht="39" customHeight="1" x14ac:dyDescent="0.2">
      <c r="A41" s="22"/>
      <c r="B41" s="35"/>
      <c r="C41" s="1132" t="s">
        <v>556</v>
      </c>
      <c r="D41" s="1132"/>
      <c r="E41" s="1133"/>
      <c r="F41" s="36">
        <v>1.38</v>
      </c>
      <c r="G41" s="37">
        <v>0.72</v>
      </c>
      <c r="H41" s="37">
        <v>0.71</v>
      </c>
      <c r="I41" s="37">
        <v>0.76</v>
      </c>
      <c r="J41" s="38">
        <v>0.8</v>
      </c>
      <c r="K41" s="22"/>
      <c r="L41" s="22"/>
      <c r="M41" s="22"/>
      <c r="N41" s="22"/>
      <c r="O41" s="22"/>
      <c r="P41" s="22"/>
    </row>
    <row r="42" spans="1:16" ht="39" customHeight="1" x14ac:dyDescent="0.2">
      <c r="A42" s="22"/>
      <c r="B42" s="39"/>
      <c r="C42" s="1132" t="s">
        <v>557</v>
      </c>
      <c r="D42" s="1132"/>
      <c r="E42" s="1133"/>
      <c r="F42" s="36" t="s">
        <v>499</v>
      </c>
      <c r="G42" s="37" t="s">
        <v>499</v>
      </c>
      <c r="H42" s="37" t="s">
        <v>499</v>
      </c>
      <c r="I42" s="37" t="s">
        <v>499</v>
      </c>
      <c r="J42" s="38" t="s">
        <v>499</v>
      </c>
      <c r="K42" s="22"/>
      <c r="L42" s="22"/>
      <c r="M42" s="22"/>
      <c r="N42" s="22"/>
      <c r="O42" s="22"/>
      <c r="P42" s="22"/>
    </row>
    <row r="43" spans="1:16" ht="39" customHeight="1" thickBot="1" x14ac:dyDescent="0.25">
      <c r="A43" s="22"/>
      <c r="B43" s="40"/>
      <c r="C43" s="1134" t="s">
        <v>558</v>
      </c>
      <c r="D43" s="1134"/>
      <c r="E43" s="1135"/>
      <c r="F43" s="41">
        <v>0.9</v>
      </c>
      <c r="G43" s="42">
        <v>0.84</v>
      </c>
      <c r="H43" s="42">
        <v>0.94</v>
      </c>
      <c r="I43" s="42">
        <v>0.97</v>
      </c>
      <c r="J43" s="43">
        <v>0.96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L5aIZPRyyu/5zbjUhCh9V5Dk+uMu9Mz6yG+00d6bsPqb3Z/w8SJLF16oKJUdLXN7CBOiT/O6leUt4OUxncJDGQ==" saltValue="dVmndomrnanWTeOa6+QWB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537</v>
      </c>
      <c r="L44" s="54" t="s">
        <v>538</v>
      </c>
      <c r="M44" s="54" t="s">
        <v>539</v>
      </c>
      <c r="N44" s="54" t="s">
        <v>540</v>
      </c>
      <c r="O44" s="55" t="s">
        <v>541</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43314</v>
      </c>
      <c r="L45" s="58">
        <v>40219</v>
      </c>
      <c r="M45" s="58">
        <v>39836</v>
      </c>
      <c r="N45" s="58">
        <v>39953</v>
      </c>
      <c r="O45" s="59">
        <v>33476</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499</v>
      </c>
      <c r="L46" s="62" t="s">
        <v>499</v>
      </c>
      <c r="M46" s="62" t="s">
        <v>499</v>
      </c>
      <c r="N46" s="62" t="s">
        <v>499</v>
      </c>
      <c r="O46" s="63" t="s">
        <v>499</v>
      </c>
      <c r="P46" s="46"/>
      <c r="Q46" s="46"/>
      <c r="R46" s="46"/>
      <c r="S46" s="46"/>
      <c r="T46" s="46"/>
      <c r="U46" s="46"/>
    </row>
    <row r="47" spans="1:21" ht="30.75" customHeight="1" x14ac:dyDescent="0.2">
      <c r="A47" s="46"/>
      <c r="B47" s="1163"/>
      <c r="C47" s="1164"/>
      <c r="D47" s="60"/>
      <c r="E47" s="1140" t="s">
        <v>12</v>
      </c>
      <c r="F47" s="1140"/>
      <c r="G47" s="1140"/>
      <c r="H47" s="1140"/>
      <c r="I47" s="1140"/>
      <c r="J47" s="1141"/>
      <c r="K47" s="61">
        <v>44716</v>
      </c>
      <c r="L47" s="62">
        <v>46696</v>
      </c>
      <c r="M47" s="62">
        <v>48432</v>
      </c>
      <c r="N47" s="62">
        <v>49851</v>
      </c>
      <c r="O47" s="63">
        <v>52202</v>
      </c>
      <c r="P47" s="46"/>
      <c r="Q47" s="46"/>
      <c r="R47" s="46"/>
      <c r="S47" s="46"/>
      <c r="T47" s="46"/>
      <c r="U47" s="46"/>
    </row>
    <row r="48" spans="1:21" ht="30.75" customHeight="1" x14ac:dyDescent="0.2">
      <c r="A48" s="46"/>
      <c r="B48" s="1163"/>
      <c r="C48" s="1164"/>
      <c r="D48" s="60"/>
      <c r="E48" s="1140" t="s">
        <v>13</v>
      </c>
      <c r="F48" s="1140"/>
      <c r="G48" s="1140"/>
      <c r="H48" s="1140"/>
      <c r="I48" s="1140"/>
      <c r="J48" s="1141"/>
      <c r="K48" s="61">
        <v>15527</v>
      </c>
      <c r="L48" s="62">
        <v>16277</v>
      </c>
      <c r="M48" s="62">
        <v>15801</v>
      </c>
      <c r="N48" s="62">
        <v>17119</v>
      </c>
      <c r="O48" s="63">
        <v>13510</v>
      </c>
      <c r="P48" s="46"/>
      <c r="Q48" s="46"/>
      <c r="R48" s="46"/>
      <c r="S48" s="46"/>
      <c r="T48" s="46"/>
      <c r="U48" s="46"/>
    </row>
    <row r="49" spans="1:21" ht="30.75" customHeight="1" x14ac:dyDescent="0.2">
      <c r="A49" s="46"/>
      <c r="B49" s="1163"/>
      <c r="C49" s="1164"/>
      <c r="D49" s="60"/>
      <c r="E49" s="1140" t="s">
        <v>14</v>
      </c>
      <c r="F49" s="1140"/>
      <c r="G49" s="1140"/>
      <c r="H49" s="1140"/>
      <c r="I49" s="1140"/>
      <c r="J49" s="1141"/>
      <c r="K49" s="61">
        <v>144</v>
      </c>
      <c r="L49" s="62">
        <v>12</v>
      </c>
      <c r="M49" s="62">
        <v>12</v>
      </c>
      <c r="N49" s="62">
        <v>12</v>
      </c>
      <c r="O49" s="63">
        <v>10</v>
      </c>
      <c r="P49" s="46"/>
      <c r="Q49" s="46"/>
      <c r="R49" s="46"/>
      <c r="S49" s="46"/>
      <c r="T49" s="46"/>
      <c r="U49" s="46"/>
    </row>
    <row r="50" spans="1:21" ht="30.75" customHeight="1" x14ac:dyDescent="0.2">
      <c r="A50" s="46"/>
      <c r="B50" s="1163"/>
      <c r="C50" s="1164"/>
      <c r="D50" s="60"/>
      <c r="E50" s="1140" t="s">
        <v>15</v>
      </c>
      <c r="F50" s="1140"/>
      <c r="G50" s="1140"/>
      <c r="H50" s="1140"/>
      <c r="I50" s="1140"/>
      <c r="J50" s="1141"/>
      <c r="K50" s="61">
        <v>579</v>
      </c>
      <c r="L50" s="62">
        <v>620</v>
      </c>
      <c r="M50" s="62">
        <v>616</v>
      </c>
      <c r="N50" s="62">
        <v>990</v>
      </c>
      <c r="O50" s="63">
        <v>920</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499</v>
      </c>
      <c r="L51" s="62" t="s">
        <v>499</v>
      </c>
      <c r="M51" s="62" t="s">
        <v>499</v>
      </c>
      <c r="N51" s="62" t="s">
        <v>499</v>
      </c>
      <c r="O51" s="63" t="s">
        <v>499</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85784</v>
      </c>
      <c r="L52" s="62">
        <v>86057</v>
      </c>
      <c r="M52" s="62">
        <v>83845</v>
      </c>
      <c r="N52" s="62">
        <v>87538</v>
      </c>
      <c r="O52" s="63">
        <v>81188</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18496</v>
      </c>
      <c r="L53" s="67">
        <v>17767</v>
      </c>
      <c r="M53" s="67">
        <v>20852</v>
      </c>
      <c r="N53" s="67">
        <v>20387</v>
      </c>
      <c r="O53" s="68">
        <v>18930</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559</v>
      </c>
      <c r="L57" s="79" t="s">
        <v>560</v>
      </c>
      <c r="M57" s="79" t="s">
        <v>561</v>
      </c>
      <c r="N57" s="79" t="s">
        <v>562</v>
      </c>
      <c r="O57" s="80" t="s">
        <v>563</v>
      </c>
      <c r="P57" s="46"/>
      <c r="Q57" s="46"/>
      <c r="R57" s="46"/>
      <c r="S57" s="46"/>
      <c r="T57" s="46"/>
      <c r="U57" s="46"/>
    </row>
    <row r="58" spans="1:21" ht="31.5" customHeight="1" x14ac:dyDescent="0.2">
      <c r="B58" s="1146" t="s">
        <v>24</v>
      </c>
      <c r="C58" s="1147"/>
      <c r="D58" s="1152" t="s">
        <v>25</v>
      </c>
      <c r="E58" s="1153"/>
      <c r="F58" s="1153"/>
      <c r="G58" s="1153"/>
      <c r="H58" s="1153"/>
      <c r="I58" s="1153"/>
      <c r="J58" s="1154"/>
      <c r="K58" s="81">
        <v>35337</v>
      </c>
      <c r="L58" s="82">
        <v>24977</v>
      </c>
      <c r="M58" s="82">
        <v>20656</v>
      </c>
      <c r="N58" s="82">
        <v>24534</v>
      </c>
      <c r="O58" s="83">
        <v>27621</v>
      </c>
    </row>
    <row r="59" spans="1:21" ht="31.5" customHeight="1" x14ac:dyDescent="0.2">
      <c r="B59" s="1148"/>
      <c r="C59" s="1149"/>
      <c r="D59" s="1155" t="s">
        <v>26</v>
      </c>
      <c r="E59" s="1156"/>
      <c r="F59" s="1156"/>
      <c r="G59" s="1156"/>
      <c r="H59" s="1156"/>
      <c r="I59" s="1156"/>
      <c r="J59" s="1157"/>
      <c r="K59" s="84">
        <v>221201</v>
      </c>
      <c r="L59" s="85">
        <v>229833</v>
      </c>
      <c r="M59" s="85">
        <v>253577</v>
      </c>
      <c r="N59" s="85">
        <v>274938</v>
      </c>
      <c r="O59" s="86">
        <v>306618</v>
      </c>
    </row>
    <row r="60" spans="1:21" ht="31.5" customHeight="1" thickBot="1" x14ac:dyDescent="0.25">
      <c r="B60" s="1150"/>
      <c r="C60" s="1151"/>
      <c r="D60" s="1158" t="s">
        <v>27</v>
      </c>
      <c r="E60" s="1159"/>
      <c r="F60" s="1159"/>
      <c r="G60" s="1159"/>
      <c r="H60" s="1159"/>
      <c r="I60" s="1159"/>
      <c r="J60" s="1160"/>
      <c r="K60" s="87">
        <v>209013</v>
      </c>
      <c r="L60" s="88">
        <v>213452</v>
      </c>
      <c r="M60" s="88">
        <v>238182</v>
      </c>
      <c r="N60" s="88">
        <v>267643</v>
      </c>
      <c r="O60" s="89">
        <v>298329</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KIQNuSNnYIWj3JeJsrTjXGA604SlzHoPlqq7PuZburiETEseoubr60HtAAA8+omjbyuvzwBXrp2TsGvFsBtXRA==" saltValue="J0ViaMF0K7dwsp9u/qFE3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537</v>
      </c>
      <c r="J40" s="101" t="s">
        <v>538</v>
      </c>
      <c r="K40" s="101" t="s">
        <v>539</v>
      </c>
      <c r="L40" s="101" t="s">
        <v>540</v>
      </c>
      <c r="M40" s="102" t="s">
        <v>541</v>
      </c>
    </row>
    <row r="41" spans="2:13" ht="27.75" customHeight="1" x14ac:dyDescent="0.2">
      <c r="B41" s="1181" t="s">
        <v>30</v>
      </c>
      <c r="C41" s="1182"/>
      <c r="D41" s="103"/>
      <c r="E41" s="1183" t="s">
        <v>31</v>
      </c>
      <c r="F41" s="1183"/>
      <c r="G41" s="1183"/>
      <c r="H41" s="1184"/>
      <c r="I41" s="330">
        <v>1302898</v>
      </c>
      <c r="J41" s="331">
        <v>1347560</v>
      </c>
      <c r="K41" s="331">
        <v>1375102</v>
      </c>
      <c r="L41" s="331">
        <v>1390372</v>
      </c>
      <c r="M41" s="332">
        <v>1407284</v>
      </c>
    </row>
    <row r="42" spans="2:13" ht="27.75" customHeight="1" x14ac:dyDescent="0.2">
      <c r="B42" s="1171"/>
      <c r="C42" s="1172"/>
      <c r="D42" s="104"/>
      <c r="E42" s="1175" t="s">
        <v>32</v>
      </c>
      <c r="F42" s="1175"/>
      <c r="G42" s="1175"/>
      <c r="H42" s="1176"/>
      <c r="I42" s="333">
        <v>9266</v>
      </c>
      <c r="J42" s="334">
        <v>8137</v>
      </c>
      <c r="K42" s="334">
        <v>7313</v>
      </c>
      <c r="L42" s="334">
        <v>6152</v>
      </c>
      <c r="M42" s="335">
        <v>6074</v>
      </c>
    </row>
    <row r="43" spans="2:13" ht="27.75" customHeight="1" x14ac:dyDescent="0.2">
      <c r="B43" s="1171"/>
      <c r="C43" s="1172"/>
      <c r="D43" s="104"/>
      <c r="E43" s="1175" t="s">
        <v>33</v>
      </c>
      <c r="F43" s="1175"/>
      <c r="G43" s="1175"/>
      <c r="H43" s="1176"/>
      <c r="I43" s="333">
        <v>144417</v>
      </c>
      <c r="J43" s="334">
        <v>163536</v>
      </c>
      <c r="K43" s="334">
        <v>180870</v>
      </c>
      <c r="L43" s="334">
        <v>186873</v>
      </c>
      <c r="M43" s="335">
        <v>193582</v>
      </c>
    </row>
    <row r="44" spans="2:13" ht="27.75" customHeight="1" x14ac:dyDescent="0.2">
      <c r="B44" s="1171"/>
      <c r="C44" s="1172"/>
      <c r="D44" s="104"/>
      <c r="E44" s="1175" t="s">
        <v>34</v>
      </c>
      <c r="F44" s="1175"/>
      <c r="G44" s="1175"/>
      <c r="H44" s="1176"/>
      <c r="I44" s="333">
        <v>162</v>
      </c>
      <c r="J44" s="334">
        <v>154</v>
      </c>
      <c r="K44" s="334">
        <v>145</v>
      </c>
      <c r="L44" s="334">
        <v>134</v>
      </c>
      <c r="M44" s="335">
        <v>125</v>
      </c>
    </row>
    <row r="45" spans="2:13" ht="27.75" customHeight="1" x14ac:dyDescent="0.2">
      <c r="B45" s="1171"/>
      <c r="C45" s="1172"/>
      <c r="D45" s="104"/>
      <c r="E45" s="1175" t="s">
        <v>35</v>
      </c>
      <c r="F45" s="1175"/>
      <c r="G45" s="1175"/>
      <c r="H45" s="1176"/>
      <c r="I45" s="333">
        <v>126295</v>
      </c>
      <c r="J45" s="334">
        <v>124080</v>
      </c>
      <c r="K45" s="334">
        <v>120572</v>
      </c>
      <c r="L45" s="334">
        <v>125071</v>
      </c>
      <c r="M45" s="335">
        <v>123855</v>
      </c>
    </row>
    <row r="46" spans="2:13" ht="27.75" customHeight="1" x14ac:dyDescent="0.2">
      <c r="B46" s="1171"/>
      <c r="C46" s="1172"/>
      <c r="D46" s="105"/>
      <c r="E46" s="1175" t="s">
        <v>36</v>
      </c>
      <c r="F46" s="1175"/>
      <c r="G46" s="1175"/>
      <c r="H46" s="1176"/>
      <c r="I46" s="333">
        <v>2629</v>
      </c>
      <c r="J46" s="334">
        <v>348</v>
      </c>
      <c r="K46" s="334">
        <v>1006</v>
      </c>
      <c r="L46" s="334">
        <v>1664</v>
      </c>
      <c r="M46" s="335">
        <v>1002</v>
      </c>
    </row>
    <row r="47" spans="2:13" ht="27.75" customHeight="1" x14ac:dyDescent="0.2">
      <c r="B47" s="1171"/>
      <c r="C47" s="1172"/>
      <c r="D47" s="106"/>
      <c r="E47" s="1185" t="s">
        <v>37</v>
      </c>
      <c r="F47" s="1186"/>
      <c r="G47" s="1186"/>
      <c r="H47" s="1187"/>
      <c r="I47" s="333" t="s">
        <v>499</v>
      </c>
      <c r="J47" s="334" t="s">
        <v>499</v>
      </c>
      <c r="K47" s="334" t="s">
        <v>499</v>
      </c>
      <c r="L47" s="334" t="s">
        <v>499</v>
      </c>
      <c r="M47" s="335" t="s">
        <v>499</v>
      </c>
    </row>
    <row r="48" spans="2:13" ht="27.75" customHeight="1" x14ac:dyDescent="0.2">
      <c r="B48" s="1171"/>
      <c r="C48" s="1172"/>
      <c r="D48" s="104"/>
      <c r="E48" s="1175" t="s">
        <v>38</v>
      </c>
      <c r="F48" s="1175"/>
      <c r="G48" s="1175"/>
      <c r="H48" s="1176"/>
      <c r="I48" s="333" t="s">
        <v>499</v>
      </c>
      <c r="J48" s="334" t="s">
        <v>499</v>
      </c>
      <c r="K48" s="334" t="s">
        <v>499</v>
      </c>
      <c r="L48" s="334" t="s">
        <v>499</v>
      </c>
      <c r="M48" s="335" t="s">
        <v>499</v>
      </c>
    </row>
    <row r="49" spans="2:13" ht="27.75" customHeight="1" x14ac:dyDescent="0.2">
      <c r="B49" s="1173"/>
      <c r="C49" s="1174"/>
      <c r="D49" s="104"/>
      <c r="E49" s="1175" t="s">
        <v>39</v>
      </c>
      <c r="F49" s="1175"/>
      <c r="G49" s="1175"/>
      <c r="H49" s="1176"/>
      <c r="I49" s="333" t="s">
        <v>499</v>
      </c>
      <c r="J49" s="334" t="s">
        <v>499</v>
      </c>
      <c r="K49" s="334" t="s">
        <v>499</v>
      </c>
      <c r="L49" s="334" t="s">
        <v>499</v>
      </c>
      <c r="M49" s="335" t="s">
        <v>499</v>
      </c>
    </row>
    <row r="50" spans="2:13" ht="27.75" customHeight="1" x14ac:dyDescent="0.2">
      <c r="B50" s="1169" t="s">
        <v>40</v>
      </c>
      <c r="C50" s="1170"/>
      <c r="D50" s="107"/>
      <c r="E50" s="1175" t="s">
        <v>41</v>
      </c>
      <c r="F50" s="1175"/>
      <c r="G50" s="1175"/>
      <c r="H50" s="1176"/>
      <c r="I50" s="333">
        <v>334226</v>
      </c>
      <c r="J50" s="334">
        <v>388248</v>
      </c>
      <c r="K50" s="334">
        <v>427679</v>
      </c>
      <c r="L50" s="334">
        <v>456435</v>
      </c>
      <c r="M50" s="335">
        <v>488243</v>
      </c>
    </row>
    <row r="51" spans="2:13" ht="27.75" customHeight="1" x14ac:dyDescent="0.2">
      <c r="B51" s="1171"/>
      <c r="C51" s="1172"/>
      <c r="D51" s="104"/>
      <c r="E51" s="1175" t="s">
        <v>42</v>
      </c>
      <c r="F51" s="1175"/>
      <c r="G51" s="1175"/>
      <c r="H51" s="1176"/>
      <c r="I51" s="333">
        <v>207734</v>
      </c>
      <c r="J51" s="334">
        <v>208776</v>
      </c>
      <c r="K51" s="334">
        <v>200650</v>
      </c>
      <c r="L51" s="334">
        <v>198910</v>
      </c>
      <c r="M51" s="335">
        <v>197912</v>
      </c>
    </row>
    <row r="52" spans="2:13" ht="27.75" customHeight="1" x14ac:dyDescent="0.2">
      <c r="B52" s="1173"/>
      <c r="C52" s="1174"/>
      <c r="D52" s="104"/>
      <c r="E52" s="1175" t="s">
        <v>43</v>
      </c>
      <c r="F52" s="1175"/>
      <c r="G52" s="1175"/>
      <c r="H52" s="1176"/>
      <c r="I52" s="333">
        <v>804996</v>
      </c>
      <c r="J52" s="334">
        <v>817714</v>
      </c>
      <c r="K52" s="334">
        <v>816493</v>
      </c>
      <c r="L52" s="334">
        <v>803890</v>
      </c>
      <c r="M52" s="335">
        <v>780507</v>
      </c>
    </row>
    <row r="53" spans="2:13" ht="27.75" customHeight="1" thickBot="1" x14ac:dyDescent="0.25">
      <c r="B53" s="1177" t="s">
        <v>19</v>
      </c>
      <c r="C53" s="1178"/>
      <c r="D53" s="108"/>
      <c r="E53" s="1179" t="s">
        <v>44</v>
      </c>
      <c r="F53" s="1179"/>
      <c r="G53" s="1179"/>
      <c r="H53" s="1180"/>
      <c r="I53" s="336">
        <v>238712</v>
      </c>
      <c r="J53" s="337">
        <v>229077</v>
      </c>
      <c r="K53" s="337">
        <v>240187</v>
      </c>
      <c r="L53" s="337">
        <v>251032</v>
      </c>
      <c r="M53" s="338">
        <v>265259</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OXRrt9olhEtwt2iYtEBxT6aBvVO0Jbx9NOl1YOk2GwThr9tey/vyKu1wBVnbU0DHXFti/KYDYUnKJtQX7jSSvQ==" saltValue="5gxwlQGUW7GoGxEylJ6QO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40" zoomScaleNormal="4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539</v>
      </c>
      <c r="G54" s="117" t="s">
        <v>540</v>
      </c>
      <c r="H54" s="118" t="s">
        <v>541</v>
      </c>
    </row>
    <row r="55" spans="2:8" ht="52.5" customHeight="1" x14ac:dyDescent="0.2">
      <c r="B55" s="119"/>
      <c r="C55" s="1196" t="s">
        <v>46</v>
      </c>
      <c r="D55" s="1196"/>
      <c r="E55" s="1197"/>
      <c r="F55" s="339">
        <v>15598</v>
      </c>
      <c r="G55" s="339">
        <v>14726</v>
      </c>
      <c r="H55" s="340">
        <v>14182</v>
      </c>
    </row>
    <row r="56" spans="2:8" ht="52.5" customHeight="1" x14ac:dyDescent="0.2">
      <c r="B56" s="120"/>
      <c r="C56" s="1198" t="s">
        <v>47</v>
      </c>
      <c r="D56" s="1198"/>
      <c r="E56" s="1199"/>
      <c r="F56" s="341">
        <v>21791</v>
      </c>
      <c r="G56" s="341">
        <v>23297</v>
      </c>
      <c r="H56" s="342">
        <v>21911</v>
      </c>
    </row>
    <row r="57" spans="2:8" ht="53.25" customHeight="1" x14ac:dyDescent="0.2">
      <c r="B57" s="120"/>
      <c r="C57" s="1200" t="s">
        <v>48</v>
      </c>
      <c r="D57" s="1200"/>
      <c r="E57" s="1201"/>
      <c r="F57" s="343">
        <v>50019</v>
      </c>
      <c r="G57" s="343">
        <v>52164</v>
      </c>
      <c r="H57" s="344">
        <v>53767</v>
      </c>
    </row>
    <row r="58" spans="2:8" ht="45.75" customHeight="1" x14ac:dyDescent="0.2">
      <c r="B58" s="121"/>
      <c r="C58" s="1188" t="s">
        <v>609</v>
      </c>
      <c r="D58" s="1189"/>
      <c r="E58" s="1190"/>
      <c r="F58" s="345">
        <v>9734</v>
      </c>
      <c r="G58" s="345">
        <v>9513</v>
      </c>
      <c r="H58" s="346">
        <v>7195</v>
      </c>
    </row>
    <row r="59" spans="2:8" ht="45.75" customHeight="1" x14ac:dyDescent="0.2">
      <c r="B59" s="121"/>
      <c r="C59" s="1188" t="s">
        <v>610</v>
      </c>
      <c r="D59" s="1189"/>
      <c r="E59" s="1190"/>
      <c r="F59" s="345" t="s">
        <v>611</v>
      </c>
      <c r="G59" s="345">
        <v>2091</v>
      </c>
      <c r="H59" s="346">
        <v>2934</v>
      </c>
    </row>
    <row r="60" spans="2:8" ht="45.75" customHeight="1" x14ac:dyDescent="0.2">
      <c r="B60" s="121"/>
      <c r="C60" s="1188" t="s">
        <v>612</v>
      </c>
      <c r="D60" s="1189"/>
      <c r="E60" s="1190"/>
      <c r="F60" s="345">
        <v>1644</v>
      </c>
      <c r="G60" s="345">
        <v>1625</v>
      </c>
      <c r="H60" s="346">
        <v>1660</v>
      </c>
    </row>
    <row r="61" spans="2:8" ht="45.75" customHeight="1" x14ac:dyDescent="0.2">
      <c r="B61" s="121"/>
      <c r="C61" s="1188" t="s">
        <v>613</v>
      </c>
      <c r="D61" s="1189"/>
      <c r="E61" s="1190"/>
      <c r="F61" s="345">
        <v>1261</v>
      </c>
      <c r="G61" s="345">
        <v>1273</v>
      </c>
      <c r="H61" s="346">
        <v>1250</v>
      </c>
    </row>
    <row r="62" spans="2:8" ht="45.75" customHeight="1" thickBot="1" x14ac:dyDescent="0.25">
      <c r="B62" s="122"/>
      <c r="C62" s="1191" t="s">
        <v>614</v>
      </c>
      <c r="D62" s="1192"/>
      <c r="E62" s="1193"/>
      <c r="F62" s="347">
        <v>1000</v>
      </c>
      <c r="G62" s="347">
        <v>1006</v>
      </c>
      <c r="H62" s="348">
        <v>1088</v>
      </c>
    </row>
    <row r="63" spans="2:8" ht="52.5" customHeight="1" thickBot="1" x14ac:dyDescent="0.25">
      <c r="B63" s="123"/>
      <c r="C63" s="1194" t="s">
        <v>49</v>
      </c>
      <c r="D63" s="1194"/>
      <c r="E63" s="1195"/>
      <c r="F63" s="349">
        <v>87409</v>
      </c>
      <c r="G63" s="349">
        <v>90187</v>
      </c>
      <c r="H63" s="350">
        <v>89860</v>
      </c>
    </row>
    <row r="64" spans="2:8" ht="13" x14ac:dyDescent="0.2"/>
  </sheetData>
  <sheetProtection algorithmName="SHA-512" hashValue="CT4IGfTrbzoJaPBIYwCjeKtMDr8fjINsZ0AJ2kG5zl38sd8lCr2dCotRWsopURP6+X0wYhnROklcq30zLd+DSw==" saltValue="K/AZa+fp1eGZ0TVI4QkeF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30" customWidth="1"/>
    <col min="2" max="8" width="13.36328125" style="130" customWidth="1"/>
    <col min="9" max="16384" width="11.08984375" style="130"/>
  </cols>
  <sheetData>
    <row r="1" spans="1:8" x14ac:dyDescent="0.2">
      <c r="A1" s="124"/>
      <c r="B1" s="125"/>
      <c r="C1" s="126"/>
      <c r="D1" s="127"/>
      <c r="E1" s="128"/>
      <c r="F1" s="128"/>
      <c r="G1" s="128"/>
      <c r="H1" s="129"/>
    </row>
    <row r="2" spans="1:8" x14ac:dyDescent="0.2">
      <c r="A2" s="131"/>
      <c r="B2" s="132"/>
      <c r="C2" s="133"/>
      <c r="D2" s="134" t="s">
        <v>50</v>
      </c>
      <c r="E2" s="135"/>
      <c r="F2" s="136" t="s">
        <v>536</v>
      </c>
      <c r="G2" s="137"/>
      <c r="H2" s="138"/>
    </row>
    <row r="3" spans="1:8" x14ac:dyDescent="0.2">
      <c r="A3" s="134" t="s">
        <v>529</v>
      </c>
      <c r="B3" s="139"/>
      <c r="C3" s="140"/>
      <c r="D3" s="141">
        <v>78366</v>
      </c>
      <c r="E3" s="142"/>
      <c r="F3" s="143">
        <v>58766</v>
      </c>
      <c r="G3" s="144"/>
      <c r="H3" s="145"/>
    </row>
    <row r="4" spans="1:8" x14ac:dyDescent="0.2">
      <c r="A4" s="146"/>
      <c r="B4" s="147"/>
      <c r="C4" s="148"/>
      <c r="D4" s="149">
        <v>39044</v>
      </c>
      <c r="E4" s="150"/>
      <c r="F4" s="151">
        <v>29363</v>
      </c>
      <c r="G4" s="152"/>
      <c r="H4" s="153"/>
    </row>
    <row r="5" spans="1:8" x14ac:dyDescent="0.2">
      <c r="A5" s="134" t="s">
        <v>531</v>
      </c>
      <c r="B5" s="139"/>
      <c r="C5" s="140"/>
      <c r="D5" s="141">
        <v>75099</v>
      </c>
      <c r="E5" s="142"/>
      <c r="F5" s="143">
        <v>62482</v>
      </c>
      <c r="G5" s="144"/>
      <c r="H5" s="145"/>
    </row>
    <row r="6" spans="1:8" x14ac:dyDescent="0.2">
      <c r="A6" s="146"/>
      <c r="B6" s="147"/>
      <c r="C6" s="148"/>
      <c r="D6" s="149">
        <v>40652</v>
      </c>
      <c r="E6" s="150"/>
      <c r="F6" s="151">
        <v>34626</v>
      </c>
      <c r="G6" s="152"/>
      <c r="H6" s="153"/>
    </row>
    <row r="7" spans="1:8" x14ac:dyDescent="0.2">
      <c r="A7" s="134" t="s">
        <v>532</v>
      </c>
      <c r="B7" s="139"/>
      <c r="C7" s="140"/>
      <c r="D7" s="141">
        <v>77330</v>
      </c>
      <c r="E7" s="142"/>
      <c r="F7" s="143">
        <v>59288</v>
      </c>
      <c r="G7" s="144"/>
      <c r="H7" s="145"/>
    </row>
    <row r="8" spans="1:8" x14ac:dyDescent="0.2">
      <c r="A8" s="146"/>
      <c r="B8" s="147"/>
      <c r="C8" s="148"/>
      <c r="D8" s="149">
        <v>42132</v>
      </c>
      <c r="E8" s="150"/>
      <c r="F8" s="151">
        <v>32670</v>
      </c>
      <c r="G8" s="152"/>
      <c r="H8" s="153"/>
    </row>
    <row r="9" spans="1:8" x14ac:dyDescent="0.2">
      <c r="A9" s="134" t="s">
        <v>533</v>
      </c>
      <c r="B9" s="139"/>
      <c r="C9" s="140"/>
      <c r="D9" s="141">
        <v>73550</v>
      </c>
      <c r="E9" s="142"/>
      <c r="F9" s="143">
        <v>63490</v>
      </c>
      <c r="G9" s="144"/>
      <c r="H9" s="145"/>
    </row>
    <row r="10" spans="1:8" x14ac:dyDescent="0.2">
      <c r="A10" s="146"/>
      <c r="B10" s="147"/>
      <c r="C10" s="148"/>
      <c r="D10" s="149">
        <v>34919</v>
      </c>
      <c r="E10" s="150"/>
      <c r="F10" s="151">
        <v>35347</v>
      </c>
      <c r="G10" s="152"/>
      <c r="H10" s="153"/>
    </row>
    <row r="11" spans="1:8" x14ac:dyDescent="0.2">
      <c r="A11" s="134" t="s">
        <v>534</v>
      </c>
      <c r="B11" s="139"/>
      <c r="C11" s="140"/>
      <c r="D11" s="141">
        <v>92216</v>
      </c>
      <c r="E11" s="142"/>
      <c r="F11" s="143">
        <v>68481</v>
      </c>
      <c r="G11" s="144"/>
      <c r="H11" s="145"/>
    </row>
    <row r="12" spans="1:8" x14ac:dyDescent="0.2">
      <c r="A12" s="146"/>
      <c r="B12" s="147"/>
      <c r="C12" s="154"/>
      <c r="D12" s="149">
        <v>50315</v>
      </c>
      <c r="E12" s="150"/>
      <c r="F12" s="151">
        <v>38966</v>
      </c>
      <c r="G12" s="152"/>
      <c r="H12" s="153"/>
    </row>
    <row r="13" spans="1:8" x14ac:dyDescent="0.2">
      <c r="A13" s="134"/>
      <c r="B13" s="139"/>
      <c r="C13" s="140"/>
      <c r="D13" s="141">
        <v>79312</v>
      </c>
      <c r="E13" s="142"/>
      <c r="F13" s="143">
        <v>62501</v>
      </c>
      <c r="G13" s="155"/>
      <c r="H13" s="145"/>
    </row>
    <row r="14" spans="1:8" x14ac:dyDescent="0.2">
      <c r="A14" s="146"/>
      <c r="B14" s="147"/>
      <c r="C14" s="148"/>
      <c r="D14" s="149">
        <v>41412</v>
      </c>
      <c r="E14" s="150"/>
      <c r="F14" s="151">
        <v>34194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7.0000000000000007E-2</v>
      </c>
      <c r="C19" s="156">
        <f>ROUND(VALUE(SUBSTITUTE(実質収支比率等に係る経年分析!G$48,"▲","-")),2)</f>
        <v>0.22</v>
      </c>
      <c r="D19" s="156">
        <f>ROUND(VALUE(SUBSTITUTE(実質収支比率等に係る経年分析!H$48,"▲","-")),2)</f>
        <v>0.25</v>
      </c>
      <c r="E19" s="156">
        <f>ROUND(VALUE(SUBSTITUTE(実質収支比率等に係る経年分析!I$48,"▲","-")),2)</f>
        <v>0.33</v>
      </c>
      <c r="F19" s="156">
        <f>ROUND(VALUE(SUBSTITUTE(実質収支比率等に係る経年分析!J$48,"▲","-")),2)</f>
        <v>0.3</v>
      </c>
    </row>
    <row r="20" spans="1:11" x14ac:dyDescent="0.2">
      <c r="A20" s="156" t="s">
        <v>53</v>
      </c>
      <c r="B20" s="156">
        <f>ROUND(VALUE(SUBSTITUTE(実質収支比率等に係る経年分析!F$47,"▲","-")),2)</f>
        <v>1.86</v>
      </c>
      <c r="C20" s="156">
        <f>ROUND(VALUE(SUBSTITUTE(実質収支比率等に係る経年分析!G$47,"▲","-")),2)</f>
        <v>3.16</v>
      </c>
      <c r="D20" s="156">
        <f>ROUND(VALUE(SUBSTITUTE(実質収支比率等に係る経年分析!H$47,"▲","-")),2)</f>
        <v>3.47</v>
      </c>
      <c r="E20" s="156">
        <f>ROUND(VALUE(SUBSTITUTE(実質収支比率等に係る経年分析!I$47,"▲","-")),2)</f>
        <v>3.24</v>
      </c>
      <c r="F20" s="156">
        <f>ROUND(VALUE(SUBSTITUTE(実質収支比率等に係る経年分析!J$47,"▲","-")),2)</f>
        <v>3.06</v>
      </c>
    </row>
    <row r="21" spans="1:11" x14ac:dyDescent="0.2">
      <c r="A21" s="156" t="s">
        <v>54</v>
      </c>
      <c r="B21" s="156">
        <f>IF(ISNUMBER(VALUE(SUBSTITUTE(実質収支比率等に係る経年分析!F$49,"▲","-"))),ROUND(VALUE(SUBSTITUTE(実質収支比率等に係る経年分析!F$49,"▲","-")),2),NA())</f>
        <v>-0.97</v>
      </c>
      <c r="C21" s="156">
        <f>IF(ISNUMBER(VALUE(SUBSTITUTE(実質収支比率等に係る経年分析!G$49,"▲","-"))),ROUND(VALUE(SUBSTITUTE(実質収支比率等に係る経年分析!G$49,"▲","-")),2),NA())</f>
        <v>1.53</v>
      </c>
      <c r="D21" s="156">
        <f>IF(ISNUMBER(VALUE(SUBSTITUTE(実質収支比率等に係る経年分析!H$49,"▲","-"))),ROUND(VALUE(SUBSTITUTE(実質収支比率等に係る経年分析!H$49,"▲","-")),2),NA())</f>
        <v>0.25</v>
      </c>
      <c r="E21" s="156">
        <f>IF(ISNUMBER(VALUE(SUBSTITUTE(実質収支比率等に係る経年分析!I$49,"▲","-"))),ROUND(VALUE(SUBSTITUTE(実質収支比率等に係る経年分析!I$49,"▲","-")),2),NA())</f>
        <v>-0.11</v>
      </c>
      <c r="F21" s="156">
        <f>IF(ISNUMBER(VALUE(SUBSTITUTE(実質収支比率等に係る経年分析!J$49,"▲","-"))),ROUND(VALUE(SUBSTITUTE(実質収支比率等に係る経年分析!J$49,"▲","-")),2),NA())</f>
        <v>-0.14000000000000001</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0.9</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0.84</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0.94</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0.97</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0.96</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高速鉄道事業会計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1.38</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0.72</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0.71</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0.76</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0.8</v>
      </c>
    </row>
    <row r="30" spans="1:11" x14ac:dyDescent="0.2">
      <c r="A30" s="157" t="str">
        <f>IF(連結実質赤字比率に係る赤字・黒字の構成分析!C$40="",NA(),連結実質赤字比率に係る赤字・黒字の構成分析!C$40)</f>
        <v>介護保険事業費</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1.05</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0.69</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0.96</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0.56000000000000005</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1.25</v>
      </c>
    </row>
    <row r="31" spans="1:11" x14ac:dyDescent="0.2">
      <c r="A31" s="157" t="str">
        <f>IF(連結実質赤字比率に係る赤字・黒字の構成分析!C$39="",NA(),連結実質赤字比率に係る赤字・黒字の構成分析!C$39)</f>
        <v>水道事業会計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3.33</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2.09</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1.32</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1.39</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1.28</v>
      </c>
    </row>
    <row r="32" spans="1:11" x14ac:dyDescent="0.2">
      <c r="A32" s="157" t="str">
        <f>IF(連結実質赤字比率に係る赤字・黒字の構成分析!C$38="",NA(),連結実質赤字比率に係る赤字・黒字の構成分析!C$38)</f>
        <v>市街地再開発事業費</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0.7</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1.17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1.54</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1.83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1.82</v>
      </c>
    </row>
    <row r="33" spans="1:16" x14ac:dyDescent="0.2">
      <c r="A33" s="157" t="str">
        <f>IF(連結実質赤字比率に係る赤字・黒字の構成分析!C$37="",NA(),連結実質赤字比率に係る赤字・黒字の構成分析!C$37)</f>
        <v>下水道事業会計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6.06</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6.41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6.81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5.86</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5.38</v>
      </c>
    </row>
    <row r="34" spans="1:16" x14ac:dyDescent="0.2">
      <c r="A34" s="157" t="str">
        <f>IF(連結実質赤字比率に係る赤字・黒字の構成分析!C$36="",NA(),連結実質赤字比率に係る赤字・黒字の構成分析!C$36)</f>
        <v>港湾事業会計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8.94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9.44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9.16</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7.08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6.36</v>
      </c>
    </row>
    <row r="35" spans="1:16" x14ac:dyDescent="0.2">
      <c r="A35" s="157" t="str">
        <f>IF(連結実質赤字比率に係る赤字・黒字の構成分析!C$35="",NA(),連結実質赤字比率に係る赤字・黒字の構成分析!C$35)</f>
        <v>新都市整備事業会計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27.83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24.43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24.27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26.56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22.44</v>
      </c>
    </row>
    <row r="36" spans="1:16" x14ac:dyDescent="0.2">
      <c r="A36" s="157" t="str">
        <f>IF(連結実質赤字比率に係る赤字・黒字の構成分析!C$34="",NA(),連結実質赤字比率に係る赤字・黒字の構成分析!C$34)</f>
        <v>自動車事業会計</v>
      </c>
      <c r="B36" s="157">
        <f>IF(ROUND(VALUE(SUBSTITUTE(連結実質赤字比率に係る赤字・黒字の構成分析!F$34,"▲", "-")), 2) &lt; 0, ABS(ROUND(VALUE(SUBSTITUTE(連結実質赤字比率に係る赤字・黒字の構成分析!F$34,"▲", "-")), 2)), NA())</f>
        <v>0.27</v>
      </c>
      <c r="C36" s="157" t="e">
        <f>IF(ROUND(VALUE(SUBSTITUTE(連結実質赤字比率に係る赤字・黒字の構成分析!F$34,"▲", "-")), 2) &gt;= 0, ABS(ROUND(VALUE(SUBSTITUTE(連結実質赤字比率に係る赤字・黒字の構成分析!F$34,"▲", "-")), 2)), NA())</f>
        <v>#N/A</v>
      </c>
      <c r="D36" s="157">
        <f>IF(ROUND(VALUE(SUBSTITUTE(連結実質赤字比率に係る赤字・黒字の構成分析!G$34,"▲", "-")), 2) &lt; 0, ABS(ROUND(VALUE(SUBSTITUTE(連結実質赤字比率に係る赤字・黒字の構成分析!G$34,"▲", "-")), 2)), NA())</f>
        <v>0.35</v>
      </c>
      <c r="E36" s="157" t="e">
        <f>IF(ROUND(VALUE(SUBSTITUTE(連結実質赤字比率に係る赤字・黒字の構成分析!G$34,"▲", "-")), 2) &gt;= 0, ABS(ROUND(VALUE(SUBSTITUTE(連結実質赤字比率に係る赤字・黒字の構成分析!G$34,"▲", "-")), 2)), NA())</f>
        <v>#N/A</v>
      </c>
      <c r="F36" s="157">
        <f>IF(ROUND(VALUE(SUBSTITUTE(連結実質赤字比率に係る赤字・黒字の構成分析!H$34,"▲", "-")), 2) &lt; 0, ABS(ROUND(VALUE(SUBSTITUTE(連結実質赤字比率に係る赤字・黒字の構成分析!H$34,"▲", "-")), 2)), NA())</f>
        <v>0.37</v>
      </c>
      <c r="G36" s="157" t="e">
        <f>IF(ROUND(VALUE(SUBSTITUTE(連結実質赤字比率に係る赤字・黒字の構成分析!H$34,"▲", "-")), 2) &gt;= 0, ABS(ROUND(VALUE(SUBSTITUTE(連結実質赤字比率に係る赤字・黒字の構成分析!H$34,"▲", "-")), 2)), NA())</f>
        <v>#N/A</v>
      </c>
      <c r="H36" s="157">
        <f>IF(ROUND(VALUE(SUBSTITUTE(連結実質赤字比率に係る赤字・黒字の構成分析!I$34,"▲", "-")), 2) &lt; 0, ABS(ROUND(VALUE(SUBSTITUTE(連結実質赤字比率に係る赤字・黒字の構成分析!I$34,"▲", "-")), 2)), NA())</f>
        <v>0.37</v>
      </c>
      <c r="I36" s="157" t="e">
        <f>IF(ROUND(VALUE(SUBSTITUTE(連結実質赤字比率に係る赤字・黒字の構成分析!I$34,"▲", "-")), 2) &gt;= 0, ABS(ROUND(VALUE(SUBSTITUTE(連結実質赤字比率に係る赤字・黒字の構成分析!I$34,"▲", "-")), 2)), NA())</f>
        <v>#N/A</v>
      </c>
      <c r="J36" s="157">
        <f>IF(ROUND(VALUE(SUBSTITUTE(連結実質赤字比率に係る赤字・黒字の構成分析!J$34,"▲", "-")), 2) &lt; 0, ABS(ROUND(VALUE(SUBSTITUTE(連結実質赤字比率に係る赤字・黒字の構成分析!J$34,"▲", "-")), 2)), NA())</f>
        <v>0.38</v>
      </c>
      <c r="K36" s="157" t="e">
        <f>IF(ROUND(VALUE(SUBSTITUTE(連結実質赤字比率に係る赤字・黒字の構成分析!J$34,"▲", "-")), 2) &gt;= 0, ABS(ROUND(VALUE(SUBSTITUTE(連結実質赤字比率に係る赤字・黒字の構成分析!J$34,"▲", "-")), 2)), NA())</f>
        <v>#N/A</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85784</v>
      </c>
      <c r="E42" s="158"/>
      <c r="F42" s="158"/>
      <c r="G42" s="158">
        <f>'実質公債費比率（分子）の構造'!L$52</f>
        <v>86057</v>
      </c>
      <c r="H42" s="158"/>
      <c r="I42" s="158"/>
      <c r="J42" s="158">
        <f>'実質公債費比率（分子）の構造'!M$52</f>
        <v>83845</v>
      </c>
      <c r="K42" s="158"/>
      <c r="L42" s="158"/>
      <c r="M42" s="158">
        <f>'実質公債費比率（分子）の構造'!N$52</f>
        <v>87538</v>
      </c>
      <c r="N42" s="158"/>
      <c r="O42" s="158"/>
      <c r="P42" s="158">
        <f>'実質公債費比率（分子）の構造'!O$52</f>
        <v>81188</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579</v>
      </c>
      <c r="C44" s="158"/>
      <c r="D44" s="158"/>
      <c r="E44" s="158">
        <f>'実質公債費比率（分子）の構造'!L$50</f>
        <v>620</v>
      </c>
      <c r="F44" s="158"/>
      <c r="G44" s="158"/>
      <c r="H44" s="158">
        <f>'実質公債費比率（分子）の構造'!M$50</f>
        <v>616</v>
      </c>
      <c r="I44" s="158"/>
      <c r="J44" s="158"/>
      <c r="K44" s="158">
        <f>'実質公債費比率（分子）の構造'!N$50</f>
        <v>990</v>
      </c>
      <c r="L44" s="158"/>
      <c r="M44" s="158"/>
      <c r="N44" s="158">
        <f>'実質公債費比率（分子）の構造'!O$50</f>
        <v>920</v>
      </c>
      <c r="O44" s="158"/>
      <c r="P44" s="158"/>
    </row>
    <row r="45" spans="1:16" x14ac:dyDescent="0.2">
      <c r="A45" s="158" t="s">
        <v>63</v>
      </c>
      <c r="B45" s="158">
        <f>'実質公債費比率（分子）の構造'!K$49</f>
        <v>144</v>
      </c>
      <c r="C45" s="158"/>
      <c r="D45" s="158"/>
      <c r="E45" s="158">
        <f>'実質公債費比率（分子）の構造'!L$49</f>
        <v>12</v>
      </c>
      <c r="F45" s="158"/>
      <c r="G45" s="158"/>
      <c r="H45" s="158">
        <f>'実質公債費比率（分子）の構造'!M$49</f>
        <v>12</v>
      </c>
      <c r="I45" s="158"/>
      <c r="J45" s="158"/>
      <c r="K45" s="158">
        <f>'実質公債費比率（分子）の構造'!N$49</f>
        <v>12</v>
      </c>
      <c r="L45" s="158"/>
      <c r="M45" s="158"/>
      <c r="N45" s="158">
        <f>'実質公債費比率（分子）の構造'!O$49</f>
        <v>10</v>
      </c>
      <c r="O45" s="158"/>
      <c r="P45" s="158"/>
    </row>
    <row r="46" spans="1:16" x14ac:dyDescent="0.2">
      <c r="A46" s="158" t="s">
        <v>64</v>
      </c>
      <c r="B46" s="158">
        <f>'実質公債費比率（分子）の構造'!K$48</f>
        <v>15527</v>
      </c>
      <c r="C46" s="158"/>
      <c r="D46" s="158"/>
      <c r="E46" s="158">
        <f>'実質公債費比率（分子）の構造'!L$48</f>
        <v>16277</v>
      </c>
      <c r="F46" s="158"/>
      <c r="G46" s="158"/>
      <c r="H46" s="158">
        <f>'実質公債費比率（分子）の構造'!M$48</f>
        <v>15801</v>
      </c>
      <c r="I46" s="158"/>
      <c r="J46" s="158"/>
      <c r="K46" s="158">
        <f>'実質公債費比率（分子）の構造'!N$48</f>
        <v>17119</v>
      </c>
      <c r="L46" s="158"/>
      <c r="M46" s="158"/>
      <c r="N46" s="158">
        <f>'実質公債費比率（分子）の構造'!O$48</f>
        <v>13510</v>
      </c>
      <c r="O46" s="158"/>
      <c r="P46" s="158"/>
    </row>
    <row r="47" spans="1:16" x14ac:dyDescent="0.2">
      <c r="A47" s="158" t="s">
        <v>12</v>
      </c>
      <c r="B47" s="158">
        <f>'実質公債費比率（分子）の構造'!K$47</f>
        <v>44716</v>
      </c>
      <c r="C47" s="158"/>
      <c r="D47" s="158"/>
      <c r="E47" s="158">
        <f>'実質公債費比率（分子）の構造'!L$47</f>
        <v>46696</v>
      </c>
      <c r="F47" s="158"/>
      <c r="G47" s="158"/>
      <c r="H47" s="158">
        <f>'実質公債費比率（分子）の構造'!M$47</f>
        <v>48432</v>
      </c>
      <c r="I47" s="158"/>
      <c r="J47" s="158"/>
      <c r="K47" s="158">
        <f>'実質公債費比率（分子）の構造'!N$47</f>
        <v>49851</v>
      </c>
      <c r="L47" s="158"/>
      <c r="M47" s="158"/>
      <c r="N47" s="158">
        <f>'実質公債費比率（分子）の構造'!O$47</f>
        <v>52202</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43314</v>
      </c>
      <c r="C49" s="158"/>
      <c r="D49" s="158"/>
      <c r="E49" s="158">
        <f>'実質公債費比率（分子）の構造'!L$45</f>
        <v>40219</v>
      </c>
      <c r="F49" s="158"/>
      <c r="G49" s="158"/>
      <c r="H49" s="158">
        <f>'実質公債費比率（分子）の構造'!M$45</f>
        <v>39836</v>
      </c>
      <c r="I49" s="158"/>
      <c r="J49" s="158"/>
      <c r="K49" s="158">
        <f>'実質公債費比率（分子）の構造'!N$45</f>
        <v>39953</v>
      </c>
      <c r="L49" s="158"/>
      <c r="M49" s="158"/>
      <c r="N49" s="158">
        <f>'実質公債費比率（分子）の構造'!O$45</f>
        <v>33476</v>
      </c>
      <c r="O49" s="158"/>
      <c r="P49" s="158"/>
    </row>
    <row r="50" spans="1:16" x14ac:dyDescent="0.2">
      <c r="A50" s="158" t="s">
        <v>67</v>
      </c>
      <c r="B50" s="158" t="e">
        <f>NA()</f>
        <v>#N/A</v>
      </c>
      <c r="C50" s="158">
        <f>IF(ISNUMBER('実質公債費比率（分子）の構造'!K$53),'実質公債費比率（分子）の構造'!K$53,NA())</f>
        <v>18496</v>
      </c>
      <c r="D50" s="158" t="e">
        <f>NA()</f>
        <v>#N/A</v>
      </c>
      <c r="E50" s="158" t="e">
        <f>NA()</f>
        <v>#N/A</v>
      </c>
      <c r="F50" s="158">
        <f>IF(ISNUMBER('実質公債費比率（分子）の構造'!L$53),'実質公債費比率（分子）の構造'!L$53,NA())</f>
        <v>17767</v>
      </c>
      <c r="G50" s="158" t="e">
        <f>NA()</f>
        <v>#N/A</v>
      </c>
      <c r="H50" s="158" t="e">
        <f>NA()</f>
        <v>#N/A</v>
      </c>
      <c r="I50" s="158">
        <f>IF(ISNUMBER('実質公債費比率（分子）の構造'!M$53),'実質公債費比率（分子）の構造'!M$53,NA())</f>
        <v>20852</v>
      </c>
      <c r="J50" s="158" t="e">
        <f>NA()</f>
        <v>#N/A</v>
      </c>
      <c r="K50" s="158" t="e">
        <f>NA()</f>
        <v>#N/A</v>
      </c>
      <c r="L50" s="158">
        <f>IF(ISNUMBER('実質公債費比率（分子）の構造'!N$53),'実質公債費比率（分子）の構造'!N$53,NA())</f>
        <v>20387</v>
      </c>
      <c r="M50" s="158" t="e">
        <f>NA()</f>
        <v>#N/A</v>
      </c>
      <c r="N50" s="158" t="e">
        <f>NA()</f>
        <v>#N/A</v>
      </c>
      <c r="O50" s="158">
        <f>IF(ISNUMBER('実質公債費比率（分子）の構造'!O$53),'実質公債費比率（分子）の構造'!O$53,NA())</f>
        <v>18930</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804996</v>
      </c>
      <c r="E56" s="157"/>
      <c r="F56" s="157"/>
      <c r="G56" s="157">
        <f>'将来負担比率（分子）の構造'!J$52</f>
        <v>817714</v>
      </c>
      <c r="H56" s="157"/>
      <c r="I56" s="157"/>
      <c r="J56" s="157">
        <f>'将来負担比率（分子）の構造'!K$52</f>
        <v>816493</v>
      </c>
      <c r="K56" s="157"/>
      <c r="L56" s="157"/>
      <c r="M56" s="157">
        <f>'将来負担比率（分子）の構造'!L$52</f>
        <v>803890</v>
      </c>
      <c r="N56" s="157"/>
      <c r="O56" s="157"/>
      <c r="P56" s="157">
        <f>'将来負担比率（分子）の構造'!M$52</f>
        <v>780507</v>
      </c>
    </row>
    <row r="57" spans="1:16" x14ac:dyDescent="0.2">
      <c r="A57" s="157" t="s">
        <v>42</v>
      </c>
      <c r="B57" s="157"/>
      <c r="C57" s="157"/>
      <c r="D57" s="157">
        <f>'将来負担比率（分子）の構造'!I$51</f>
        <v>207734</v>
      </c>
      <c r="E57" s="157"/>
      <c r="F57" s="157"/>
      <c r="G57" s="157">
        <f>'将来負担比率（分子）の構造'!J$51</f>
        <v>208776</v>
      </c>
      <c r="H57" s="157"/>
      <c r="I57" s="157"/>
      <c r="J57" s="157">
        <f>'将来負担比率（分子）の構造'!K$51</f>
        <v>200650</v>
      </c>
      <c r="K57" s="157"/>
      <c r="L57" s="157"/>
      <c r="M57" s="157">
        <f>'将来負担比率（分子）の構造'!L$51</f>
        <v>198910</v>
      </c>
      <c r="N57" s="157"/>
      <c r="O57" s="157"/>
      <c r="P57" s="157">
        <f>'将来負担比率（分子）の構造'!M$51</f>
        <v>197912</v>
      </c>
    </row>
    <row r="58" spans="1:16" x14ac:dyDescent="0.2">
      <c r="A58" s="157" t="s">
        <v>41</v>
      </c>
      <c r="B58" s="157"/>
      <c r="C58" s="157"/>
      <c r="D58" s="157">
        <f>'将来負担比率（分子）の構造'!I$50</f>
        <v>334226</v>
      </c>
      <c r="E58" s="157"/>
      <c r="F58" s="157"/>
      <c r="G58" s="157">
        <f>'将来負担比率（分子）の構造'!J$50</f>
        <v>388248</v>
      </c>
      <c r="H58" s="157"/>
      <c r="I58" s="157"/>
      <c r="J58" s="157">
        <f>'将来負担比率（分子）の構造'!K$50</f>
        <v>427679</v>
      </c>
      <c r="K58" s="157"/>
      <c r="L58" s="157"/>
      <c r="M58" s="157">
        <f>'将来負担比率（分子）の構造'!L$50</f>
        <v>456435</v>
      </c>
      <c r="N58" s="157"/>
      <c r="O58" s="157"/>
      <c r="P58" s="157">
        <f>'将来負担比率（分子）の構造'!M$50</f>
        <v>488243</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2629</v>
      </c>
      <c r="C61" s="157"/>
      <c r="D61" s="157"/>
      <c r="E61" s="157">
        <f>'将来負担比率（分子）の構造'!J$46</f>
        <v>348</v>
      </c>
      <c r="F61" s="157"/>
      <c r="G61" s="157"/>
      <c r="H61" s="157">
        <f>'将来負担比率（分子）の構造'!K$46</f>
        <v>1006</v>
      </c>
      <c r="I61" s="157"/>
      <c r="J61" s="157"/>
      <c r="K61" s="157">
        <f>'将来負担比率（分子）の構造'!L$46</f>
        <v>1664</v>
      </c>
      <c r="L61" s="157"/>
      <c r="M61" s="157"/>
      <c r="N61" s="157">
        <f>'将来負担比率（分子）の構造'!M$46</f>
        <v>1002</v>
      </c>
      <c r="O61" s="157"/>
      <c r="P61" s="157"/>
    </row>
    <row r="62" spans="1:16" x14ac:dyDescent="0.2">
      <c r="A62" s="157" t="s">
        <v>35</v>
      </c>
      <c r="B62" s="157">
        <f>'将来負担比率（分子）の構造'!I$45</f>
        <v>126295</v>
      </c>
      <c r="C62" s="157"/>
      <c r="D62" s="157"/>
      <c r="E62" s="157">
        <f>'将来負担比率（分子）の構造'!J$45</f>
        <v>124080</v>
      </c>
      <c r="F62" s="157"/>
      <c r="G62" s="157"/>
      <c r="H62" s="157">
        <f>'将来負担比率（分子）の構造'!K$45</f>
        <v>120572</v>
      </c>
      <c r="I62" s="157"/>
      <c r="J62" s="157"/>
      <c r="K62" s="157">
        <f>'将来負担比率（分子）の構造'!L$45</f>
        <v>125071</v>
      </c>
      <c r="L62" s="157"/>
      <c r="M62" s="157"/>
      <c r="N62" s="157">
        <f>'将来負担比率（分子）の構造'!M$45</f>
        <v>123855</v>
      </c>
      <c r="O62" s="157"/>
      <c r="P62" s="157"/>
    </row>
    <row r="63" spans="1:16" x14ac:dyDescent="0.2">
      <c r="A63" s="157" t="s">
        <v>34</v>
      </c>
      <c r="B63" s="157">
        <f>'将来負担比率（分子）の構造'!I$44</f>
        <v>162</v>
      </c>
      <c r="C63" s="157"/>
      <c r="D63" s="157"/>
      <c r="E63" s="157">
        <f>'将来負担比率（分子）の構造'!J$44</f>
        <v>154</v>
      </c>
      <c r="F63" s="157"/>
      <c r="G63" s="157"/>
      <c r="H63" s="157">
        <f>'将来負担比率（分子）の構造'!K$44</f>
        <v>145</v>
      </c>
      <c r="I63" s="157"/>
      <c r="J63" s="157"/>
      <c r="K63" s="157">
        <f>'将来負担比率（分子）の構造'!L$44</f>
        <v>134</v>
      </c>
      <c r="L63" s="157"/>
      <c r="M63" s="157"/>
      <c r="N63" s="157">
        <f>'将来負担比率（分子）の構造'!M$44</f>
        <v>125</v>
      </c>
      <c r="O63" s="157"/>
      <c r="P63" s="157"/>
    </row>
    <row r="64" spans="1:16" x14ac:dyDescent="0.2">
      <c r="A64" s="157" t="s">
        <v>33</v>
      </c>
      <c r="B64" s="157">
        <f>'将来負担比率（分子）の構造'!I$43</f>
        <v>144417</v>
      </c>
      <c r="C64" s="157"/>
      <c r="D64" s="157"/>
      <c r="E64" s="157">
        <f>'将来負担比率（分子）の構造'!J$43</f>
        <v>163536</v>
      </c>
      <c r="F64" s="157"/>
      <c r="G64" s="157"/>
      <c r="H64" s="157">
        <f>'将来負担比率（分子）の構造'!K$43</f>
        <v>180870</v>
      </c>
      <c r="I64" s="157"/>
      <c r="J64" s="157"/>
      <c r="K64" s="157">
        <f>'将来負担比率（分子）の構造'!L$43</f>
        <v>186873</v>
      </c>
      <c r="L64" s="157"/>
      <c r="M64" s="157"/>
      <c r="N64" s="157">
        <f>'将来負担比率（分子）の構造'!M$43</f>
        <v>193582</v>
      </c>
      <c r="O64" s="157"/>
      <c r="P64" s="157"/>
    </row>
    <row r="65" spans="1:16" x14ac:dyDescent="0.2">
      <c r="A65" s="157" t="s">
        <v>32</v>
      </c>
      <c r="B65" s="157">
        <f>'将来負担比率（分子）の構造'!I$42</f>
        <v>9266</v>
      </c>
      <c r="C65" s="157"/>
      <c r="D65" s="157"/>
      <c r="E65" s="157">
        <f>'将来負担比率（分子）の構造'!J$42</f>
        <v>8137</v>
      </c>
      <c r="F65" s="157"/>
      <c r="G65" s="157"/>
      <c r="H65" s="157">
        <f>'将来負担比率（分子）の構造'!K$42</f>
        <v>7313</v>
      </c>
      <c r="I65" s="157"/>
      <c r="J65" s="157"/>
      <c r="K65" s="157">
        <f>'将来負担比率（分子）の構造'!L$42</f>
        <v>6152</v>
      </c>
      <c r="L65" s="157"/>
      <c r="M65" s="157"/>
      <c r="N65" s="157">
        <f>'将来負担比率（分子）の構造'!M$42</f>
        <v>6074</v>
      </c>
      <c r="O65" s="157"/>
      <c r="P65" s="157"/>
    </row>
    <row r="66" spans="1:16" x14ac:dyDescent="0.2">
      <c r="A66" s="157" t="s">
        <v>31</v>
      </c>
      <c r="B66" s="157">
        <f>'将来負担比率（分子）の構造'!I$41</f>
        <v>1302898</v>
      </c>
      <c r="C66" s="157"/>
      <c r="D66" s="157"/>
      <c r="E66" s="157">
        <f>'将来負担比率（分子）の構造'!J$41</f>
        <v>1347560</v>
      </c>
      <c r="F66" s="157"/>
      <c r="G66" s="157"/>
      <c r="H66" s="157">
        <f>'将来負担比率（分子）の構造'!K$41</f>
        <v>1375102</v>
      </c>
      <c r="I66" s="157"/>
      <c r="J66" s="157"/>
      <c r="K66" s="157">
        <f>'将来負担比率（分子）の構造'!L$41</f>
        <v>1390372</v>
      </c>
      <c r="L66" s="157"/>
      <c r="M66" s="157"/>
      <c r="N66" s="157">
        <f>'将来負担比率（分子）の構造'!M$41</f>
        <v>1407284</v>
      </c>
      <c r="O66" s="157"/>
      <c r="P66" s="157"/>
    </row>
    <row r="67" spans="1:16" x14ac:dyDescent="0.2">
      <c r="A67" s="157" t="s">
        <v>71</v>
      </c>
      <c r="B67" s="157" t="e">
        <f>NA()</f>
        <v>#N/A</v>
      </c>
      <c r="C67" s="157">
        <f>IF(ISNUMBER('将来負担比率（分子）の構造'!I$53), IF('将来負担比率（分子）の構造'!I$53 &lt; 0, 0, '将来負担比率（分子）の構造'!I$53), NA())</f>
        <v>238712</v>
      </c>
      <c r="D67" s="157" t="e">
        <f>NA()</f>
        <v>#N/A</v>
      </c>
      <c r="E67" s="157" t="e">
        <f>NA()</f>
        <v>#N/A</v>
      </c>
      <c r="F67" s="157">
        <f>IF(ISNUMBER('将来負担比率（分子）の構造'!J$53), IF('将来負担比率（分子）の構造'!J$53 &lt; 0, 0, '将来負担比率（分子）の構造'!J$53), NA())</f>
        <v>229077</v>
      </c>
      <c r="G67" s="157" t="e">
        <f>NA()</f>
        <v>#N/A</v>
      </c>
      <c r="H67" s="157" t="e">
        <f>NA()</f>
        <v>#N/A</v>
      </c>
      <c r="I67" s="157">
        <f>IF(ISNUMBER('将来負担比率（分子）の構造'!K$53), IF('将来負担比率（分子）の構造'!K$53 &lt; 0, 0, '将来負担比率（分子）の構造'!K$53), NA())</f>
        <v>240187</v>
      </c>
      <c r="J67" s="157" t="e">
        <f>NA()</f>
        <v>#N/A</v>
      </c>
      <c r="K67" s="157" t="e">
        <f>NA()</f>
        <v>#N/A</v>
      </c>
      <c r="L67" s="157">
        <f>IF(ISNUMBER('将来負担比率（分子）の構造'!L$53), IF('将来負担比率（分子）の構造'!L$53 &lt; 0, 0, '将来負担比率（分子）の構造'!L$53), NA())</f>
        <v>251032</v>
      </c>
      <c r="M67" s="157" t="e">
        <f>NA()</f>
        <v>#N/A</v>
      </c>
      <c r="N67" s="157" t="e">
        <f>NA()</f>
        <v>#N/A</v>
      </c>
      <c r="O67" s="157">
        <f>IF(ISNUMBER('将来負担比率（分子）の構造'!M$53), IF('将来負担比率（分子）の構造'!M$53 &lt; 0, 0, '将来負担比率（分子）の構造'!M$53), NA())</f>
        <v>265259</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15598</v>
      </c>
      <c r="C72" s="161">
        <f>基金残高に係る経年分析!G55</f>
        <v>14726</v>
      </c>
      <c r="D72" s="161">
        <f>基金残高に係る経年分析!H55</f>
        <v>14182</v>
      </c>
    </row>
    <row r="73" spans="1:16" x14ac:dyDescent="0.2">
      <c r="A73" s="160" t="s">
        <v>74</v>
      </c>
      <c r="B73" s="161">
        <f>基金残高に係る経年分析!F56</f>
        <v>21791</v>
      </c>
      <c r="C73" s="161">
        <f>基金残高に係る経年分析!G56</f>
        <v>23297</v>
      </c>
      <c r="D73" s="161">
        <f>基金残高に係る経年分析!H56</f>
        <v>21911</v>
      </c>
    </row>
    <row r="74" spans="1:16" x14ac:dyDescent="0.2">
      <c r="A74" s="160" t="s">
        <v>75</v>
      </c>
      <c r="B74" s="161">
        <f>基金残高に係る経年分析!F57</f>
        <v>50019</v>
      </c>
      <c r="C74" s="161">
        <f>基金残高に係る経年分析!G57</f>
        <v>52164</v>
      </c>
      <c r="D74" s="161">
        <f>基金残高に係る経年分析!H57</f>
        <v>53767</v>
      </c>
    </row>
  </sheetData>
  <sheetProtection algorithmName="SHA-512" hashValue="x4HtJ3KiJlLL+LnFzU1Wr8iPj+ARWAssXie+0L2sLZVhXNXEEIL79KK8/ob/8JQ+ZVctenrSSluFIW27I+9ymg==" saltValue="8TDQPVCXLz4ZyRpSlYefn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328125" style="196" customWidth="1"/>
    <col min="2" max="2" width="2.36328125" style="196" customWidth="1"/>
    <col min="3" max="16" width="2.6328125" style="196" customWidth="1"/>
    <col min="17" max="17" width="2.36328125" style="196" customWidth="1"/>
    <col min="18" max="95" width="1.6328125" style="196" customWidth="1"/>
    <col min="96" max="133" width="1.6328125" style="208" customWidth="1"/>
    <col min="134" max="143" width="1.63281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324372624</v>
      </c>
      <c r="S5" s="664"/>
      <c r="T5" s="664"/>
      <c r="U5" s="664"/>
      <c r="V5" s="664"/>
      <c r="W5" s="664"/>
      <c r="X5" s="664"/>
      <c r="Y5" s="689"/>
      <c r="Z5" s="702">
        <v>32.299999999999997</v>
      </c>
      <c r="AA5" s="702"/>
      <c r="AB5" s="702"/>
      <c r="AC5" s="702"/>
      <c r="AD5" s="703">
        <v>299594561</v>
      </c>
      <c r="AE5" s="703"/>
      <c r="AF5" s="703"/>
      <c r="AG5" s="703"/>
      <c r="AH5" s="703"/>
      <c r="AI5" s="703"/>
      <c r="AJ5" s="703"/>
      <c r="AK5" s="703"/>
      <c r="AL5" s="690">
        <v>62</v>
      </c>
      <c r="AM5" s="672"/>
      <c r="AN5" s="672"/>
      <c r="AO5" s="691"/>
      <c r="AP5" s="666" t="s">
        <v>216</v>
      </c>
      <c r="AQ5" s="667"/>
      <c r="AR5" s="667"/>
      <c r="AS5" s="667"/>
      <c r="AT5" s="667"/>
      <c r="AU5" s="667"/>
      <c r="AV5" s="667"/>
      <c r="AW5" s="667"/>
      <c r="AX5" s="667"/>
      <c r="AY5" s="667"/>
      <c r="AZ5" s="667"/>
      <c r="BA5" s="667"/>
      <c r="BB5" s="667"/>
      <c r="BC5" s="667"/>
      <c r="BD5" s="667"/>
      <c r="BE5" s="667"/>
      <c r="BF5" s="668"/>
      <c r="BG5" s="608">
        <v>289688846</v>
      </c>
      <c r="BH5" s="609"/>
      <c r="BI5" s="609"/>
      <c r="BJ5" s="609"/>
      <c r="BK5" s="609"/>
      <c r="BL5" s="609"/>
      <c r="BM5" s="609"/>
      <c r="BN5" s="610"/>
      <c r="BO5" s="646">
        <v>89.3</v>
      </c>
      <c r="BP5" s="646"/>
      <c r="BQ5" s="646"/>
      <c r="BR5" s="646"/>
      <c r="BS5" s="647">
        <v>6468733</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4965300</v>
      </c>
      <c r="S6" s="609"/>
      <c r="T6" s="609"/>
      <c r="U6" s="609"/>
      <c r="V6" s="609"/>
      <c r="W6" s="609"/>
      <c r="X6" s="609"/>
      <c r="Y6" s="610"/>
      <c r="Z6" s="646">
        <v>0.5</v>
      </c>
      <c r="AA6" s="646"/>
      <c r="AB6" s="646"/>
      <c r="AC6" s="646"/>
      <c r="AD6" s="647">
        <v>4965300</v>
      </c>
      <c r="AE6" s="647"/>
      <c r="AF6" s="647"/>
      <c r="AG6" s="647"/>
      <c r="AH6" s="647"/>
      <c r="AI6" s="647"/>
      <c r="AJ6" s="647"/>
      <c r="AK6" s="647"/>
      <c r="AL6" s="611">
        <v>1</v>
      </c>
      <c r="AM6" s="612"/>
      <c r="AN6" s="612"/>
      <c r="AO6" s="648"/>
      <c r="AP6" s="605" t="s">
        <v>221</v>
      </c>
      <c r="AQ6" s="606"/>
      <c r="AR6" s="606"/>
      <c r="AS6" s="606"/>
      <c r="AT6" s="606"/>
      <c r="AU6" s="606"/>
      <c r="AV6" s="606"/>
      <c r="AW6" s="606"/>
      <c r="AX6" s="606"/>
      <c r="AY6" s="606"/>
      <c r="AZ6" s="606"/>
      <c r="BA6" s="606"/>
      <c r="BB6" s="606"/>
      <c r="BC6" s="606"/>
      <c r="BD6" s="606"/>
      <c r="BE6" s="606"/>
      <c r="BF6" s="607"/>
      <c r="BG6" s="608">
        <v>289688846</v>
      </c>
      <c r="BH6" s="609"/>
      <c r="BI6" s="609"/>
      <c r="BJ6" s="609"/>
      <c r="BK6" s="609"/>
      <c r="BL6" s="609"/>
      <c r="BM6" s="609"/>
      <c r="BN6" s="610"/>
      <c r="BO6" s="646">
        <v>89.3</v>
      </c>
      <c r="BP6" s="646"/>
      <c r="BQ6" s="646"/>
      <c r="BR6" s="646"/>
      <c r="BS6" s="647">
        <v>6468733</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2005650</v>
      </c>
      <c r="CS6" s="609"/>
      <c r="CT6" s="609"/>
      <c r="CU6" s="609"/>
      <c r="CV6" s="609"/>
      <c r="CW6" s="609"/>
      <c r="CX6" s="609"/>
      <c r="CY6" s="610"/>
      <c r="CZ6" s="690">
        <v>0.2</v>
      </c>
      <c r="DA6" s="672"/>
      <c r="DB6" s="672"/>
      <c r="DC6" s="692"/>
      <c r="DD6" s="614" t="s">
        <v>122</v>
      </c>
      <c r="DE6" s="609"/>
      <c r="DF6" s="609"/>
      <c r="DG6" s="609"/>
      <c r="DH6" s="609"/>
      <c r="DI6" s="609"/>
      <c r="DJ6" s="609"/>
      <c r="DK6" s="609"/>
      <c r="DL6" s="609"/>
      <c r="DM6" s="609"/>
      <c r="DN6" s="609"/>
      <c r="DO6" s="609"/>
      <c r="DP6" s="610"/>
      <c r="DQ6" s="614">
        <v>2004123</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190740</v>
      </c>
      <c r="S7" s="609"/>
      <c r="T7" s="609"/>
      <c r="U7" s="609"/>
      <c r="V7" s="609"/>
      <c r="W7" s="609"/>
      <c r="X7" s="609"/>
      <c r="Y7" s="610"/>
      <c r="Z7" s="646">
        <v>0</v>
      </c>
      <c r="AA7" s="646"/>
      <c r="AB7" s="646"/>
      <c r="AC7" s="646"/>
      <c r="AD7" s="647">
        <v>190740</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153437618</v>
      </c>
      <c r="BH7" s="609"/>
      <c r="BI7" s="609"/>
      <c r="BJ7" s="609"/>
      <c r="BK7" s="609"/>
      <c r="BL7" s="609"/>
      <c r="BM7" s="609"/>
      <c r="BN7" s="610"/>
      <c r="BO7" s="646">
        <v>47.3</v>
      </c>
      <c r="BP7" s="646"/>
      <c r="BQ7" s="646"/>
      <c r="BR7" s="646"/>
      <c r="BS7" s="647">
        <v>6468733</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74339862</v>
      </c>
      <c r="CS7" s="609"/>
      <c r="CT7" s="609"/>
      <c r="CU7" s="609"/>
      <c r="CV7" s="609"/>
      <c r="CW7" s="609"/>
      <c r="CX7" s="609"/>
      <c r="CY7" s="610"/>
      <c r="CZ7" s="646">
        <v>7.6</v>
      </c>
      <c r="DA7" s="646"/>
      <c r="DB7" s="646"/>
      <c r="DC7" s="646"/>
      <c r="DD7" s="614">
        <v>8827532</v>
      </c>
      <c r="DE7" s="609"/>
      <c r="DF7" s="609"/>
      <c r="DG7" s="609"/>
      <c r="DH7" s="609"/>
      <c r="DI7" s="609"/>
      <c r="DJ7" s="609"/>
      <c r="DK7" s="609"/>
      <c r="DL7" s="609"/>
      <c r="DM7" s="609"/>
      <c r="DN7" s="609"/>
      <c r="DO7" s="609"/>
      <c r="DP7" s="610"/>
      <c r="DQ7" s="614">
        <v>52737607</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3400119</v>
      </c>
      <c r="S8" s="609"/>
      <c r="T8" s="609"/>
      <c r="U8" s="609"/>
      <c r="V8" s="609"/>
      <c r="W8" s="609"/>
      <c r="X8" s="609"/>
      <c r="Y8" s="610"/>
      <c r="Z8" s="646">
        <v>0.3</v>
      </c>
      <c r="AA8" s="646"/>
      <c r="AB8" s="646"/>
      <c r="AC8" s="646"/>
      <c r="AD8" s="647">
        <v>3400119</v>
      </c>
      <c r="AE8" s="647"/>
      <c r="AF8" s="647"/>
      <c r="AG8" s="647"/>
      <c r="AH8" s="647"/>
      <c r="AI8" s="647"/>
      <c r="AJ8" s="647"/>
      <c r="AK8" s="647"/>
      <c r="AL8" s="611">
        <v>0.7</v>
      </c>
      <c r="AM8" s="612"/>
      <c r="AN8" s="612"/>
      <c r="AO8" s="648"/>
      <c r="AP8" s="605" t="s">
        <v>227</v>
      </c>
      <c r="AQ8" s="606"/>
      <c r="AR8" s="606"/>
      <c r="AS8" s="606"/>
      <c r="AT8" s="606"/>
      <c r="AU8" s="606"/>
      <c r="AV8" s="606"/>
      <c r="AW8" s="606"/>
      <c r="AX8" s="606"/>
      <c r="AY8" s="606"/>
      <c r="AZ8" s="606"/>
      <c r="BA8" s="606"/>
      <c r="BB8" s="606"/>
      <c r="BC8" s="606"/>
      <c r="BD8" s="606"/>
      <c r="BE8" s="606"/>
      <c r="BF8" s="607"/>
      <c r="BG8" s="608">
        <v>2506408</v>
      </c>
      <c r="BH8" s="609"/>
      <c r="BI8" s="609"/>
      <c r="BJ8" s="609"/>
      <c r="BK8" s="609"/>
      <c r="BL8" s="609"/>
      <c r="BM8" s="609"/>
      <c r="BN8" s="610"/>
      <c r="BO8" s="646">
        <v>0.8</v>
      </c>
      <c r="BP8" s="646"/>
      <c r="BQ8" s="646"/>
      <c r="BR8" s="646"/>
      <c r="BS8" s="647">
        <v>294887</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384382435</v>
      </c>
      <c r="CS8" s="609"/>
      <c r="CT8" s="609"/>
      <c r="CU8" s="609"/>
      <c r="CV8" s="609"/>
      <c r="CW8" s="609"/>
      <c r="CX8" s="609"/>
      <c r="CY8" s="610"/>
      <c r="CZ8" s="646">
        <v>39</v>
      </c>
      <c r="DA8" s="646"/>
      <c r="DB8" s="646"/>
      <c r="DC8" s="646"/>
      <c r="DD8" s="614">
        <v>3989074</v>
      </c>
      <c r="DE8" s="609"/>
      <c r="DF8" s="609"/>
      <c r="DG8" s="609"/>
      <c r="DH8" s="609"/>
      <c r="DI8" s="609"/>
      <c r="DJ8" s="609"/>
      <c r="DK8" s="609"/>
      <c r="DL8" s="609"/>
      <c r="DM8" s="609"/>
      <c r="DN8" s="609"/>
      <c r="DO8" s="609"/>
      <c r="DP8" s="610"/>
      <c r="DQ8" s="614">
        <v>190794419</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4484469</v>
      </c>
      <c r="S9" s="609"/>
      <c r="T9" s="609"/>
      <c r="U9" s="609"/>
      <c r="V9" s="609"/>
      <c r="W9" s="609"/>
      <c r="X9" s="609"/>
      <c r="Y9" s="610"/>
      <c r="Z9" s="646">
        <v>0.4</v>
      </c>
      <c r="AA9" s="646"/>
      <c r="AB9" s="646"/>
      <c r="AC9" s="646"/>
      <c r="AD9" s="647">
        <v>4484469</v>
      </c>
      <c r="AE9" s="647"/>
      <c r="AF9" s="647"/>
      <c r="AG9" s="647"/>
      <c r="AH9" s="647"/>
      <c r="AI9" s="647"/>
      <c r="AJ9" s="647"/>
      <c r="AK9" s="647"/>
      <c r="AL9" s="611">
        <v>0.9</v>
      </c>
      <c r="AM9" s="612"/>
      <c r="AN9" s="612"/>
      <c r="AO9" s="648"/>
      <c r="AP9" s="605" t="s">
        <v>230</v>
      </c>
      <c r="AQ9" s="606"/>
      <c r="AR9" s="606"/>
      <c r="AS9" s="606"/>
      <c r="AT9" s="606"/>
      <c r="AU9" s="606"/>
      <c r="AV9" s="606"/>
      <c r="AW9" s="606"/>
      <c r="AX9" s="606"/>
      <c r="AY9" s="606"/>
      <c r="AZ9" s="606"/>
      <c r="BA9" s="606"/>
      <c r="BB9" s="606"/>
      <c r="BC9" s="606"/>
      <c r="BD9" s="606"/>
      <c r="BE9" s="606"/>
      <c r="BF9" s="607"/>
      <c r="BG9" s="608">
        <v>122741813</v>
      </c>
      <c r="BH9" s="609"/>
      <c r="BI9" s="609"/>
      <c r="BJ9" s="609"/>
      <c r="BK9" s="609"/>
      <c r="BL9" s="609"/>
      <c r="BM9" s="609"/>
      <c r="BN9" s="610"/>
      <c r="BO9" s="646">
        <v>37.799999999999997</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64319940</v>
      </c>
      <c r="CS9" s="609"/>
      <c r="CT9" s="609"/>
      <c r="CU9" s="609"/>
      <c r="CV9" s="609"/>
      <c r="CW9" s="609"/>
      <c r="CX9" s="609"/>
      <c r="CY9" s="610"/>
      <c r="CZ9" s="646">
        <v>6.5</v>
      </c>
      <c r="DA9" s="646"/>
      <c r="DB9" s="646"/>
      <c r="DC9" s="646"/>
      <c r="DD9" s="614">
        <v>5847076</v>
      </c>
      <c r="DE9" s="609"/>
      <c r="DF9" s="609"/>
      <c r="DG9" s="609"/>
      <c r="DH9" s="609"/>
      <c r="DI9" s="609"/>
      <c r="DJ9" s="609"/>
      <c r="DK9" s="609"/>
      <c r="DL9" s="609"/>
      <c r="DM9" s="609"/>
      <c r="DN9" s="609"/>
      <c r="DO9" s="609"/>
      <c r="DP9" s="610"/>
      <c r="DQ9" s="614">
        <v>40897188</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v>374930</v>
      </c>
      <c r="S10" s="609"/>
      <c r="T10" s="609"/>
      <c r="U10" s="609"/>
      <c r="V10" s="609"/>
      <c r="W10" s="609"/>
      <c r="X10" s="609"/>
      <c r="Y10" s="610"/>
      <c r="Z10" s="646">
        <v>0</v>
      </c>
      <c r="AA10" s="646"/>
      <c r="AB10" s="646"/>
      <c r="AC10" s="646"/>
      <c r="AD10" s="647">
        <v>374930</v>
      </c>
      <c r="AE10" s="647"/>
      <c r="AF10" s="647"/>
      <c r="AG10" s="647"/>
      <c r="AH10" s="647"/>
      <c r="AI10" s="647"/>
      <c r="AJ10" s="647"/>
      <c r="AK10" s="647"/>
      <c r="AL10" s="611">
        <v>0.1</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5723375</v>
      </c>
      <c r="BH10" s="609"/>
      <c r="BI10" s="609"/>
      <c r="BJ10" s="609"/>
      <c r="BK10" s="609"/>
      <c r="BL10" s="609"/>
      <c r="BM10" s="609"/>
      <c r="BN10" s="610"/>
      <c r="BO10" s="646">
        <v>1.8</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302722</v>
      </c>
      <c r="CS10" s="609"/>
      <c r="CT10" s="609"/>
      <c r="CU10" s="609"/>
      <c r="CV10" s="609"/>
      <c r="CW10" s="609"/>
      <c r="CX10" s="609"/>
      <c r="CY10" s="610"/>
      <c r="CZ10" s="646">
        <v>0</v>
      </c>
      <c r="DA10" s="646"/>
      <c r="DB10" s="646"/>
      <c r="DC10" s="646"/>
      <c r="DD10" s="614" t="s">
        <v>122</v>
      </c>
      <c r="DE10" s="609"/>
      <c r="DF10" s="609"/>
      <c r="DG10" s="609"/>
      <c r="DH10" s="609"/>
      <c r="DI10" s="609"/>
      <c r="DJ10" s="609"/>
      <c r="DK10" s="609"/>
      <c r="DL10" s="609"/>
      <c r="DM10" s="609"/>
      <c r="DN10" s="609"/>
      <c r="DO10" s="609"/>
      <c r="DP10" s="610"/>
      <c r="DQ10" s="614">
        <v>164278</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38885164</v>
      </c>
      <c r="S11" s="609"/>
      <c r="T11" s="609"/>
      <c r="U11" s="609"/>
      <c r="V11" s="609"/>
      <c r="W11" s="609"/>
      <c r="X11" s="609"/>
      <c r="Y11" s="610"/>
      <c r="Z11" s="611">
        <v>3.9</v>
      </c>
      <c r="AA11" s="612"/>
      <c r="AB11" s="612"/>
      <c r="AC11" s="613"/>
      <c r="AD11" s="614">
        <v>38885164</v>
      </c>
      <c r="AE11" s="609"/>
      <c r="AF11" s="609"/>
      <c r="AG11" s="609"/>
      <c r="AH11" s="609"/>
      <c r="AI11" s="609"/>
      <c r="AJ11" s="609"/>
      <c r="AK11" s="610"/>
      <c r="AL11" s="611">
        <v>8</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22466022</v>
      </c>
      <c r="BH11" s="609"/>
      <c r="BI11" s="609"/>
      <c r="BJ11" s="609"/>
      <c r="BK11" s="609"/>
      <c r="BL11" s="609"/>
      <c r="BM11" s="609"/>
      <c r="BN11" s="610"/>
      <c r="BO11" s="646">
        <v>6.9</v>
      </c>
      <c r="BP11" s="646"/>
      <c r="BQ11" s="646"/>
      <c r="BR11" s="646"/>
      <c r="BS11" s="647">
        <v>6173846</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7327333</v>
      </c>
      <c r="CS11" s="609"/>
      <c r="CT11" s="609"/>
      <c r="CU11" s="609"/>
      <c r="CV11" s="609"/>
      <c r="CW11" s="609"/>
      <c r="CX11" s="609"/>
      <c r="CY11" s="610"/>
      <c r="CZ11" s="646">
        <v>0.7</v>
      </c>
      <c r="DA11" s="646"/>
      <c r="DB11" s="646"/>
      <c r="DC11" s="646"/>
      <c r="DD11" s="614">
        <v>3195169</v>
      </c>
      <c r="DE11" s="609"/>
      <c r="DF11" s="609"/>
      <c r="DG11" s="609"/>
      <c r="DH11" s="609"/>
      <c r="DI11" s="609"/>
      <c r="DJ11" s="609"/>
      <c r="DK11" s="609"/>
      <c r="DL11" s="609"/>
      <c r="DM11" s="609"/>
      <c r="DN11" s="609"/>
      <c r="DO11" s="609"/>
      <c r="DP11" s="610"/>
      <c r="DQ11" s="614">
        <v>3208679</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v>347141</v>
      </c>
      <c r="S12" s="609"/>
      <c r="T12" s="609"/>
      <c r="U12" s="609"/>
      <c r="V12" s="609"/>
      <c r="W12" s="609"/>
      <c r="X12" s="609"/>
      <c r="Y12" s="610"/>
      <c r="Z12" s="646">
        <v>0</v>
      </c>
      <c r="AA12" s="646"/>
      <c r="AB12" s="646"/>
      <c r="AC12" s="646"/>
      <c r="AD12" s="647">
        <v>347141</v>
      </c>
      <c r="AE12" s="647"/>
      <c r="AF12" s="647"/>
      <c r="AG12" s="647"/>
      <c r="AH12" s="647"/>
      <c r="AI12" s="647"/>
      <c r="AJ12" s="647"/>
      <c r="AK12" s="647"/>
      <c r="AL12" s="611">
        <v>0.1</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124319348</v>
      </c>
      <c r="BH12" s="609"/>
      <c r="BI12" s="609"/>
      <c r="BJ12" s="609"/>
      <c r="BK12" s="609"/>
      <c r="BL12" s="609"/>
      <c r="BM12" s="609"/>
      <c r="BN12" s="610"/>
      <c r="BO12" s="646">
        <v>38.299999999999997</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7606914</v>
      </c>
      <c r="CS12" s="609"/>
      <c r="CT12" s="609"/>
      <c r="CU12" s="609"/>
      <c r="CV12" s="609"/>
      <c r="CW12" s="609"/>
      <c r="CX12" s="609"/>
      <c r="CY12" s="610"/>
      <c r="CZ12" s="646">
        <v>0.8</v>
      </c>
      <c r="DA12" s="646"/>
      <c r="DB12" s="646"/>
      <c r="DC12" s="646"/>
      <c r="DD12" s="614">
        <v>991568</v>
      </c>
      <c r="DE12" s="609"/>
      <c r="DF12" s="609"/>
      <c r="DG12" s="609"/>
      <c r="DH12" s="609"/>
      <c r="DI12" s="609"/>
      <c r="DJ12" s="609"/>
      <c r="DK12" s="609"/>
      <c r="DL12" s="609"/>
      <c r="DM12" s="609"/>
      <c r="DN12" s="609"/>
      <c r="DO12" s="609"/>
      <c r="DP12" s="610"/>
      <c r="DQ12" s="614">
        <v>4394654</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123624322</v>
      </c>
      <c r="BH13" s="609"/>
      <c r="BI13" s="609"/>
      <c r="BJ13" s="609"/>
      <c r="BK13" s="609"/>
      <c r="BL13" s="609"/>
      <c r="BM13" s="609"/>
      <c r="BN13" s="610"/>
      <c r="BO13" s="646">
        <v>38.1</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140279141</v>
      </c>
      <c r="CS13" s="609"/>
      <c r="CT13" s="609"/>
      <c r="CU13" s="609"/>
      <c r="CV13" s="609"/>
      <c r="CW13" s="609"/>
      <c r="CX13" s="609"/>
      <c r="CY13" s="610"/>
      <c r="CZ13" s="646">
        <v>14.2</v>
      </c>
      <c r="DA13" s="646"/>
      <c r="DB13" s="646"/>
      <c r="DC13" s="646"/>
      <c r="DD13" s="614">
        <v>88916812</v>
      </c>
      <c r="DE13" s="609"/>
      <c r="DF13" s="609"/>
      <c r="DG13" s="609"/>
      <c r="DH13" s="609"/>
      <c r="DI13" s="609"/>
      <c r="DJ13" s="609"/>
      <c r="DK13" s="609"/>
      <c r="DL13" s="609"/>
      <c r="DM13" s="609"/>
      <c r="DN13" s="609"/>
      <c r="DO13" s="609"/>
      <c r="DP13" s="610"/>
      <c r="DQ13" s="614">
        <v>44753827</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v>6456331</v>
      </c>
      <c r="S14" s="609"/>
      <c r="T14" s="609"/>
      <c r="U14" s="609"/>
      <c r="V14" s="609"/>
      <c r="W14" s="609"/>
      <c r="X14" s="609"/>
      <c r="Y14" s="610"/>
      <c r="Z14" s="646">
        <v>0.6</v>
      </c>
      <c r="AA14" s="646"/>
      <c r="AB14" s="646"/>
      <c r="AC14" s="646"/>
      <c r="AD14" s="647">
        <v>6456331</v>
      </c>
      <c r="AE14" s="647"/>
      <c r="AF14" s="647"/>
      <c r="AG14" s="647"/>
      <c r="AH14" s="647"/>
      <c r="AI14" s="647"/>
      <c r="AJ14" s="647"/>
      <c r="AK14" s="647"/>
      <c r="AL14" s="611">
        <v>1.3</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2053274</v>
      </c>
      <c r="BH14" s="609"/>
      <c r="BI14" s="609"/>
      <c r="BJ14" s="609"/>
      <c r="BK14" s="609"/>
      <c r="BL14" s="609"/>
      <c r="BM14" s="609"/>
      <c r="BN14" s="610"/>
      <c r="BO14" s="646">
        <v>0.6</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20533380</v>
      </c>
      <c r="CS14" s="609"/>
      <c r="CT14" s="609"/>
      <c r="CU14" s="609"/>
      <c r="CV14" s="609"/>
      <c r="CW14" s="609"/>
      <c r="CX14" s="609"/>
      <c r="CY14" s="610"/>
      <c r="CZ14" s="646">
        <v>2.1</v>
      </c>
      <c r="DA14" s="646"/>
      <c r="DB14" s="646"/>
      <c r="DC14" s="646"/>
      <c r="DD14" s="614">
        <v>3381226</v>
      </c>
      <c r="DE14" s="609"/>
      <c r="DF14" s="609"/>
      <c r="DG14" s="609"/>
      <c r="DH14" s="609"/>
      <c r="DI14" s="609"/>
      <c r="DJ14" s="609"/>
      <c r="DK14" s="609"/>
      <c r="DL14" s="609"/>
      <c r="DM14" s="609"/>
      <c r="DN14" s="609"/>
      <c r="DO14" s="609"/>
      <c r="DP14" s="610"/>
      <c r="DQ14" s="614">
        <v>17169754</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1074388</v>
      </c>
      <c r="S15" s="609"/>
      <c r="T15" s="609"/>
      <c r="U15" s="609"/>
      <c r="V15" s="609"/>
      <c r="W15" s="609"/>
      <c r="X15" s="609"/>
      <c r="Y15" s="610"/>
      <c r="Z15" s="646">
        <v>0.1</v>
      </c>
      <c r="AA15" s="646"/>
      <c r="AB15" s="646"/>
      <c r="AC15" s="646"/>
      <c r="AD15" s="647">
        <v>1074388</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9878606</v>
      </c>
      <c r="BH15" s="609"/>
      <c r="BI15" s="609"/>
      <c r="BJ15" s="609"/>
      <c r="BK15" s="609"/>
      <c r="BL15" s="609"/>
      <c r="BM15" s="609"/>
      <c r="BN15" s="610"/>
      <c r="BO15" s="646">
        <v>3</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166571279</v>
      </c>
      <c r="CS15" s="609"/>
      <c r="CT15" s="609"/>
      <c r="CU15" s="609"/>
      <c r="CV15" s="609"/>
      <c r="CW15" s="609"/>
      <c r="CX15" s="609"/>
      <c r="CY15" s="610"/>
      <c r="CZ15" s="646">
        <v>16.899999999999999</v>
      </c>
      <c r="DA15" s="646"/>
      <c r="DB15" s="646"/>
      <c r="DC15" s="646"/>
      <c r="DD15" s="614">
        <v>22579634</v>
      </c>
      <c r="DE15" s="609"/>
      <c r="DF15" s="609"/>
      <c r="DG15" s="609"/>
      <c r="DH15" s="609"/>
      <c r="DI15" s="609"/>
      <c r="DJ15" s="609"/>
      <c r="DK15" s="609"/>
      <c r="DL15" s="609"/>
      <c r="DM15" s="609"/>
      <c r="DN15" s="609"/>
      <c r="DO15" s="609"/>
      <c r="DP15" s="610"/>
      <c r="DQ15" s="614">
        <v>118600404</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4204612</v>
      </c>
      <c r="S16" s="609"/>
      <c r="T16" s="609"/>
      <c r="U16" s="609"/>
      <c r="V16" s="609"/>
      <c r="W16" s="609"/>
      <c r="X16" s="609"/>
      <c r="Y16" s="610"/>
      <c r="Z16" s="646">
        <v>0.4</v>
      </c>
      <c r="AA16" s="646"/>
      <c r="AB16" s="646"/>
      <c r="AC16" s="646"/>
      <c r="AD16" s="647">
        <v>4204612</v>
      </c>
      <c r="AE16" s="647"/>
      <c r="AF16" s="647"/>
      <c r="AG16" s="647"/>
      <c r="AH16" s="647"/>
      <c r="AI16" s="647"/>
      <c r="AJ16" s="647"/>
      <c r="AK16" s="647"/>
      <c r="AL16" s="611">
        <v>0.9</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v>72389</v>
      </c>
      <c r="CS16" s="609"/>
      <c r="CT16" s="609"/>
      <c r="CU16" s="609"/>
      <c r="CV16" s="609"/>
      <c r="CW16" s="609"/>
      <c r="CX16" s="609"/>
      <c r="CY16" s="610"/>
      <c r="CZ16" s="646">
        <v>0</v>
      </c>
      <c r="DA16" s="646"/>
      <c r="DB16" s="646"/>
      <c r="DC16" s="646"/>
      <c r="DD16" s="614" t="s">
        <v>122</v>
      </c>
      <c r="DE16" s="609"/>
      <c r="DF16" s="609"/>
      <c r="DG16" s="609"/>
      <c r="DH16" s="609"/>
      <c r="DI16" s="609"/>
      <c r="DJ16" s="609"/>
      <c r="DK16" s="609"/>
      <c r="DL16" s="609"/>
      <c r="DM16" s="609"/>
      <c r="DN16" s="609"/>
      <c r="DO16" s="609"/>
      <c r="DP16" s="610"/>
      <c r="DQ16" s="614">
        <v>25832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10126193</v>
      </c>
      <c r="S17" s="609"/>
      <c r="T17" s="609"/>
      <c r="U17" s="609"/>
      <c r="V17" s="609"/>
      <c r="W17" s="609"/>
      <c r="X17" s="609"/>
      <c r="Y17" s="610"/>
      <c r="Z17" s="646">
        <v>1</v>
      </c>
      <c r="AA17" s="646"/>
      <c r="AB17" s="646"/>
      <c r="AC17" s="646"/>
      <c r="AD17" s="647">
        <v>10126193</v>
      </c>
      <c r="AE17" s="647"/>
      <c r="AF17" s="647"/>
      <c r="AG17" s="647"/>
      <c r="AH17" s="647"/>
      <c r="AI17" s="647"/>
      <c r="AJ17" s="647"/>
      <c r="AK17" s="647"/>
      <c r="AL17" s="611">
        <v>2.1</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105108489</v>
      </c>
      <c r="CS17" s="609"/>
      <c r="CT17" s="609"/>
      <c r="CU17" s="609"/>
      <c r="CV17" s="609"/>
      <c r="CW17" s="609"/>
      <c r="CX17" s="609"/>
      <c r="CY17" s="610"/>
      <c r="CZ17" s="646">
        <v>10.7</v>
      </c>
      <c r="DA17" s="646"/>
      <c r="DB17" s="646"/>
      <c r="DC17" s="646"/>
      <c r="DD17" s="614" t="s">
        <v>122</v>
      </c>
      <c r="DE17" s="609"/>
      <c r="DF17" s="609"/>
      <c r="DG17" s="609"/>
      <c r="DH17" s="609"/>
      <c r="DI17" s="609"/>
      <c r="DJ17" s="609"/>
      <c r="DK17" s="609"/>
      <c r="DL17" s="609"/>
      <c r="DM17" s="609"/>
      <c r="DN17" s="609"/>
      <c r="DO17" s="609"/>
      <c r="DP17" s="610"/>
      <c r="DQ17" s="614">
        <v>90796794</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1466858</v>
      </c>
      <c r="S18" s="609"/>
      <c r="T18" s="609"/>
      <c r="U18" s="609"/>
      <c r="V18" s="609"/>
      <c r="W18" s="609"/>
      <c r="X18" s="609"/>
      <c r="Y18" s="610"/>
      <c r="Z18" s="646">
        <v>0.1</v>
      </c>
      <c r="AA18" s="646"/>
      <c r="AB18" s="646"/>
      <c r="AC18" s="646"/>
      <c r="AD18" s="647">
        <v>1466858</v>
      </c>
      <c r="AE18" s="647"/>
      <c r="AF18" s="647"/>
      <c r="AG18" s="647"/>
      <c r="AH18" s="647"/>
      <c r="AI18" s="647"/>
      <c r="AJ18" s="647"/>
      <c r="AK18" s="647"/>
      <c r="AL18" s="611">
        <v>0.3</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v>11738163</v>
      </c>
      <c r="CS18" s="609"/>
      <c r="CT18" s="609"/>
      <c r="CU18" s="609"/>
      <c r="CV18" s="609"/>
      <c r="CW18" s="609"/>
      <c r="CX18" s="609"/>
      <c r="CY18" s="610"/>
      <c r="CZ18" s="646">
        <v>1.2</v>
      </c>
      <c r="DA18" s="646"/>
      <c r="DB18" s="646"/>
      <c r="DC18" s="646"/>
      <c r="DD18" s="614" t="s">
        <v>122</v>
      </c>
      <c r="DE18" s="609"/>
      <c r="DF18" s="609"/>
      <c r="DG18" s="609"/>
      <c r="DH18" s="609"/>
      <c r="DI18" s="609"/>
      <c r="DJ18" s="609"/>
      <c r="DK18" s="609"/>
      <c r="DL18" s="609"/>
      <c r="DM18" s="609"/>
      <c r="DN18" s="609"/>
      <c r="DO18" s="609"/>
      <c r="DP18" s="610"/>
      <c r="DQ18" s="614">
        <v>11738163</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8583398</v>
      </c>
      <c r="S19" s="609"/>
      <c r="T19" s="609"/>
      <c r="U19" s="609"/>
      <c r="V19" s="609"/>
      <c r="W19" s="609"/>
      <c r="X19" s="609"/>
      <c r="Y19" s="610"/>
      <c r="Z19" s="646">
        <v>0.9</v>
      </c>
      <c r="AA19" s="646"/>
      <c r="AB19" s="646"/>
      <c r="AC19" s="646"/>
      <c r="AD19" s="647">
        <v>8583398</v>
      </c>
      <c r="AE19" s="647"/>
      <c r="AF19" s="647"/>
      <c r="AG19" s="647"/>
      <c r="AH19" s="647"/>
      <c r="AI19" s="647"/>
      <c r="AJ19" s="647"/>
      <c r="AK19" s="647"/>
      <c r="AL19" s="611">
        <v>1.8</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34683778</v>
      </c>
      <c r="BH19" s="609"/>
      <c r="BI19" s="609"/>
      <c r="BJ19" s="609"/>
      <c r="BK19" s="609"/>
      <c r="BL19" s="609"/>
      <c r="BM19" s="609"/>
      <c r="BN19" s="610"/>
      <c r="BO19" s="646">
        <v>10.7</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v>75937</v>
      </c>
      <c r="S20" s="609"/>
      <c r="T20" s="609"/>
      <c r="U20" s="609"/>
      <c r="V20" s="609"/>
      <c r="W20" s="609"/>
      <c r="X20" s="609"/>
      <c r="Y20" s="610"/>
      <c r="Z20" s="646">
        <v>0</v>
      </c>
      <c r="AA20" s="646"/>
      <c r="AB20" s="646"/>
      <c r="AC20" s="646"/>
      <c r="AD20" s="647">
        <v>75937</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34683778</v>
      </c>
      <c r="BH20" s="609"/>
      <c r="BI20" s="609"/>
      <c r="BJ20" s="609"/>
      <c r="BK20" s="609"/>
      <c r="BL20" s="609"/>
      <c r="BM20" s="609"/>
      <c r="BN20" s="610"/>
      <c r="BO20" s="646">
        <v>10.7</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984587697</v>
      </c>
      <c r="CS20" s="609"/>
      <c r="CT20" s="609"/>
      <c r="CU20" s="609"/>
      <c r="CV20" s="609"/>
      <c r="CW20" s="609"/>
      <c r="CX20" s="609"/>
      <c r="CY20" s="610"/>
      <c r="CZ20" s="646">
        <v>100</v>
      </c>
      <c r="DA20" s="646"/>
      <c r="DB20" s="646"/>
      <c r="DC20" s="646"/>
      <c r="DD20" s="614">
        <v>137728091</v>
      </c>
      <c r="DE20" s="609"/>
      <c r="DF20" s="609"/>
      <c r="DG20" s="609"/>
      <c r="DH20" s="609"/>
      <c r="DI20" s="609"/>
      <c r="DJ20" s="609"/>
      <c r="DK20" s="609"/>
      <c r="DL20" s="609"/>
      <c r="DM20" s="609"/>
      <c r="DN20" s="609"/>
      <c r="DO20" s="609"/>
      <c r="DP20" s="610"/>
      <c r="DQ20" s="614">
        <v>577285722</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99916373</v>
      </c>
      <c r="S21" s="609"/>
      <c r="T21" s="609"/>
      <c r="U21" s="609"/>
      <c r="V21" s="609"/>
      <c r="W21" s="609"/>
      <c r="X21" s="609"/>
      <c r="Y21" s="610"/>
      <c r="Z21" s="646">
        <v>9.9</v>
      </c>
      <c r="AA21" s="646"/>
      <c r="AB21" s="646"/>
      <c r="AC21" s="646"/>
      <c r="AD21" s="647">
        <v>97319944</v>
      </c>
      <c r="AE21" s="647"/>
      <c r="AF21" s="647"/>
      <c r="AG21" s="647"/>
      <c r="AH21" s="647"/>
      <c r="AI21" s="647"/>
      <c r="AJ21" s="647"/>
      <c r="AK21" s="647"/>
      <c r="AL21" s="611">
        <v>20.100000000000001</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310639</v>
      </c>
      <c r="BH21" s="609"/>
      <c r="BI21" s="609"/>
      <c r="BJ21" s="609"/>
      <c r="BK21" s="609"/>
      <c r="BL21" s="609"/>
      <c r="BM21" s="609"/>
      <c r="BN21" s="610"/>
      <c r="BO21" s="646">
        <v>0.1</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v>97319944</v>
      </c>
      <c r="S22" s="609"/>
      <c r="T22" s="609"/>
      <c r="U22" s="609"/>
      <c r="V22" s="609"/>
      <c r="W22" s="609"/>
      <c r="X22" s="609"/>
      <c r="Y22" s="610"/>
      <c r="Z22" s="646">
        <v>9.6999999999999993</v>
      </c>
      <c r="AA22" s="646"/>
      <c r="AB22" s="646"/>
      <c r="AC22" s="646"/>
      <c r="AD22" s="647">
        <v>97319944</v>
      </c>
      <c r="AE22" s="647"/>
      <c r="AF22" s="647"/>
      <c r="AG22" s="647"/>
      <c r="AH22" s="647"/>
      <c r="AI22" s="647"/>
      <c r="AJ22" s="647"/>
      <c r="AK22" s="647"/>
      <c r="AL22" s="611">
        <v>20.100000000000001</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v>9915876</v>
      </c>
      <c r="BH22" s="609"/>
      <c r="BI22" s="609"/>
      <c r="BJ22" s="609"/>
      <c r="BK22" s="609"/>
      <c r="BL22" s="609"/>
      <c r="BM22" s="609"/>
      <c r="BN22" s="610"/>
      <c r="BO22" s="646">
        <v>3.1</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2596429</v>
      </c>
      <c r="S23" s="609"/>
      <c r="T23" s="609"/>
      <c r="U23" s="609"/>
      <c r="V23" s="609"/>
      <c r="W23" s="609"/>
      <c r="X23" s="609"/>
      <c r="Y23" s="610"/>
      <c r="Z23" s="646">
        <v>0.3</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v>24457263</v>
      </c>
      <c r="BH23" s="609"/>
      <c r="BI23" s="609"/>
      <c r="BJ23" s="609"/>
      <c r="BK23" s="609"/>
      <c r="BL23" s="609"/>
      <c r="BM23" s="609"/>
      <c r="BN23" s="610"/>
      <c r="BO23" s="646">
        <v>7.5</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565970660</v>
      </c>
      <c r="CS24" s="664"/>
      <c r="CT24" s="664"/>
      <c r="CU24" s="664"/>
      <c r="CV24" s="664"/>
      <c r="CW24" s="664"/>
      <c r="CX24" s="664"/>
      <c r="CY24" s="689"/>
      <c r="CZ24" s="690">
        <v>57.5</v>
      </c>
      <c r="DA24" s="672"/>
      <c r="DB24" s="672"/>
      <c r="DC24" s="692"/>
      <c r="DD24" s="688">
        <v>357257875</v>
      </c>
      <c r="DE24" s="664"/>
      <c r="DF24" s="664"/>
      <c r="DG24" s="664"/>
      <c r="DH24" s="664"/>
      <c r="DI24" s="664"/>
      <c r="DJ24" s="664"/>
      <c r="DK24" s="689"/>
      <c r="DL24" s="688">
        <v>334791929</v>
      </c>
      <c r="DM24" s="664"/>
      <c r="DN24" s="664"/>
      <c r="DO24" s="664"/>
      <c r="DP24" s="664"/>
      <c r="DQ24" s="664"/>
      <c r="DR24" s="664"/>
      <c r="DS24" s="664"/>
      <c r="DT24" s="664"/>
      <c r="DU24" s="664"/>
      <c r="DV24" s="689"/>
      <c r="DW24" s="690">
        <v>68</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498798384</v>
      </c>
      <c r="S25" s="609"/>
      <c r="T25" s="609"/>
      <c r="U25" s="609"/>
      <c r="V25" s="609"/>
      <c r="W25" s="609"/>
      <c r="X25" s="609"/>
      <c r="Y25" s="610"/>
      <c r="Z25" s="646">
        <v>49.6</v>
      </c>
      <c r="AA25" s="646"/>
      <c r="AB25" s="646"/>
      <c r="AC25" s="646"/>
      <c r="AD25" s="647">
        <v>471423892</v>
      </c>
      <c r="AE25" s="647"/>
      <c r="AF25" s="647"/>
      <c r="AG25" s="647"/>
      <c r="AH25" s="647"/>
      <c r="AI25" s="647"/>
      <c r="AJ25" s="647"/>
      <c r="AK25" s="647"/>
      <c r="AL25" s="611">
        <v>97.5</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191519269</v>
      </c>
      <c r="CS25" s="621"/>
      <c r="CT25" s="621"/>
      <c r="CU25" s="621"/>
      <c r="CV25" s="621"/>
      <c r="CW25" s="621"/>
      <c r="CX25" s="621"/>
      <c r="CY25" s="622"/>
      <c r="CZ25" s="611">
        <v>19.5</v>
      </c>
      <c r="DA25" s="623"/>
      <c r="DB25" s="623"/>
      <c r="DC25" s="624"/>
      <c r="DD25" s="614">
        <v>168830709</v>
      </c>
      <c r="DE25" s="621"/>
      <c r="DF25" s="621"/>
      <c r="DG25" s="621"/>
      <c r="DH25" s="621"/>
      <c r="DI25" s="621"/>
      <c r="DJ25" s="621"/>
      <c r="DK25" s="622"/>
      <c r="DL25" s="614">
        <v>168544824</v>
      </c>
      <c r="DM25" s="621"/>
      <c r="DN25" s="621"/>
      <c r="DO25" s="621"/>
      <c r="DP25" s="621"/>
      <c r="DQ25" s="621"/>
      <c r="DR25" s="621"/>
      <c r="DS25" s="621"/>
      <c r="DT25" s="621"/>
      <c r="DU25" s="621"/>
      <c r="DV25" s="622"/>
      <c r="DW25" s="611">
        <v>34.200000000000003</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362519</v>
      </c>
      <c r="S26" s="609"/>
      <c r="T26" s="609"/>
      <c r="U26" s="609"/>
      <c r="V26" s="609"/>
      <c r="W26" s="609"/>
      <c r="X26" s="609"/>
      <c r="Y26" s="610"/>
      <c r="Z26" s="646">
        <v>0</v>
      </c>
      <c r="AA26" s="646"/>
      <c r="AB26" s="646"/>
      <c r="AC26" s="646"/>
      <c r="AD26" s="647">
        <v>362519</v>
      </c>
      <c r="AE26" s="647"/>
      <c r="AF26" s="647"/>
      <c r="AG26" s="647"/>
      <c r="AH26" s="647"/>
      <c r="AI26" s="647"/>
      <c r="AJ26" s="647"/>
      <c r="AK26" s="647"/>
      <c r="AL26" s="611">
        <v>0.1</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135405077</v>
      </c>
      <c r="CS26" s="609"/>
      <c r="CT26" s="609"/>
      <c r="CU26" s="609"/>
      <c r="CV26" s="609"/>
      <c r="CW26" s="609"/>
      <c r="CX26" s="609"/>
      <c r="CY26" s="610"/>
      <c r="CZ26" s="611">
        <v>13.8</v>
      </c>
      <c r="DA26" s="623"/>
      <c r="DB26" s="623"/>
      <c r="DC26" s="624"/>
      <c r="DD26" s="614">
        <v>114167906</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3864111</v>
      </c>
      <c r="S27" s="609"/>
      <c r="T27" s="609"/>
      <c r="U27" s="609"/>
      <c r="V27" s="609"/>
      <c r="W27" s="609"/>
      <c r="X27" s="609"/>
      <c r="Y27" s="610"/>
      <c r="Z27" s="646">
        <v>0.4</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324372624</v>
      </c>
      <c r="BH27" s="609"/>
      <c r="BI27" s="609"/>
      <c r="BJ27" s="609"/>
      <c r="BK27" s="609"/>
      <c r="BL27" s="609"/>
      <c r="BM27" s="609"/>
      <c r="BN27" s="610"/>
      <c r="BO27" s="646">
        <v>100</v>
      </c>
      <c r="BP27" s="646"/>
      <c r="BQ27" s="646"/>
      <c r="BR27" s="646"/>
      <c r="BS27" s="647">
        <v>6468733</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269662710</v>
      </c>
      <c r="CS27" s="621"/>
      <c r="CT27" s="621"/>
      <c r="CU27" s="621"/>
      <c r="CV27" s="621"/>
      <c r="CW27" s="621"/>
      <c r="CX27" s="621"/>
      <c r="CY27" s="622"/>
      <c r="CZ27" s="611">
        <v>27.4</v>
      </c>
      <c r="DA27" s="623"/>
      <c r="DB27" s="623"/>
      <c r="DC27" s="624"/>
      <c r="DD27" s="614">
        <v>97950180</v>
      </c>
      <c r="DE27" s="621"/>
      <c r="DF27" s="621"/>
      <c r="DG27" s="621"/>
      <c r="DH27" s="621"/>
      <c r="DI27" s="621"/>
      <c r="DJ27" s="621"/>
      <c r="DK27" s="622"/>
      <c r="DL27" s="614">
        <v>75861723</v>
      </c>
      <c r="DM27" s="621"/>
      <c r="DN27" s="621"/>
      <c r="DO27" s="621"/>
      <c r="DP27" s="621"/>
      <c r="DQ27" s="621"/>
      <c r="DR27" s="621"/>
      <c r="DS27" s="621"/>
      <c r="DT27" s="621"/>
      <c r="DU27" s="621"/>
      <c r="DV27" s="622"/>
      <c r="DW27" s="611">
        <v>15.4</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31104759</v>
      </c>
      <c r="S28" s="609"/>
      <c r="T28" s="609"/>
      <c r="U28" s="609"/>
      <c r="V28" s="609"/>
      <c r="W28" s="609"/>
      <c r="X28" s="609"/>
      <c r="Y28" s="610"/>
      <c r="Z28" s="646">
        <v>3.1</v>
      </c>
      <c r="AA28" s="646"/>
      <c r="AB28" s="646"/>
      <c r="AC28" s="646"/>
      <c r="AD28" s="647">
        <v>8714621</v>
      </c>
      <c r="AE28" s="647"/>
      <c r="AF28" s="647"/>
      <c r="AG28" s="647"/>
      <c r="AH28" s="647"/>
      <c r="AI28" s="647"/>
      <c r="AJ28" s="647"/>
      <c r="AK28" s="647"/>
      <c r="AL28" s="611">
        <v>1.8</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104788681</v>
      </c>
      <c r="CS28" s="609"/>
      <c r="CT28" s="609"/>
      <c r="CU28" s="609"/>
      <c r="CV28" s="609"/>
      <c r="CW28" s="609"/>
      <c r="CX28" s="609"/>
      <c r="CY28" s="610"/>
      <c r="CZ28" s="611">
        <v>10.6</v>
      </c>
      <c r="DA28" s="623"/>
      <c r="DB28" s="623"/>
      <c r="DC28" s="624"/>
      <c r="DD28" s="614">
        <v>90476986</v>
      </c>
      <c r="DE28" s="609"/>
      <c r="DF28" s="609"/>
      <c r="DG28" s="609"/>
      <c r="DH28" s="609"/>
      <c r="DI28" s="609"/>
      <c r="DJ28" s="609"/>
      <c r="DK28" s="610"/>
      <c r="DL28" s="614">
        <v>90385382</v>
      </c>
      <c r="DM28" s="609"/>
      <c r="DN28" s="609"/>
      <c r="DO28" s="609"/>
      <c r="DP28" s="609"/>
      <c r="DQ28" s="609"/>
      <c r="DR28" s="609"/>
      <c r="DS28" s="609"/>
      <c r="DT28" s="609"/>
      <c r="DU28" s="609"/>
      <c r="DV28" s="610"/>
      <c r="DW28" s="611">
        <v>18.399999999999999</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3935994</v>
      </c>
      <c r="S29" s="609"/>
      <c r="T29" s="609"/>
      <c r="U29" s="609"/>
      <c r="V29" s="609"/>
      <c r="W29" s="609"/>
      <c r="X29" s="609"/>
      <c r="Y29" s="610"/>
      <c r="Z29" s="646">
        <v>0.4</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104788681</v>
      </c>
      <c r="CS29" s="621"/>
      <c r="CT29" s="621"/>
      <c r="CU29" s="621"/>
      <c r="CV29" s="621"/>
      <c r="CW29" s="621"/>
      <c r="CX29" s="621"/>
      <c r="CY29" s="622"/>
      <c r="CZ29" s="611">
        <v>10.6</v>
      </c>
      <c r="DA29" s="623"/>
      <c r="DB29" s="623"/>
      <c r="DC29" s="624"/>
      <c r="DD29" s="614">
        <v>90476986</v>
      </c>
      <c r="DE29" s="621"/>
      <c r="DF29" s="621"/>
      <c r="DG29" s="621"/>
      <c r="DH29" s="621"/>
      <c r="DI29" s="621"/>
      <c r="DJ29" s="621"/>
      <c r="DK29" s="622"/>
      <c r="DL29" s="614">
        <v>90385382</v>
      </c>
      <c r="DM29" s="621"/>
      <c r="DN29" s="621"/>
      <c r="DO29" s="621"/>
      <c r="DP29" s="621"/>
      <c r="DQ29" s="621"/>
      <c r="DR29" s="621"/>
      <c r="DS29" s="621"/>
      <c r="DT29" s="621"/>
      <c r="DU29" s="621"/>
      <c r="DV29" s="622"/>
      <c r="DW29" s="611">
        <v>18.399999999999999</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215663905</v>
      </c>
      <c r="S30" s="609"/>
      <c r="T30" s="609"/>
      <c r="U30" s="609"/>
      <c r="V30" s="609"/>
      <c r="W30" s="609"/>
      <c r="X30" s="609"/>
      <c r="Y30" s="610"/>
      <c r="Z30" s="646">
        <v>21.5</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93719398</v>
      </c>
      <c r="CS30" s="609"/>
      <c r="CT30" s="609"/>
      <c r="CU30" s="609"/>
      <c r="CV30" s="609"/>
      <c r="CW30" s="609"/>
      <c r="CX30" s="609"/>
      <c r="CY30" s="610"/>
      <c r="CZ30" s="611">
        <v>9.5</v>
      </c>
      <c r="DA30" s="623"/>
      <c r="DB30" s="623"/>
      <c r="DC30" s="624"/>
      <c r="DD30" s="614">
        <v>79967495</v>
      </c>
      <c r="DE30" s="609"/>
      <c r="DF30" s="609"/>
      <c r="DG30" s="609"/>
      <c r="DH30" s="609"/>
      <c r="DI30" s="609"/>
      <c r="DJ30" s="609"/>
      <c r="DK30" s="610"/>
      <c r="DL30" s="614">
        <v>79967495</v>
      </c>
      <c r="DM30" s="609"/>
      <c r="DN30" s="609"/>
      <c r="DO30" s="609"/>
      <c r="DP30" s="609"/>
      <c r="DQ30" s="609"/>
      <c r="DR30" s="609"/>
      <c r="DS30" s="609"/>
      <c r="DT30" s="609"/>
      <c r="DU30" s="609"/>
      <c r="DV30" s="610"/>
      <c r="DW30" s="611">
        <v>16.2</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99.5</v>
      </c>
      <c r="BH31" s="671"/>
      <c r="BI31" s="671"/>
      <c r="BJ31" s="671"/>
      <c r="BK31" s="671"/>
      <c r="BL31" s="671"/>
      <c r="BM31" s="672">
        <v>98.9</v>
      </c>
      <c r="BN31" s="671"/>
      <c r="BO31" s="671"/>
      <c r="BP31" s="671"/>
      <c r="BQ31" s="673"/>
      <c r="BR31" s="670">
        <v>99.5</v>
      </c>
      <c r="BS31" s="671"/>
      <c r="BT31" s="671"/>
      <c r="BU31" s="671"/>
      <c r="BV31" s="671"/>
      <c r="BW31" s="671"/>
      <c r="BX31" s="672">
        <v>98.8</v>
      </c>
      <c r="BY31" s="671"/>
      <c r="BZ31" s="671"/>
      <c r="CA31" s="671"/>
      <c r="CB31" s="673"/>
      <c r="CD31" s="629"/>
      <c r="CE31" s="630"/>
      <c r="CF31" s="605" t="s">
        <v>300</v>
      </c>
      <c r="CG31" s="606"/>
      <c r="CH31" s="606"/>
      <c r="CI31" s="606"/>
      <c r="CJ31" s="606"/>
      <c r="CK31" s="606"/>
      <c r="CL31" s="606"/>
      <c r="CM31" s="606"/>
      <c r="CN31" s="606"/>
      <c r="CO31" s="606"/>
      <c r="CP31" s="606"/>
      <c r="CQ31" s="607"/>
      <c r="CR31" s="608">
        <v>11069283</v>
      </c>
      <c r="CS31" s="621"/>
      <c r="CT31" s="621"/>
      <c r="CU31" s="621"/>
      <c r="CV31" s="621"/>
      <c r="CW31" s="621"/>
      <c r="CX31" s="621"/>
      <c r="CY31" s="622"/>
      <c r="CZ31" s="611">
        <v>1.1000000000000001</v>
      </c>
      <c r="DA31" s="623"/>
      <c r="DB31" s="623"/>
      <c r="DC31" s="624"/>
      <c r="DD31" s="614">
        <v>10509491</v>
      </c>
      <c r="DE31" s="621"/>
      <c r="DF31" s="621"/>
      <c r="DG31" s="621"/>
      <c r="DH31" s="621"/>
      <c r="DI31" s="621"/>
      <c r="DJ31" s="621"/>
      <c r="DK31" s="622"/>
      <c r="DL31" s="614">
        <v>10417887</v>
      </c>
      <c r="DM31" s="621"/>
      <c r="DN31" s="621"/>
      <c r="DO31" s="621"/>
      <c r="DP31" s="621"/>
      <c r="DQ31" s="621"/>
      <c r="DR31" s="621"/>
      <c r="DS31" s="621"/>
      <c r="DT31" s="621"/>
      <c r="DU31" s="621"/>
      <c r="DV31" s="622"/>
      <c r="DW31" s="611">
        <v>2.1</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51392916</v>
      </c>
      <c r="S32" s="609"/>
      <c r="T32" s="609"/>
      <c r="U32" s="609"/>
      <c r="V32" s="609"/>
      <c r="W32" s="609"/>
      <c r="X32" s="609"/>
      <c r="Y32" s="610"/>
      <c r="Z32" s="646">
        <v>5.0999999999999996</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302</v>
      </c>
      <c r="AX32" s="605" t="s">
        <v>303</v>
      </c>
      <c r="AY32" s="606"/>
      <c r="AZ32" s="606"/>
      <c r="BA32" s="606"/>
      <c r="BB32" s="606"/>
      <c r="BC32" s="606"/>
      <c r="BD32" s="606"/>
      <c r="BE32" s="606"/>
      <c r="BF32" s="607"/>
      <c r="BG32" s="674">
        <v>99.4</v>
      </c>
      <c r="BH32" s="621"/>
      <c r="BI32" s="621"/>
      <c r="BJ32" s="621"/>
      <c r="BK32" s="621"/>
      <c r="BL32" s="621"/>
      <c r="BM32" s="612">
        <v>98.5</v>
      </c>
      <c r="BN32" s="621"/>
      <c r="BO32" s="621"/>
      <c r="BP32" s="621"/>
      <c r="BQ32" s="644"/>
      <c r="BR32" s="674">
        <v>99.3</v>
      </c>
      <c r="BS32" s="621"/>
      <c r="BT32" s="621"/>
      <c r="BU32" s="621"/>
      <c r="BV32" s="621"/>
      <c r="BW32" s="621"/>
      <c r="BX32" s="612">
        <v>98.4</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17636175</v>
      </c>
      <c r="S33" s="609"/>
      <c r="T33" s="609"/>
      <c r="U33" s="609"/>
      <c r="V33" s="609"/>
      <c r="W33" s="609"/>
      <c r="X33" s="609"/>
      <c r="Y33" s="610"/>
      <c r="Z33" s="646">
        <v>1.8</v>
      </c>
      <c r="AA33" s="646"/>
      <c r="AB33" s="646"/>
      <c r="AC33" s="646"/>
      <c r="AD33" s="647">
        <v>559807</v>
      </c>
      <c r="AE33" s="647"/>
      <c r="AF33" s="647"/>
      <c r="AG33" s="647"/>
      <c r="AH33" s="647"/>
      <c r="AI33" s="647"/>
      <c r="AJ33" s="647"/>
      <c r="AK33" s="647"/>
      <c r="AL33" s="611">
        <v>0.1</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v>99.7</v>
      </c>
      <c r="BH33" s="593"/>
      <c r="BI33" s="593"/>
      <c r="BJ33" s="593"/>
      <c r="BK33" s="593"/>
      <c r="BL33" s="593"/>
      <c r="BM33" s="639">
        <v>99.2</v>
      </c>
      <c r="BN33" s="593"/>
      <c r="BO33" s="593"/>
      <c r="BP33" s="593"/>
      <c r="BQ33" s="656"/>
      <c r="BR33" s="669">
        <v>99.6</v>
      </c>
      <c r="BS33" s="593"/>
      <c r="BT33" s="593"/>
      <c r="BU33" s="593"/>
      <c r="BV33" s="593"/>
      <c r="BW33" s="593"/>
      <c r="BX33" s="639">
        <v>99.2</v>
      </c>
      <c r="BY33" s="593"/>
      <c r="BZ33" s="593"/>
      <c r="CA33" s="593"/>
      <c r="CB33" s="656"/>
      <c r="CD33" s="605" t="s">
        <v>307</v>
      </c>
      <c r="CE33" s="606"/>
      <c r="CF33" s="606"/>
      <c r="CG33" s="606"/>
      <c r="CH33" s="606"/>
      <c r="CI33" s="606"/>
      <c r="CJ33" s="606"/>
      <c r="CK33" s="606"/>
      <c r="CL33" s="606"/>
      <c r="CM33" s="606"/>
      <c r="CN33" s="606"/>
      <c r="CO33" s="606"/>
      <c r="CP33" s="606"/>
      <c r="CQ33" s="607"/>
      <c r="CR33" s="608">
        <v>280816557</v>
      </c>
      <c r="CS33" s="621"/>
      <c r="CT33" s="621"/>
      <c r="CU33" s="621"/>
      <c r="CV33" s="621"/>
      <c r="CW33" s="621"/>
      <c r="CX33" s="621"/>
      <c r="CY33" s="622"/>
      <c r="CZ33" s="611">
        <v>28.5</v>
      </c>
      <c r="DA33" s="623"/>
      <c r="DB33" s="623"/>
      <c r="DC33" s="624"/>
      <c r="DD33" s="614">
        <v>186127597</v>
      </c>
      <c r="DE33" s="621"/>
      <c r="DF33" s="621"/>
      <c r="DG33" s="621"/>
      <c r="DH33" s="621"/>
      <c r="DI33" s="621"/>
      <c r="DJ33" s="621"/>
      <c r="DK33" s="622"/>
      <c r="DL33" s="614">
        <v>151501448</v>
      </c>
      <c r="DM33" s="621"/>
      <c r="DN33" s="621"/>
      <c r="DO33" s="621"/>
      <c r="DP33" s="621"/>
      <c r="DQ33" s="621"/>
      <c r="DR33" s="621"/>
      <c r="DS33" s="621"/>
      <c r="DT33" s="621"/>
      <c r="DU33" s="621"/>
      <c r="DV33" s="622"/>
      <c r="DW33" s="611">
        <v>30.8</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5251412</v>
      </c>
      <c r="S34" s="609"/>
      <c r="T34" s="609"/>
      <c r="U34" s="609"/>
      <c r="V34" s="609"/>
      <c r="W34" s="609"/>
      <c r="X34" s="609"/>
      <c r="Y34" s="610"/>
      <c r="Z34" s="646">
        <v>0.5</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108266803</v>
      </c>
      <c r="CS34" s="609"/>
      <c r="CT34" s="609"/>
      <c r="CU34" s="609"/>
      <c r="CV34" s="609"/>
      <c r="CW34" s="609"/>
      <c r="CX34" s="609"/>
      <c r="CY34" s="610"/>
      <c r="CZ34" s="611">
        <v>11</v>
      </c>
      <c r="DA34" s="623"/>
      <c r="DB34" s="623"/>
      <c r="DC34" s="624"/>
      <c r="DD34" s="614">
        <v>60615678</v>
      </c>
      <c r="DE34" s="609"/>
      <c r="DF34" s="609"/>
      <c r="DG34" s="609"/>
      <c r="DH34" s="609"/>
      <c r="DI34" s="609"/>
      <c r="DJ34" s="609"/>
      <c r="DK34" s="610"/>
      <c r="DL34" s="614">
        <v>56594730</v>
      </c>
      <c r="DM34" s="609"/>
      <c r="DN34" s="609"/>
      <c r="DO34" s="609"/>
      <c r="DP34" s="609"/>
      <c r="DQ34" s="609"/>
      <c r="DR34" s="609"/>
      <c r="DS34" s="609"/>
      <c r="DT34" s="609"/>
      <c r="DU34" s="609"/>
      <c r="DV34" s="610"/>
      <c r="DW34" s="611">
        <v>11.5</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22385707</v>
      </c>
      <c r="S35" s="609"/>
      <c r="T35" s="609"/>
      <c r="U35" s="609"/>
      <c r="V35" s="609"/>
      <c r="W35" s="609"/>
      <c r="X35" s="609"/>
      <c r="Y35" s="610"/>
      <c r="Z35" s="646">
        <v>2.2000000000000002</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8487724</v>
      </c>
      <c r="CS35" s="621"/>
      <c r="CT35" s="621"/>
      <c r="CU35" s="621"/>
      <c r="CV35" s="621"/>
      <c r="CW35" s="621"/>
      <c r="CX35" s="621"/>
      <c r="CY35" s="622"/>
      <c r="CZ35" s="611">
        <v>0.9</v>
      </c>
      <c r="DA35" s="623"/>
      <c r="DB35" s="623"/>
      <c r="DC35" s="624"/>
      <c r="DD35" s="614">
        <v>5920636</v>
      </c>
      <c r="DE35" s="621"/>
      <c r="DF35" s="621"/>
      <c r="DG35" s="621"/>
      <c r="DH35" s="621"/>
      <c r="DI35" s="621"/>
      <c r="DJ35" s="621"/>
      <c r="DK35" s="622"/>
      <c r="DL35" s="614">
        <v>5775945</v>
      </c>
      <c r="DM35" s="621"/>
      <c r="DN35" s="621"/>
      <c r="DO35" s="621"/>
      <c r="DP35" s="621"/>
      <c r="DQ35" s="621"/>
      <c r="DR35" s="621"/>
      <c r="DS35" s="621"/>
      <c r="DT35" s="621"/>
      <c r="DU35" s="621"/>
      <c r="DV35" s="622"/>
      <c r="DW35" s="611">
        <v>1.2</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21043092</v>
      </c>
      <c r="S36" s="609"/>
      <c r="T36" s="609"/>
      <c r="U36" s="609"/>
      <c r="V36" s="609"/>
      <c r="W36" s="609"/>
      <c r="X36" s="609"/>
      <c r="Y36" s="610"/>
      <c r="Z36" s="646">
        <v>2.1</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83263867</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1277761</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64306003</v>
      </c>
      <c r="CS36" s="609"/>
      <c r="CT36" s="609"/>
      <c r="CU36" s="609"/>
      <c r="CV36" s="609"/>
      <c r="CW36" s="609"/>
      <c r="CX36" s="609"/>
      <c r="CY36" s="610"/>
      <c r="CZ36" s="611">
        <v>6.5</v>
      </c>
      <c r="DA36" s="623"/>
      <c r="DB36" s="623"/>
      <c r="DC36" s="624"/>
      <c r="DD36" s="614">
        <v>55691424</v>
      </c>
      <c r="DE36" s="609"/>
      <c r="DF36" s="609"/>
      <c r="DG36" s="609"/>
      <c r="DH36" s="609"/>
      <c r="DI36" s="609"/>
      <c r="DJ36" s="609"/>
      <c r="DK36" s="610"/>
      <c r="DL36" s="614">
        <v>42165395</v>
      </c>
      <c r="DM36" s="609"/>
      <c r="DN36" s="609"/>
      <c r="DO36" s="609"/>
      <c r="DP36" s="609"/>
      <c r="DQ36" s="609"/>
      <c r="DR36" s="609"/>
      <c r="DS36" s="609"/>
      <c r="DT36" s="609"/>
      <c r="DU36" s="609"/>
      <c r="DV36" s="610"/>
      <c r="DW36" s="611">
        <v>8.6</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53478351</v>
      </c>
      <c r="S37" s="609"/>
      <c r="T37" s="609"/>
      <c r="U37" s="609"/>
      <c r="V37" s="609"/>
      <c r="W37" s="609"/>
      <c r="X37" s="609"/>
      <c r="Y37" s="610"/>
      <c r="Z37" s="646">
        <v>5.3</v>
      </c>
      <c r="AA37" s="646"/>
      <c r="AB37" s="646"/>
      <c r="AC37" s="646"/>
      <c r="AD37" s="647">
        <v>2407563</v>
      </c>
      <c r="AE37" s="647"/>
      <c r="AF37" s="647"/>
      <c r="AG37" s="647"/>
      <c r="AH37" s="647"/>
      <c r="AI37" s="647"/>
      <c r="AJ37" s="647"/>
      <c r="AK37" s="647"/>
      <c r="AL37" s="611">
        <v>0.5</v>
      </c>
      <c r="AM37" s="612"/>
      <c r="AN37" s="612"/>
      <c r="AO37" s="648"/>
      <c r="AQ37" s="641" t="s">
        <v>319</v>
      </c>
      <c r="AR37" s="642"/>
      <c r="AS37" s="642"/>
      <c r="AT37" s="642"/>
      <c r="AU37" s="642"/>
      <c r="AV37" s="642"/>
      <c r="AW37" s="642"/>
      <c r="AX37" s="642"/>
      <c r="AY37" s="643"/>
      <c r="AZ37" s="608">
        <v>11738163</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-1434605</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43766</v>
      </c>
      <c r="CS37" s="621"/>
      <c r="CT37" s="621"/>
      <c r="CU37" s="621"/>
      <c r="CV37" s="621"/>
      <c r="CW37" s="621"/>
      <c r="CX37" s="621"/>
      <c r="CY37" s="622"/>
      <c r="CZ37" s="611">
        <v>0</v>
      </c>
      <c r="DA37" s="623"/>
      <c r="DB37" s="623"/>
      <c r="DC37" s="624"/>
      <c r="DD37" s="614">
        <v>43766</v>
      </c>
      <c r="DE37" s="621"/>
      <c r="DF37" s="621"/>
      <c r="DG37" s="621"/>
      <c r="DH37" s="621"/>
      <c r="DI37" s="621"/>
      <c r="DJ37" s="621"/>
      <c r="DK37" s="622"/>
      <c r="DL37" s="614">
        <v>43766</v>
      </c>
      <c r="DM37" s="621"/>
      <c r="DN37" s="621"/>
      <c r="DO37" s="621"/>
      <c r="DP37" s="621"/>
      <c r="DQ37" s="621"/>
      <c r="DR37" s="621"/>
      <c r="DS37" s="621"/>
      <c r="DT37" s="621"/>
      <c r="DU37" s="621"/>
      <c r="DV37" s="622"/>
      <c r="DW37" s="611">
        <v>0</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80252500</v>
      </c>
      <c r="S38" s="609"/>
      <c r="T38" s="609"/>
      <c r="U38" s="609"/>
      <c r="V38" s="609"/>
      <c r="W38" s="609"/>
      <c r="X38" s="609"/>
      <c r="Y38" s="610"/>
      <c r="Z38" s="646">
        <v>8</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5119742</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192458</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65688003</v>
      </c>
      <c r="CS38" s="609"/>
      <c r="CT38" s="609"/>
      <c r="CU38" s="609"/>
      <c r="CV38" s="609"/>
      <c r="CW38" s="609"/>
      <c r="CX38" s="609"/>
      <c r="CY38" s="610"/>
      <c r="CZ38" s="611">
        <v>6.7</v>
      </c>
      <c r="DA38" s="623"/>
      <c r="DB38" s="623"/>
      <c r="DC38" s="624"/>
      <c r="DD38" s="614">
        <v>52275796</v>
      </c>
      <c r="DE38" s="609"/>
      <c r="DF38" s="609"/>
      <c r="DG38" s="609"/>
      <c r="DH38" s="609"/>
      <c r="DI38" s="609"/>
      <c r="DJ38" s="609"/>
      <c r="DK38" s="610"/>
      <c r="DL38" s="614">
        <v>46965378</v>
      </c>
      <c r="DM38" s="609"/>
      <c r="DN38" s="609"/>
      <c r="DO38" s="609"/>
      <c r="DP38" s="609"/>
      <c r="DQ38" s="609"/>
      <c r="DR38" s="609"/>
      <c r="DS38" s="609"/>
      <c r="DT38" s="609"/>
      <c r="DU38" s="609"/>
      <c r="DV38" s="610"/>
      <c r="DW38" s="611">
        <v>9.5</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716969</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268193</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20314827</v>
      </c>
      <c r="CS39" s="621"/>
      <c r="CT39" s="621"/>
      <c r="CU39" s="621"/>
      <c r="CV39" s="621"/>
      <c r="CW39" s="621"/>
      <c r="CX39" s="621"/>
      <c r="CY39" s="622"/>
      <c r="CZ39" s="611">
        <v>2.1</v>
      </c>
      <c r="DA39" s="623"/>
      <c r="DB39" s="623"/>
      <c r="DC39" s="624"/>
      <c r="DD39" s="614">
        <v>8631778</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v>9092000</v>
      </c>
      <c r="S40" s="609"/>
      <c r="T40" s="609"/>
      <c r="U40" s="609"/>
      <c r="V40" s="609"/>
      <c r="W40" s="609"/>
      <c r="X40" s="609"/>
      <c r="Y40" s="610"/>
      <c r="Z40" s="646">
        <v>0.9</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406364</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101</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13753197</v>
      </c>
      <c r="CS40" s="609"/>
      <c r="CT40" s="609"/>
      <c r="CU40" s="609"/>
      <c r="CV40" s="609"/>
      <c r="CW40" s="609"/>
      <c r="CX40" s="609"/>
      <c r="CY40" s="610"/>
      <c r="CZ40" s="611">
        <v>1.4</v>
      </c>
      <c r="DA40" s="623"/>
      <c r="DB40" s="623"/>
      <c r="DC40" s="624"/>
      <c r="DD40" s="614">
        <v>2992285</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1005169825</v>
      </c>
      <c r="S41" s="633"/>
      <c r="T41" s="633"/>
      <c r="U41" s="633"/>
      <c r="V41" s="633"/>
      <c r="W41" s="633"/>
      <c r="X41" s="633"/>
      <c r="Y41" s="636"/>
      <c r="Z41" s="637">
        <v>100</v>
      </c>
      <c r="AA41" s="637"/>
      <c r="AB41" s="637"/>
      <c r="AC41" s="637"/>
      <c r="AD41" s="638">
        <v>483468402</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16063502</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49219127</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378</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137800480</v>
      </c>
      <c r="CS42" s="621"/>
      <c r="CT42" s="621"/>
      <c r="CU42" s="621"/>
      <c r="CV42" s="621"/>
      <c r="CW42" s="621"/>
      <c r="CX42" s="621"/>
      <c r="CY42" s="622"/>
      <c r="CZ42" s="611">
        <v>14</v>
      </c>
      <c r="DA42" s="623"/>
      <c r="DB42" s="623"/>
      <c r="DC42" s="624"/>
      <c r="DD42" s="614">
        <v>33900250</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2117209</v>
      </c>
      <c r="CS43" s="621"/>
      <c r="CT43" s="621"/>
      <c r="CU43" s="621"/>
      <c r="CV43" s="621"/>
      <c r="CW43" s="621"/>
      <c r="CX43" s="621"/>
      <c r="CY43" s="622"/>
      <c r="CZ43" s="611">
        <v>0.2</v>
      </c>
      <c r="DA43" s="623"/>
      <c r="DB43" s="623"/>
      <c r="DC43" s="624"/>
      <c r="DD43" s="614">
        <v>1721410</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137728091</v>
      </c>
      <c r="CS44" s="609"/>
      <c r="CT44" s="609"/>
      <c r="CU44" s="609"/>
      <c r="CV44" s="609"/>
      <c r="CW44" s="609"/>
      <c r="CX44" s="609"/>
      <c r="CY44" s="610"/>
      <c r="CZ44" s="611">
        <v>14</v>
      </c>
      <c r="DA44" s="612"/>
      <c r="DB44" s="612"/>
      <c r="DC44" s="613"/>
      <c r="DD44" s="614">
        <v>33874418</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53568503</v>
      </c>
      <c r="CS45" s="621"/>
      <c r="CT45" s="621"/>
      <c r="CU45" s="621"/>
      <c r="CV45" s="621"/>
      <c r="CW45" s="621"/>
      <c r="CX45" s="621"/>
      <c r="CY45" s="622"/>
      <c r="CZ45" s="611">
        <v>5.4</v>
      </c>
      <c r="DA45" s="623"/>
      <c r="DB45" s="623"/>
      <c r="DC45" s="624"/>
      <c r="DD45" s="614">
        <v>4175140</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75147913</v>
      </c>
      <c r="CS46" s="609"/>
      <c r="CT46" s="609"/>
      <c r="CU46" s="609"/>
      <c r="CV46" s="609"/>
      <c r="CW46" s="609"/>
      <c r="CX46" s="609"/>
      <c r="CY46" s="610"/>
      <c r="CZ46" s="611">
        <v>7.6</v>
      </c>
      <c r="DA46" s="612"/>
      <c r="DB46" s="612"/>
      <c r="DC46" s="613"/>
      <c r="DD46" s="614">
        <v>28879762</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v>72389</v>
      </c>
      <c r="CS47" s="621"/>
      <c r="CT47" s="621"/>
      <c r="CU47" s="621"/>
      <c r="CV47" s="621"/>
      <c r="CW47" s="621"/>
      <c r="CX47" s="621"/>
      <c r="CY47" s="622"/>
      <c r="CZ47" s="611">
        <v>0</v>
      </c>
      <c r="DA47" s="623"/>
      <c r="DB47" s="623"/>
      <c r="DC47" s="624"/>
      <c r="DD47" s="614">
        <v>25832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1"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984587697</v>
      </c>
      <c r="CS49" s="593"/>
      <c r="CT49" s="593"/>
      <c r="CU49" s="593"/>
      <c r="CV49" s="593"/>
      <c r="CW49" s="593"/>
      <c r="CX49" s="593"/>
      <c r="CY49" s="594"/>
      <c r="CZ49" s="595">
        <v>100</v>
      </c>
      <c r="DA49" s="596"/>
      <c r="DB49" s="596"/>
      <c r="DC49" s="597"/>
      <c r="DD49" s="598">
        <v>577285722</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6o1Qv6+QDfhlszZ1hi2ALKDdbA6AY0z4G992c5diQk9tyggkM2NrB0PINaxPVGP3dGn6y5tiJHT5dDC77VFHxA==" saltValue="6U98LwHTNx5gdP8covKu3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 zeroHeight="1" x14ac:dyDescent="0.2"/>
  <cols>
    <col min="1" max="130" width="2.7265625" style="213" customWidth="1"/>
    <col min="131" max="131" width="1.63281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2">
      <c r="A7" s="218">
        <v>1</v>
      </c>
      <c r="B7" s="1034" t="s">
        <v>374</v>
      </c>
      <c r="C7" s="1035"/>
      <c r="D7" s="1035"/>
      <c r="E7" s="1035"/>
      <c r="F7" s="1035"/>
      <c r="G7" s="1035"/>
      <c r="H7" s="1035"/>
      <c r="I7" s="1035"/>
      <c r="J7" s="1035"/>
      <c r="K7" s="1035"/>
      <c r="L7" s="1035"/>
      <c r="M7" s="1035"/>
      <c r="N7" s="1035"/>
      <c r="O7" s="1035"/>
      <c r="P7" s="1036"/>
      <c r="Q7" s="1089">
        <v>945589</v>
      </c>
      <c r="R7" s="1090"/>
      <c r="S7" s="1090"/>
      <c r="T7" s="1090"/>
      <c r="U7" s="1090"/>
      <c r="V7" s="1090">
        <v>930659</v>
      </c>
      <c r="W7" s="1090"/>
      <c r="X7" s="1090"/>
      <c r="Y7" s="1090"/>
      <c r="Z7" s="1090"/>
      <c r="AA7" s="1090">
        <v>14929</v>
      </c>
      <c r="AB7" s="1090"/>
      <c r="AC7" s="1090"/>
      <c r="AD7" s="1090"/>
      <c r="AE7" s="1091"/>
      <c r="AF7" s="1092">
        <v>1411</v>
      </c>
      <c r="AG7" s="1093"/>
      <c r="AH7" s="1093"/>
      <c r="AI7" s="1093"/>
      <c r="AJ7" s="1094"/>
      <c r="AK7" s="1095">
        <v>1755</v>
      </c>
      <c r="AL7" s="1096"/>
      <c r="AM7" s="1096"/>
      <c r="AN7" s="1096"/>
      <c r="AO7" s="1096"/>
      <c r="AP7" s="1096">
        <v>1292107</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t="s">
        <v>568</v>
      </c>
      <c r="BT7" s="1087"/>
      <c r="BU7" s="1087"/>
      <c r="BV7" s="1087"/>
      <c r="BW7" s="1087"/>
      <c r="BX7" s="1087"/>
      <c r="BY7" s="1087"/>
      <c r="BZ7" s="1087"/>
      <c r="CA7" s="1087"/>
      <c r="CB7" s="1087"/>
      <c r="CC7" s="1087"/>
      <c r="CD7" s="1087"/>
      <c r="CE7" s="1087"/>
      <c r="CF7" s="1087"/>
      <c r="CG7" s="1099"/>
      <c r="CH7" s="1083" t="s">
        <v>601</v>
      </c>
      <c r="CI7" s="1084"/>
      <c r="CJ7" s="1084"/>
      <c r="CK7" s="1084"/>
      <c r="CL7" s="1085"/>
      <c r="CM7" s="1083">
        <v>382</v>
      </c>
      <c r="CN7" s="1084"/>
      <c r="CO7" s="1084"/>
      <c r="CP7" s="1084"/>
      <c r="CQ7" s="1085"/>
      <c r="CR7" s="1083">
        <v>300</v>
      </c>
      <c r="CS7" s="1084"/>
      <c r="CT7" s="1084"/>
      <c r="CU7" s="1084"/>
      <c r="CV7" s="1085"/>
      <c r="CW7" s="1083">
        <v>217</v>
      </c>
      <c r="CX7" s="1084"/>
      <c r="CY7" s="1084"/>
      <c r="CZ7" s="1084"/>
      <c r="DA7" s="1085"/>
      <c r="DB7" s="1083" t="s">
        <v>499</v>
      </c>
      <c r="DC7" s="1084"/>
      <c r="DD7" s="1084"/>
      <c r="DE7" s="1084"/>
      <c r="DF7" s="1085"/>
      <c r="DG7" s="1083" t="s">
        <v>499</v>
      </c>
      <c r="DH7" s="1084"/>
      <c r="DI7" s="1084"/>
      <c r="DJ7" s="1084"/>
      <c r="DK7" s="1085"/>
      <c r="DL7" s="1083" t="s">
        <v>499</v>
      </c>
      <c r="DM7" s="1084"/>
      <c r="DN7" s="1084"/>
      <c r="DO7" s="1084"/>
      <c r="DP7" s="1085"/>
      <c r="DQ7" s="1083" t="s">
        <v>499</v>
      </c>
      <c r="DR7" s="1084"/>
      <c r="DS7" s="1084"/>
      <c r="DT7" s="1084"/>
      <c r="DU7" s="1085"/>
      <c r="DV7" s="1086" t="s">
        <v>602</v>
      </c>
      <c r="DW7" s="1087"/>
      <c r="DX7" s="1087"/>
      <c r="DY7" s="1087"/>
      <c r="DZ7" s="1088"/>
      <c r="EA7" s="216"/>
    </row>
    <row r="8" spans="1:131" s="217" customFormat="1" ht="26.25" customHeight="1" x14ac:dyDescent="0.2">
      <c r="A8" s="220">
        <v>2</v>
      </c>
      <c r="B8" s="1017" t="s">
        <v>375</v>
      </c>
      <c r="C8" s="1018"/>
      <c r="D8" s="1018"/>
      <c r="E8" s="1018"/>
      <c r="F8" s="1018"/>
      <c r="G8" s="1018"/>
      <c r="H8" s="1018"/>
      <c r="I8" s="1018"/>
      <c r="J8" s="1018"/>
      <c r="K8" s="1018"/>
      <c r="L8" s="1018"/>
      <c r="M8" s="1018"/>
      <c r="N8" s="1018"/>
      <c r="O8" s="1018"/>
      <c r="P8" s="1019"/>
      <c r="Q8" s="1025">
        <v>432</v>
      </c>
      <c r="R8" s="1026"/>
      <c r="S8" s="1026"/>
      <c r="T8" s="1026"/>
      <c r="U8" s="1026"/>
      <c r="V8" s="1026">
        <v>239</v>
      </c>
      <c r="W8" s="1026"/>
      <c r="X8" s="1026"/>
      <c r="Y8" s="1026"/>
      <c r="Z8" s="1026"/>
      <c r="AA8" s="1026">
        <v>193</v>
      </c>
      <c r="AB8" s="1026"/>
      <c r="AC8" s="1026"/>
      <c r="AD8" s="1026"/>
      <c r="AE8" s="1027"/>
      <c r="AF8" s="1022" t="s">
        <v>122</v>
      </c>
      <c r="AG8" s="1023"/>
      <c r="AH8" s="1023"/>
      <c r="AI8" s="1023"/>
      <c r="AJ8" s="1024"/>
      <c r="AK8" s="1067">
        <v>1</v>
      </c>
      <c r="AL8" s="1068"/>
      <c r="AM8" s="1068"/>
      <c r="AN8" s="1068"/>
      <c r="AO8" s="1068"/>
      <c r="AP8" s="1068">
        <v>694</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t="s">
        <v>569</v>
      </c>
      <c r="BT8" s="980"/>
      <c r="BU8" s="980"/>
      <c r="BV8" s="980"/>
      <c r="BW8" s="980"/>
      <c r="BX8" s="980"/>
      <c r="BY8" s="980"/>
      <c r="BZ8" s="980"/>
      <c r="CA8" s="980"/>
      <c r="CB8" s="980"/>
      <c r="CC8" s="980"/>
      <c r="CD8" s="980"/>
      <c r="CE8" s="980"/>
      <c r="CF8" s="980"/>
      <c r="CG8" s="1001"/>
      <c r="CH8" s="976">
        <v>-146</v>
      </c>
      <c r="CI8" s="977"/>
      <c r="CJ8" s="977"/>
      <c r="CK8" s="977"/>
      <c r="CL8" s="978"/>
      <c r="CM8" s="976">
        <v>3290</v>
      </c>
      <c r="CN8" s="977"/>
      <c r="CO8" s="977"/>
      <c r="CP8" s="977"/>
      <c r="CQ8" s="978"/>
      <c r="CR8" s="976">
        <v>1140</v>
      </c>
      <c r="CS8" s="977"/>
      <c r="CT8" s="977"/>
      <c r="CU8" s="977"/>
      <c r="CV8" s="978"/>
      <c r="CW8" s="976">
        <v>448</v>
      </c>
      <c r="CX8" s="977"/>
      <c r="CY8" s="977"/>
      <c r="CZ8" s="977"/>
      <c r="DA8" s="978"/>
      <c r="DB8" s="976" t="s">
        <v>499</v>
      </c>
      <c r="DC8" s="977"/>
      <c r="DD8" s="977"/>
      <c r="DE8" s="977"/>
      <c r="DF8" s="978"/>
      <c r="DG8" s="976" t="s">
        <v>499</v>
      </c>
      <c r="DH8" s="977"/>
      <c r="DI8" s="977"/>
      <c r="DJ8" s="977"/>
      <c r="DK8" s="978"/>
      <c r="DL8" s="976">
        <v>3180</v>
      </c>
      <c r="DM8" s="977"/>
      <c r="DN8" s="977"/>
      <c r="DO8" s="977"/>
      <c r="DP8" s="978"/>
      <c r="DQ8" s="976">
        <v>954</v>
      </c>
      <c r="DR8" s="977"/>
      <c r="DS8" s="977"/>
      <c r="DT8" s="977"/>
      <c r="DU8" s="978"/>
      <c r="DV8" s="979"/>
      <c r="DW8" s="980"/>
      <c r="DX8" s="980"/>
      <c r="DY8" s="980"/>
      <c r="DZ8" s="981"/>
      <c r="EA8" s="216"/>
    </row>
    <row r="9" spans="1:131" s="217" customFormat="1" ht="26.25" customHeight="1" x14ac:dyDescent="0.2">
      <c r="A9" s="220">
        <v>3</v>
      </c>
      <c r="B9" s="1017" t="s">
        <v>376</v>
      </c>
      <c r="C9" s="1018"/>
      <c r="D9" s="1018"/>
      <c r="E9" s="1018"/>
      <c r="F9" s="1018"/>
      <c r="G9" s="1018"/>
      <c r="H9" s="1018"/>
      <c r="I9" s="1018"/>
      <c r="J9" s="1018"/>
      <c r="K9" s="1018"/>
      <c r="L9" s="1018"/>
      <c r="M9" s="1018"/>
      <c r="N9" s="1018"/>
      <c r="O9" s="1018"/>
      <c r="P9" s="1019"/>
      <c r="Q9" s="1025">
        <v>23779</v>
      </c>
      <c r="R9" s="1026"/>
      <c r="S9" s="1026"/>
      <c r="T9" s="1026"/>
      <c r="U9" s="1026"/>
      <c r="V9" s="1026">
        <v>22808</v>
      </c>
      <c r="W9" s="1026"/>
      <c r="X9" s="1026"/>
      <c r="Y9" s="1026"/>
      <c r="Z9" s="1026"/>
      <c r="AA9" s="1026">
        <v>971</v>
      </c>
      <c r="AB9" s="1026"/>
      <c r="AC9" s="1026"/>
      <c r="AD9" s="1026"/>
      <c r="AE9" s="1027"/>
      <c r="AF9" s="1022" t="s">
        <v>122</v>
      </c>
      <c r="AG9" s="1023"/>
      <c r="AH9" s="1023"/>
      <c r="AI9" s="1023"/>
      <c r="AJ9" s="1024"/>
      <c r="AK9" s="1067">
        <v>775</v>
      </c>
      <c r="AL9" s="1068"/>
      <c r="AM9" s="1068"/>
      <c r="AN9" s="1068"/>
      <c r="AO9" s="1068"/>
      <c r="AP9" s="1068">
        <v>77806</v>
      </c>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79" t="s">
        <v>570</v>
      </c>
      <c r="BT9" s="980"/>
      <c r="BU9" s="980"/>
      <c r="BV9" s="980"/>
      <c r="BW9" s="980"/>
      <c r="BX9" s="980"/>
      <c r="BY9" s="980"/>
      <c r="BZ9" s="980"/>
      <c r="CA9" s="980"/>
      <c r="CB9" s="980"/>
      <c r="CC9" s="980"/>
      <c r="CD9" s="980"/>
      <c r="CE9" s="980"/>
      <c r="CF9" s="980"/>
      <c r="CG9" s="1001"/>
      <c r="CH9" s="976">
        <v>60</v>
      </c>
      <c r="CI9" s="977"/>
      <c r="CJ9" s="977"/>
      <c r="CK9" s="977"/>
      <c r="CL9" s="978"/>
      <c r="CM9" s="976">
        <v>458</v>
      </c>
      <c r="CN9" s="977"/>
      <c r="CO9" s="977"/>
      <c r="CP9" s="977"/>
      <c r="CQ9" s="978"/>
      <c r="CR9" s="976">
        <v>50</v>
      </c>
      <c r="CS9" s="977"/>
      <c r="CT9" s="977"/>
      <c r="CU9" s="977"/>
      <c r="CV9" s="978"/>
      <c r="CW9" s="976">
        <v>113</v>
      </c>
      <c r="CX9" s="977"/>
      <c r="CY9" s="977"/>
      <c r="CZ9" s="977"/>
      <c r="DA9" s="978"/>
      <c r="DB9" s="976" t="s">
        <v>499</v>
      </c>
      <c r="DC9" s="977"/>
      <c r="DD9" s="977"/>
      <c r="DE9" s="977"/>
      <c r="DF9" s="978"/>
      <c r="DG9" s="976" t="s">
        <v>499</v>
      </c>
      <c r="DH9" s="977"/>
      <c r="DI9" s="977"/>
      <c r="DJ9" s="977"/>
      <c r="DK9" s="978"/>
      <c r="DL9" s="976" t="s">
        <v>499</v>
      </c>
      <c r="DM9" s="977"/>
      <c r="DN9" s="977"/>
      <c r="DO9" s="977"/>
      <c r="DP9" s="978"/>
      <c r="DQ9" s="976" t="s">
        <v>499</v>
      </c>
      <c r="DR9" s="977"/>
      <c r="DS9" s="977"/>
      <c r="DT9" s="977"/>
      <c r="DU9" s="978"/>
      <c r="DV9" s="979"/>
      <c r="DW9" s="980"/>
      <c r="DX9" s="980"/>
      <c r="DY9" s="980"/>
      <c r="DZ9" s="981"/>
      <c r="EA9" s="216"/>
    </row>
    <row r="10" spans="1:131" s="217" customFormat="1" ht="26.25" customHeight="1" x14ac:dyDescent="0.2">
      <c r="A10" s="220">
        <v>4</v>
      </c>
      <c r="B10" s="1017" t="s">
        <v>377</v>
      </c>
      <c r="C10" s="1018"/>
      <c r="D10" s="1018"/>
      <c r="E10" s="1018"/>
      <c r="F10" s="1018"/>
      <c r="G10" s="1018"/>
      <c r="H10" s="1018"/>
      <c r="I10" s="1018"/>
      <c r="J10" s="1018"/>
      <c r="K10" s="1018"/>
      <c r="L10" s="1018"/>
      <c r="M10" s="1018"/>
      <c r="N10" s="1018"/>
      <c r="O10" s="1018"/>
      <c r="P10" s="1019"/>
      <c r="Q10" s="1025">
        <v>23357</v>
      </c>
      <c r="R10" s="1026"/>
      <c r="S10" s="1026"/>
      <c r="T10" s="1026"/>
      <c r="U10" s="1026"/>
      <c r="V10" s="1026">
        <v>23357</v>
      </c>
      <c r="W10" s="1026"/>
      <c r="X10" s="1026"/>
      <c r="Y10" s="1026"/>
      <c r="Z10" s="1026"/>
      <c r="AA10" s="1026">
        <v>0</v>
      </c>
      <c r="AB10" s="1026"/>
      <c r="AC10" s="1026"/>
      <c r="AD10" s="1026"/>
      <c r="AE10" s="1027"/>
      <c r="AF10" s="1022" t="s">
        <v>122</v>
      </c>
      <c r="AG10" s="1023"/>
      <c r="AH10" s="1023"/>
      <c r="AI10" s="1023"/>
      <c r="AJ10" s="1024"/>
      <c r="AK10" s="1067">
        <v>1340</v>
      </c>
      <c r="AL10" s="1068"/>
      <c r="AM10" s="1068"/>
      <c r="AN10" s="1068"/>
      <c r="AO10" s="1068"/>
      <c r="AP10" s="1068">
        <v>13299</v>
      </c>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t="s">
        <v>571</v>
      </c>
      <c r="BT10" s="980"/>
      <c r="BU10" s="980"/>
      <c r="BV10" s="980"/>
      <c r="BW10" s="980"/>
      <c r="BX10" s="980"/>
      <c r="BY10" s="980"/>
      <c r="BZ10" s="980"/>
      <c r="CA10" s="980"/>
      <c r="CB10" s="980"/>
      <c r="CC10" s="980"/>
      <c r="CD10" s="980"/>
      <c r="CE10" s="980"/>
      <c r="CF10" s="980"/>
      <c r="CG10" s="1001"/>
      <c r="CH10" s="976">
        <v>262</v>
      </c>
      <c r="CI10" s="977"/>
      <c r="CJ10" s="977"/>
      <c r="CK10" s="977"/>
      <c r="CL10" s="978"/>
      <c r="CM10" s="976">
        <v>15519</v>
      </c>
      <c r="CN10" s="977"/>
      <c r="CO10" s="977"/>
      <c r="CP10" s="977"/>
      <c r="CQ10" s="978"/>
      <c r="CR10" s="976">
        <v>5400</v>
      </c>
      <c r="CS10" s="977"/>
      <c r="CT10" s="977"/>
      <c r="CU10" s="977"/>
      <c r="CV10" s="978"/>
      <c r="CW10" s="976" t="s">
        <v>499</v>
      </c>
      <c r="CX10" s="977"/>
      <c r="CY10" s="977"/>
      <c r="CZ10" s="977"/>
      <c r="DA10" s="978"/>
      <c r="DB10" s="976" t="s">
        <v>499</v>
      </c>
      <c r="DC10" s="977"/>
      <c r="DD10" s="977"/>
      <c r="DE10" s="977"/>
      <c r="DF10" s="978"/>
      <c r="DG10" s="976" t="s">
        <v>499</v>
      </c>
      <c r="DH10" s="977"/>
      <c r="DI10" s="977"/>
      <c r="DJ10" s="977"/>
      <c r="DK10" s="978"/>
      <c r="DL10" s="976" t="s">
        <v>499</v>
      </c>
      <c r="DM10" s="977"/>
      <c r="DN10" s="977"/>
      <c r="DO10" s="977"/>
      <c r="DP10" s="978"/>
      <c r="DQ10" s="976" t="s">
        <v>499</v>
      </c>
      <c r="DR10" s="977"/>
      <c r="DS10" s="977"/>
      <c r="DT10" s="977"/>
      <c r="DU10" s="978"/>
      <c r="DV10" s="979"/>
      <c r="DW10" s="980"/>
      <c r="DX10" s="980"/>
      <c r="DY10" s="980"/>
      <c r="DZ10" s="981"/>
      <c r="EA10" s="216"/>
    </row>
    <row r="11" spans="1:131" s="217" customFormat="1" ht="26.25" customHeight="1" x14ac:dyDescent="0.2">
      <c r="A11" s="220">
        <v>5</v>
      </c>
      <c r="B11" s="1017" t="s">
        <v>378</v>
      </c>
      <c r="C11" s="1018"/>
      <c r="D11" s="1018"/>
      <c r="E11" s="1018"/>
      <c r="F11" s="1018"/>
      <c r="G11" s="1018"/>
      <c r="H11" s="1018"/>
      <c r="I11" s="1018"/>
      <c r="J11" s="1018"/>
      <c r="K11" s="1018"/>
      <c r="L11" s="1018"/>
      <c r="M11" s="1018"/>
      <c r="N11" s="1018"/>
      <c r="O11" s="1018"/>
      <c r="P11" s="1019"/>
      <c r="Q11" s="1025">
        <v>263848</v>
      </c>
      <c r="R11" s="1026"/>
      <c r="S11" s="1026"/>
      <c r="T11" s="1026"/>
      <c r="U11" s="1026"/>
      <c r="V11" s="1026">
        <v>263848</v>
      </c>
      <c r="W11" s="1026"/>
      <c r="X11" s="1026"/>
      <c r="Y11" s="1026"/>
      <c r="Z11" s="1026"/>
      <c r="AA11" s="1026">
        <v>0</v>
      </c>
      <c r="AB11" s="1026"/>
      <c r="AC11" s="1026"/>
      <c r="AD11" s="1026"/>
      <c r="AE11" s="1027"/>
      <c r="AF11" s="1022" t="s">
        <v>122</v>
      </c>
      <c r="AG11" s="1023"/>
      <c r="AH11" s="1023"/>
      <c r="AI11" s="1023"/>
      <c r="AJ11" s="1024"/>
      <c r="AK11" s="1067">
        <v>93694</v>
      </c>
      <c r="AL11" s="1068"/>
      <c r="AM11" s="1068"/>
      <c r="AN11" s="1068"/>
      <c r="AO11" s="1068"/>
      <c r="AP11" s="1068">
        <v>23378</v>
      </c>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t="s">
        <v>572</v>
      </c>
      <c r="BT11" s="980"/>
      <c r="BU11" s="980"/>
      <c r="BV11" s="980"/>
      <c r="BW11" s="980"/>
      <c r="BX11" s="980"/>
      <c r="BY11" s="980"/>
      <c r="BZ11" s="980"/>
      <c r="CA11" s="980"/>
      <c r="CB11" s="980"/>
      <c r="CC11" s="980"/>
      <c r="CD11" s="980"/>
      <c r="CE11" s="980"/>
      <c r="CF11" s="980"/>
      <c r="CG11" s="1001"/>
      <c r="CH11" s="976">
        <v>473</v>
      </c>
      <c r="CI11" s="977"/>
      <c r="CJ11" s="977"/>
      <c r="CK11" s="977"/>
      <c r="CL11" s="978"/>
      <c r="CM11" s="976">
        <v>19340</v>
      </c>
      <c r="CN11" s="977"/>
      <c r="CO11" s="977"/>
      <c r="CP11" s="977"/>
      <c r="CQ11" s="978"/>
      <c r="CR11" s="976">
        <v>17340</v>
      </c>
      <c r="CS11" s="977"/>
      <c r="CT11" s="977"/>
      <c r="CU11" s="977"/>
      <c r="CV11" s="978"/>
      <c r="CW11" s="976">
        <v>3474</v>
      </c>
      <c r="CX11" s="977"/>
      <c r="CY11" s="977"/>
      <c r="CZ11" s="977"/>
      <c r="DA11" s="978"/>
      <c r="DB11" s="976" t="s">
        <v>499</v>
      </c>
      <c r="DC11" s="977"/>
      <c r="DD11" s="977"/>
      <c r="DE11" s="977"/>
      <c r="DF11" s="978"/>
      <c r="DG11" s="976" t="s">
        <v>499</v>
      </c>
      <c r="DH11" s="977"/>
      <c r="DI11" s="977"/>
      <c r="DJ11" s="977"/>
      <c r="DK11" s="978"/>
      <c r="DL11" s="976" t="s">
        <v>499</v>
      </c>
      <c r="DM11" s="977"/>
      <c r="DN11" s="977"/>
      <c r="DO11" s="977"/>
      <c r="DP11" s="978"/>
      <c r="DQ11" s="976" t="s">
        <v>499</v>
      </c>
      <c r="DR11" s="977"/>
      <c r="DS11" s="977"/>
      <c r="DT11" s="977"/>
      <c r="DU11" s="978"/>
      <c r="DV11" s="979" t="s">
        <v>603</v>
      </c>
      <c r="DW11" s="980"/>
      <c r="DX11" s="980"/>
      <c r="DY11" s="980"/>
      <c r="DZ11" s="981"/>
      <c r="EA11" s="216"/>
    </row>
    <row r="12" spans="1:131" s="217" customFormat="1" ht="26.25" customHeight="1" x14ac:dyDescent="0.2">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t="s">
        <v>573</v>
      </c>
      <c r="BT12" s="980"/>
      <c r="BU12" s="980"/>
      <c r="BV12" s="980"/>
      <c r="BW12" s="980"/>
      <c r="BX12" s="980"/>
      <c r="BY12" s="980"/>
      <c r="BZ12" s="980"/>
      <c r="CA12" s="980"/>
      <c r="CB12" s="980"/>
      <c r="CC12" s="980"/>
      <c r="CD12" s="980"/>
      <c r="CE12" s="980"/>
      <c r="CF12" s="980"/>
      <c r="CG12" s="1001"/>
      <c r="CH12" s="976">
        <v>23</v>
      </c>
      <c r="CI12" s="977"/>
      <c r="CJ12" s="977"/>
      <c r="CK12" s="977"/>
      <c r="CL12" s="978"/>
      <c r="CM12" s="976">
        <v>1444</v>
      </c>
      <c r="CN12" s="977"/>
      <c r="CO12" s="977"/>
      <c r="CP12" s="977"/>
      <c r="CQ12" s="978"/>
      <c r="CR12" s="976">
        <v>30</v>
      </c>
      <c r="CS12" s="977"/>
      <c r="CT12" s="977"/>
      <c r="CU12" s="977"/>
      <c r="CV12" s="978"/>
      <c r="CW12" s="976">
        <v>65</v>
      </c>
      <c r="CX12" s="977"/>
      <c r="CY12" s="977"/>
      <c r="CZ12" s="977"/>
      <c r="DA12" s="978"/>
      <c r="DB12" s="976" t="s">
        <v>499</v>
      </c>
      <c r="DC12" s="977"/>
      <c r="DD12" s="977"/>
      <c r="DE12" s="977"/>
      <c r="DF12" s="978"/>
      <c r="DG12" s="976" t="s">
        <v>499</v>
      </c>
      <c r="DH12" s="977"/>
      <c r="DI12" s="977"/>
      <c r="DJ12" s="977"/>
      <c r="DK12" s="978"/>
      <c r="DL12" s="976" t="s">
        <v>499</v>
      </c>
      <c r="DM12" s="977"/>
      <c r="DN12" s="977"/>
      <c r="DO12" s="977"/>
      <c r="DP12" s="978"/>
      <c r="DQ12" s="976" t="s">
        <v>499</v>
      </c>
      <c r="DR12" s="977"/>
      <c r="DS12" s="977"/>
      <c r="DT12" s="977"/>
      <c r="DU12" s="978"/>
      <c r="DV12" s="979" t="s">
        <v>604</v>
      </c>
      <c r="DW12" s="980"/>
      <c r="DX12" s="980"/>
      <c r="DY12" s="980"/>
      <c r="DZ12" s="981"/>
      <c r="EA12" s="216"/>
    </row>
    <row r="13" spans="1:131" s="217" customFormat="1" ht="26.25" customHeight="1" x14ac:dyDescent="0.2">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t="s">
        <v>574</v>
      </c>
      <c r="BT13" s="980"/>
      <c r="BU13" s="980"/>
      <c r="BV13" s="980"/>
      <c r="BW13" s="980"/>
      <c r="BX13" s="980"/>
      <c r="BY13" s="980"/>
      <c r="BZ13" s="980"/>
      <c r="CA13" s="980"/>
      <c r="CB13" s="980"/>
      <c r="CC13" s="980"/>
      <c r="CD13" s="980"/>
      <c r="CE13" s="980"/>
      <c r="CF13" s="980"/>
      <c r="CG13" s="1001"/>
      <c r="CH13" s="976">
        <v>25</v>
      </c>
      <c r="CI13" s="977"/>
      <c r="CJ13" s="977"/>
      <c r="CK13" s="977"/>
      <c r="CL13" s="978"/>
      <c r="CM13" s="976">
        <v>891</v>
      </c>
      <c r="CN13" s="977"/>
      <c r="CO13" s="977"/>
      <c r="CP13" s="977"/>
      <c r="CQ13" s="978"/>
      <c r="CR13" s="976">
        <v>175</v>
      </c>
      <c r="CS13" s="977"/>
      <c r="CT13" s="977"/>
      <c r="CU13" s="977"/>
      <c r="CV13" s="978"/>
      <c r="CW13" s="976">
        <v>64</v>
      </c>
      <c r="CX13" s="977"/>
      <c r="CY13" s="977"/>
      <c r="CZ13" s="977"/>
      <c r="DA13" s="978"/>
      <c r="DB13" s="976" t="s">
        <v>499</v>
      </c>
      <c r="DC13" s="977"/>
      <c r="DD13" s="977"/>
      <c r="DE13" s="977"/>
      <c r="DF13" s="978"/>
      <c r="DG13" s="976" t="s">
        <v>499</v>
      </c>
      <c r="DH13" s="977"/>
      <c r="DI13" s="977"/>
      <c r="DJ13" s="977"/>
      <c r="DK13" s="978"/>
      <c r="DL13" s="976" t="s">
        <v>499</v>
      </c>
      <c r="DM13" s="977"/>
      <c r="DN13" s="977"/>
      <c r="DO13" s="977"/>
      <c r="DP13" s="978"/>
      <c r="DQ13" s="976" t="s">
        <v>499</v>
      </c>
      <c r="DR13" s="977"/>
      <c r="DS13" s="977"/>
      <c r="DT13" s="977"/>
      <c r="DU13" s="978"/>
      <c r="DV13" s="979"/>
      <c r="DW13" s="980"/>
      <c r="DX13" s="980"/>
      <c r="DY13" s="980"/>
      <c r="DZ13" s="981"/>
      <c r="EA13" s="216"/>
    </row>
    <row r="14" spans="1:131" s="217" customFormat="1" ht="26.25" customHeight="1" x14ac:dyDescent="0.2">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t="s">
        <v>575</v>
      </c>
      <c r="BT14" s="980"/>
      <c r="BU14" s="980"/>
      <c r="BV14" s="980"/>
      <c r="BW14" s="980"/>
      <c r="BX14" s="980"/>
      <c r="BY14" s="980"/>
      <c r="BZ14" s="980"/>
      <c r="CA14" s="980"/>
      <c r="CB14" s="980"/>
      <c r="CC14" s="980"/>
      <c r="CD14" s="980"/>
      <c r="CE14" s="980"/>
      <c r="CF14" s="980"/>
      <c r="CG14" s="1001"/>
      <c r="CH14" s="976">
        <v>-6</v>
      </c>
      <c r="CI14" s="977"/>
      <c r="CJ14" s="977"/>
      <c r="CK14" s="977"/>
      <c r="CL14" s="978"/>
      <c r="CM14" s="976">
        <v>297</v>
      </c>
      <c r="CN14" s="977"/>
      <c r="CO14" s="977"/>
      <c r="CP14" s="977"/>
      <c r="CQ14" s="978"/>
      <c r="CR14" s="976">
        <v>100</v>
      </c>
      <c r="CS14" s="977"/>
      <c r="CT14" s="977"/>
      <c r="CU14" s="977"/>
      <c r="CV14" s="978"/>
      <c r="CW14" s="976">
        <v>381</v>
      </c>
      <c r="CX14" s="977"/>
      <c r="CY14" s="977"/>
      <c r="CZ14" s="977"/>
      <c r="DA14" s="978"/>
      <c r="DB14" s="976" t="s">
        <v>499</v>
      </c>
      <c r="DC14" s="977"/>
      <c r="DD14" s="977"/>
      <c r="DE14" s="977"/>
      <c r="DF14" s="978"/>
      <c r="DG14" s="976" t="s">
        <v>499</v>
      </c>
      <c r="DH14" s="977"/>
      <c r="DI14" s="977"/>
      <c r="DJ14" s="977"/>
      <c r="DK14" s="978"/>
      <c r="DL14" s="976" t="s">
        <v>499</v>
      </c>
      <c r="DM14" s="977"/>
      <c r="DN14" s="977"/>
      <c r="DO14" s="977"/>
      <c r="DP14" s="978"/>
      <c r="DQ14" s="976" t="s">
        <v>499</v>
      </c>
      <c r="DR14" s="977"/>
      <c r="DS14" s="977"/>
      <c r="DT14" s="977"/>
      <c r="DU14" s="978"/>
      <c r="DV14" s="979"/>
      <c r="DW14" s="980"/>
      <c r="DX14" s="980"/>
      <c r="DY14" s="980"/>
      <c r="DZ14" s="981"/>
      <c r="EA14" s="216"/>
    </row>
    <row r="15" spans="1:131" s="217" customFormat="1" ht="26.25" customHeight="1" x14ac:dyDescent="0.2">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t="s">
        <v>576</v>
      </c>
      <c r="BT15" s="980"/>
      <c r="BU15" s="980"/>
      <c r="BV15" s="980"/>
      <c r="BW15" s="980"/>
      <c r="BX15" s="980"/>
      <c r="BY15" s="980"/>
      <c r="BZ15" s="980"/>
      <c r="CA15" s="980"/>
      <c r="CB15" s="980"/>
      <c r="CC15" s="980"/>
      <c r="CD15" s="980"/>
      <c r="CE15" s="980"/>
      <c r="CF15" s="980"/>
      <c r="CG15" s="1001"/>
      <c r="CH15" s="976">
        <v>22</v>
      </c>
      <c r="CI15" s="977"/>
      <c r="CJ15" s="977"/>
      <c r="CK15" s="977"/>
      <c r="CL15" s="978"/>
      <c r="CM15" s="976">
        <v>481</v>
      </c>
      <c r="CN15" s="977"/>
      <c r="CO15" s="977"/>
      <c r="CP15" s="977"/>
      <c r="CQ15" s="978"/>
      <c r="CR15" s="976">
        <v>410</v>
      </c>
      <c r="CS15" s="977"/>
      <c r="CT15" s="977"/>
      <c r="CU15" s="977"/>
      <c r="CV15" s="978"/>
      <c r="CW15" s="976">
        <v>53</v>
      </c>
      <c r="CX15" s="977"/>
      <c r="CY15" s="977"/>
      <c r="CZ15" s="977"/>
      <c r="DA15" s="978"/>
      <c r="DB15" s="976">
        <v>920</v>
      </c>
      <c r="DC15" s="977"/>
      <c r="DD15" s="977"/>
      <c r="DE15" s="977"/>
      <c r="DF15" s="978"/>
      <c r="DG15" s="976" t="s">
        <v>499</v>
      </c>
      <c r="DH15" s="977"/>
      <c r="DI15" s="977"/>
      <c r="DJ15" s="977"/>
      <c r="DK15" s="978"/>
      <c r="DL15" s="976" t="s">
        <v>499</v>
      </c>
      <c r="DM15" s="977"/>
      <c r="DN15" s="977"/>
      <c r="DO15" s="977"/>
      <c r="DP15" s="978"/>
      <c r="DQ15" s="976" t="s">
        <v>499</v>
      </c>
      <c r="DR15" s="977"/>
      <c r="DS15" s="977"/>
      <c r="DT15" s="977"/>
      <c r="DU15" s="978"/>
      <c r="DV15" s="979"/>
      <c r="DW15" s="980"/>
      <c r="DX15" s="980"/>
      <c r="DY15" s="980"/>
      <c r="DZ15" s="981"/>
      <c r="EA15" s="216"/>
    </row>
    <row r="16" spans="1:131" s="217" customFormat="1" ht="26.25" customHeight="1" x14ac:dyDescent="0.2">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t="s">
        <v>577</v>
      </c>
      <c r="BT16" s="980"/>
      <c r="BU16" s="980"/>
      <c r="BV16" s="980"/>
      <c r="BW16" s="980"/>
      <c r="BX16" s="980"/>
      <c r="BY16" s="980"/>
      <c r="BZ16" s="980"/>
      <c r="CA16" s="980"/>
      <c r="CB16" s="980"/>
      <c r="CC16" s="980"/>
      <c r="CD16" s="980"/>
      <c r="CE16" s="980"/>
      <c r="CF16" s="980"/>
      <c r="CG16" s="1001"/>
      <c r="CH16" s="976">
        <v>-115</v>
      </c>
      <c r="CI16" s="977"/>
      <c r="CJ16" s="977"/>
      <c r="CK16" s="977"/>
      <c r="CL16" s="978"/>
      <c r="CM16" s="976">
        <v>2482</v>
      </c>
      <c r="CN16" s="977"/>
      <c r="CO16" s="977"/>
      <c r="CP16" s="977"/>
      <c r="CQ16" s="978"/>
      <c r="CR16" s="976" t="s">
        <v>499</v>
      </c>
      <c r="CS16" s="977"/>
      <c r="CT16" s="977"/>
      <c r="CU16" s="977"/>
      <c r="CV16" s="978"/>
      <c r="CW16" s="976">
        <v>1081</v>
      </c>
      <c r="CX16" s="977"/>
      <c r="CY16" s="977"/>
      <c r="CZ16" s="977"/>
      <c r="DA16" s="978"/>
      <c r="DB16" s="976" t="s">
        <v>499</v>
      </c>
      <c r="DC16" s="977"/>
      <c r="DD16" s="977"/>
      <c r="DE16" s="977"/>
      <c r="DF16" s="978"/>
      <c r="DG16" s="976" t="s">
        <v>499</v>
      </c>
      <c r="DH16" s="977"/>
      <c r="DI16" s="977"/>
      <c r="DJ16" s="977"/>
      <c r="DK16" s="978"/>
      <c r="DL16" s="976" t="s">
        <v>499</v>
      </c>
      <c r="DM16" s="977"/>
      <c r="DN16" s="977"/>
      <c r="DO16" s="977"/>
      <c r="DP16" s="978"/>
      <c r="DQ16" s="976" t="s">
        <v>499</v>
      </c>
      <c r="DR16" s="977"/>
      <c r="DS16" s="977"/>
      <c r="DT16" s="977"/>
      <c r="DU16" s="978"/>
      <c r="DV16" s="979"/>
      <c r="DW16" s="980"/>
      <c r="DX16" s="980"/>
      <c r="DY16" s="980"/>
      <c r="DZ16" s="981"/>
      <c r="EA16" s="216"/>
    </row>
    <row r="17" spans="1:131" s="217" customFormat="1" ht="26.25" customHeight="1" x14ac:dyDescent="0.2">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t="s">
        <v>578</v>
      </c>
      <c r="BT17" s="980"/>
      <c r="BU17" s="980"/>
      <c r="BV17" s="980"/>
      <c r="BW17" s="980"/>
      <c r="BX17" s="980"/>
      <c r="BY17" s="980"/>
      <c r="BZ17" s="980"/>
      <c r="CA17" s="980"/>
      <c r="CB17" s="980"/>
      <c r="CC17" s="980"/>
      <c r="CD17" s="980"/>
      <c r="CE17" s="980"/>
      <c r="CF17" s="980"/>
      <c r="CG17" s="1001"/>
      <c r="CH17" s="976">
        <v>-5059</v>
      </c>
      <c r="CI17" s="977"/>
      <c r="CJ17" s="977"/>
      <c r="CK17" s="977"/>
      <c r="CL17" s="978"/>
      <c r="CM17" s="976">
        <v>22634</v>
      </c>
      <c r="CN17" s="977"/>
      <c r="CO17" s="977"/>
      <c r="CP17" s="977"/>
      <c r="CQ17" s="978"/>
      <c r="CR17" s="976">
        <v>14729</v>
      </c>
      <c r="CS17" s="977"/>
      <c r="CT17" s="977"/>
      <c r="CU17" s="977"/>
      <c r="CV17" s="978"/>
      <c r="CW17" s="976">
        <v>6151</v>
      </c>
      <c r="CX17" s="977"/>
      <c r="CY17" s="977"/>
      <c r="CZ17" s="977"/>
      <c r="DA17" s="978"/>
      <c r="DB17" s="976">
        <v>47178</v>
      </c>
      <c r="DC17" s="977"/>
      <c r="DD17" s="977"/>
      <c r="DE17" s="977"/>
      <c r="DF17" s="978"/>
      <c r="DG17" s="976" t="s">
        <v>499</v>
      </c>
      <c r="DH17" s="977"/>
      <c r="DI17" s="977"/>
      <c r="DJ17" s="977"/>
      <c r="DK17" s="978"/>
      <c r="DL17" s="976" t="s">
        <v>499</v>
      </c>
      <c r="DM17" s="977"/>
      <c r="DN17" s="977"/>
      <c r="DO17" s="977"/>
      <c r="DP17" s="978"/>
      <c r="DQ17" s="976" t="s">
        <v>499</v>
      </c>
      <c r="DR17" s="977"/>
      <c r="DS17" s="977"/>
      <c r="DT17" s="977"/>
      <c r="DU17" s="978"/>
      <c r="DV17" s="979"/>
      <c r="DW17" s="980"/>
      <c r="DX17" s="980"/>
      <c r="DY17" s="980"/>
      <c r="DZ17" s="981"/>
      <c r="EA17" s="216"/>
    </row>
    <row r="18" spans="1:131" s="217" customFormat="1" ht="26.25" customHeight="1" x14ac:dyDescent="0.2">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t="s">
        <v>579</v>
      </c>
      <c r="BT18" s="980"/>
      <c r="BU18" s="980"/>
      <c r="BV18" s="980"/>
      <c r="BW18" s="980"/>
      <c r="BX18" s="980"/>
      <c r="BY18" s="980"/>
      <c r="BZ18" s="980"/>
      <c r="CA18" s="980"/>
      <c r="CB18" s="980"/>
      <c r="CC18" s="980"/>
      <c r="CD18" s="980"/>
      <c r="CE18" s="980"/>
      <c r="CF18" s="980"/>
      <c r="CG18" s="1001"/>
      <c r="CH18" s="976">
        <v>-0.2</v>
      </c>
      <c r="CI18" s="977"/>
      <c r="CJ18" s="977"/>
      <c r="CK18" s="977"/>
      <c r="CL18" s="978"/>
      <c r="CM18" s="976">
        <v>8812</v>
      </c>
      <c r="CN18" s="977"/>
      <c r="CO18" s="977"/>
      <c r="CP18" s="977"/>
      <c r="CQ18" s="978"/>
      <c r="CR18" s="976">
        <v>8340</v>
      </c>
      <c r="CS18" s="977"/>
      <c r="CT18" s="977"/>
      <c r="CU18" s="977"/>
      <c r="CV18" s="978"/>
      <c r="CW18" s="976">
        <v>1070</v>
      </c>
      <c r="CX18" s="977"/>
      <c r="CY18" s="977"/>
      <c r="CZ18" s="977"/>
      <c r="DA18" s="978"/>
      <c r="DB18" s="976" t="s">
        <v>499</v>
      </c>
      <c r="DC18" s="977"/>
      <c r="DD18" s="977"/>
      <c r="DE18" s="977"/>
      <c r="DF18" s="978"/>
      <c r="DG18" s="976" t="s">
        <v>499</v>
      </c>
      <c r="DH18" s="977"/>
      <c r="DI18" s="977"/>
      <c r="DJ18" s="977"/>
      <c r="DK18" s="978"/>
      <c r="DL18" s="976" t="s">
        <v>499</v>
      </c>
      <c r="DM18" s="977"/>
      <c r="DN18" s="977"/>
      <c r="DO18" s="977"/>
      <c r="DP18" s="978"/>
      <c r="DQ18" s="976" t="s">
        <v>499</v>
      </c>
      <c r="DR18" s="977"/>
      <c r="DS18" s="977"/>
      <c r="DT18" s="977"/>
      <c r="DU18" s="978"/>
      <c r="DV18" s="979"/>
      <c r="DW18" s="980"/>
      <c r="DX18" s="980"/>
      <c r="DY18" s="980"/>
      <c r="DZ18" s="981"/>
      <c r="EA18" s="216"/>
    </row>
    <row r="19" spans="1:131" s="217" customFormat="1" ht="26.25" customHeight="1" x14ac:dyDescent="0.2">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t="s">
        <v>580</v>
      </c>
      <c r="BT19" s="980"/>
      <c r="BU19" s="980"/>
      <c r="BV19" s="980"/>
      <c r="BW19" s="980"/>
      <c r="BX19" s="980"/>
      <c r="BY19" s="980"/>
      <c r="BZ19" s="980"/>
      <c r="CA19" s="980"/>
      <c r="CB19" s="980"/>
      <c r="CC19" s="980"/>
      <c r="CD19" s="980"/>
      <c r="CE19" s="980"/>
      <c r="CF19" s="980"/>
      <c r="CG19" s="1001"/>
      <c r="CH19" s="976">
        <v>-4</v>
      </c>
      <c r="CI19" s="977"/>
      <c r="CJ19" s="977"/>
      <c r="CK19" s="977"/>
      <c r="CL19" s="978"/>
      <c r="CM19" s="976">
        <v>2451</v>
      </c>
      <c r="CN19" s="977"/>
      <c r="CO19" s="977"/>
      <c r="CP19" s="977"/>
      <c r="CQ19" s="978"/>
      <c r="CR19" s="976">
        <v>35</v>
      </c>
      <c r="CS19" s="977"/>
      <c r="CT19" s="977"/>
      <c r="CU19" s="977"/>
      <c r="CV19" s="978"/>
      <c r="CW19" s="976">
        <v>0.17</v>
      </c>
      <c r="CX19" s="977"/>
      <c r="CY19" s="977"/>
      <c r="CZ19" s="977"/>
      <c r="DA19" s="978"/>
      <c r="DB19" s="976" t="s">
        <v>499</v>
      </c>
      <c r="DC19" s="977"/>
      <c r="DD19" s="977"/>
      <c r="DE19" s="977"/>
      <c r="DF19" s="978"/>
      <c r="DG19" s="976" t="s">
        <v>499</v>
      </c>
      <c r="DH19" s="977"/>
      <c r="DI19" s="977"/>
      <c r="DJ19" s="977"/>
      <c r="DK19" s="978"/>
      <c r="DL19" s="976" t="s">
        <v>499</v>
      </c>
      <c r="DM19" s="977"/>
      <c r="DN19" s="977"/>
      <c r="DO19" s="977"/>
      <c r="DP19" s="978"/>
      <c r="DQ19" s="976" t="s">
        <v>499</v>
      </c>
      <c r="DR19" s="977"/>
      <c r="DS19" s="977"/>
      <c r="DT19" s="977"/>
      <c r="DU19" s="978"/>
      <c r="DV19" s="979"/>
      <c r="DW19" s="980"/>
      <c r="DX19" s="980"/>
      <c r="DY19" s="980"/>
      <c r="DZ19" s="981"/>
      <c r="EA19" s="216"/>
    </row>
    <row r="20" spans="1:131" s="217" customFormat="1" ht="26.25" customHeight="1" x14ac:dyDescent="0.2">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t="s">
        <v>581</v>
      </c>
      <c r="BT20" s="980"/>
      <c r="BU20" s="980"/>
      <c r="BV20" s="980"/>
      <c r="BW20" s="980"/>
      <c r="BX20" s="980"/>
      <c r="BY20" s="980"/>
      <c r="BZ20" s="980"/>
      <c r="CA20" s="980"/>
      <c r="CB20" s="980"/>
      <c r="CC20" s="980"/>
      <c r="CD20" s="980"/>
      <c r="CE20" s="980"/>
      <c r="CF20" s="980"/>
      <c r="CG20" s="1001"/>
      <c r="CH20" s="976">
        <v>0.2</v>
      </c>
      <c r="CI20" s="977"/>
      <c r="CJ20" s="977"/>
      <c r="CK20" s="977"/>
      <c r="CL20" s="978"/>
      <c r="CM20" s="976">
        <v>764</v>
      </c>
      <c r="CN20" s="977"/>
      <c r="CO20" s="977"/>
      <c r="CP20" s="977"/>
      <c r="CQ20" s="978"/>
      <c r="CR20" s="976">
        <v>636</v>
      </c>
      <c r="CS20" s="977"/>
      <c r="CT20" s="977"/>
      <c r="CU20" s="977"/>
      <c r="CV20" s="978"/>
      <c r="CW20" s="976">
        <v>229</v>
      </c>
      <c r="CX20" s="977"/>
      <c r="CY20" s="977"/>
      <c r="CZ20" s="977"/>
      <c r="DA20" s="978"/>
      <c r="DB20" s="976" t="s">
        <v>499</v>
      </c>
      <c r="DC20" s="977"/>
      <c r="DD20" s="977"/>
      <c r="DE20" s="977"/>
      <c r="DF20" s="978"/>
      <c r="DG20" s="976" t="s">
        <v>499</v>
      </c>
      <c r="DH20" s="977"/>
      <c r="DI20" s="977"/>
      <c r="DJ20" s="977"/>
      <c r="DK20" s="978"/>
      <c r="DL20" s="976" t="s">
        <v>499</v>
      </c>
      <c r="DM20" s="977"/>
      <c r="DN20" s="977"/>
      <c r="DO20" s="977"/>
      <c r="DP20" s="978"/>
      <c r="DQ20" s="976" t="s">
        <v>499</v>
      </c>
      <c r="DR20" s="977"/>
      <c r="DS20" s="977"/>
      <c r="DT20" s="977"/>
      <c r="DU20" s="978"/>
      <c r="DV20" s="979" t="s">
        <v>605</v>
      </c>
      <c r="DW20" s="980"/>
      <c r="DX20" s="980"/>
      <c r="DY20" s="980"/>
      <c r="DZ20" s="981"/>
      <c r="EA20" s="216"/>
    </row>
    <row r="21" spans="1:131" s="217" customFormat="1" ht="26.25" customHeight="1" thickBot="1" x14ac:dyDescent="0.25">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t="s">
        <v>582</v>
      </c>
      <c r="BT21" s="980"/>
      <c r="BU21" s="980"/>
      <c r="BV21" s="980"/>
      <c r="BW21" s="980"/>
      <c r="BX21" s="980"/>
      <c r="BY21" s="980"/>
      <c r="BZ21" s="980"/>
      <c r="CA21" s="980"/>
      <c r="CB21" s="980"/>
      <c r="CC21" s="980"/>
      <c r="CD21" s="980"/>
      <c r="CE21" s="980"/>
      <c r="CF21" s="980"/>
      <c r="CG21" s="1001"/>
      <c r="CH21" s="976">
        <v>52</v>
      </c>
      <c r="CI21" s="977"/>
      <c r="CJ21" s="977"/>
      <c r="CK21" s="977"/>
      <c r="CL21" s="978"/>
      <c r="CM21" s="976">
        <v>3461</v>
      </c>
      <c r="CN21" s="977"/>
      <c r="CO21" s="977"/>
      <c r="CP21" s="977"/>
      <c r="CQ21" s="978"/>
      <c r="CR21" s="976">
        <v>130</v>
      </c>
      <c r="CS21" s="977"/>
      <c r="CT21" s="977"/>
      <c r="CU21" s="977"/>
      <c r="CV21" s="978"/>
      <c r="CW21" s="976" t="s">
        <v>499</v>
      </c>
      <c r="CX21" s="977"/>
      <c r="CY21" s="977"/>
      <c r="CZ21" s="977"/>
      <c r="DA21" s="978"/>
      <c r="DB21" s="976" t="s">
        <v>499</v>
      </c>
      <c r="DC21" s="977"/>
      <c r="DD21" s="977"/>
      <c r="DE21" s="977"/>
      <c r="DF21" s="978"/>
      <c r="DG21" s="976" t="s">
        <v>499</v>
      </c>
      <c r="DH21" s="977"/>
      <c r="DI21" s="977"/>
      <c r="DJ21" s="977"/>
      <c r="DK21" s="978"/>
      <c r="DL21" s="976" t="s">
        <v>499</v>
      </c>
      <c r="DM21" s="977"/>
      <c r="DN21" s="977"/>
      <c r="DO21" s="977"/>
      <c r="DP21" s="978"/>
      <c r="DQ21" s="976" t="s">
        <v>499</v>
      </c>
      <c r="DR21" s="977"/>
      <c r="DS21" s="977"/>
      <c r="DT21" s="977"/>
      <c r="DU21" s="978"/>
      <c r="DV21" s="979"/>
      <c r="DW21" s="980"/>
      <c r="DX21" s="980"/>
      <c r="DY21" s="980"/>
      <c r="DZ21" s="981"/>
      <c r="EA21" s="216"/>
    </row>
    <row r="22" spans="1:131" s="217" customFormat="1" ht="26.25" customHeight="1" x14ac:dyDescent="0.2">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379</v>
      </c>
      <c r="BA22" s="1015"/>
      <c r="BB22" s="1015"/>
      <c r="BC22" s="1015"/>
      <c r="BD22" s="1016"/>
      <c r="BE22" s="215"/>
      <c r="BF22" s="215"/>
      <c r="BG22" s="215"/>
      <c r="BH22" s="215"/>
      <c r="BI22" s="215"/>
      <c r="BJ22" s="215"/>
      <c r="BK22" s="215"/>
      <c r="BL22" s="215"/>
      <c r="BM22" s="215"/>
      <c r="BN22" s="215"/>
      <c r="BO22" s="215"/>
      <c r="BP22" s="215"/>
      <c r="BQ22" s="220">
        <v>16</v>
      </c>
      <c r="BR22" s="221"/>
      <c r="BS22" s="979" t="s">
        <v>583</v>
      </c>
      <c r="BT22" s="980"/>
      <c r="BU22" s="980"/>
      <c r="BV22" s="980"/>
      <c r="BW22" s="980"/>
      <c r="BX22" s="980"/>
      <c r="BY22" s="980"/>
      <c r="BZ22" s="980"/>
      <c r="CA22" s="980"/>
      <c r="CB22" s="980"/>
      <c r="CC22" s="980"/>
      <c r="CD22" s="980"/>
      <c r="CE22" s="980"/>
      <c r="CF22" s="980"/>
      <c r="CG22" s="1001"/>
      <c r="CH22" s="976">
        <v>39</v>
      </c>
      <c r="CI22" s="977"/>
      <c r="CJ22" s="977"/>
      <c r="CK22" s="977"/>
      <c r="CL22" s="978"/>
      <c r="CM22" s="976">
        <v>996</v>
      </c>
      <c r="CN22" s="977"/>
      <c r="CO22" s="977"/>
      <c r="CP22" s="977"/>
      <c r="CQ22" s="978"/>
      <c r="CR22" s="976">
        <v>72</v>
      </c>
      <c r="CS22" s="977"/>
      <c r="CT22" s="977"/>
      <c r="CU22" s="977"/>
      <c r="CV22" s="978"/>
      <c r="CW22" s="976" t="s">
        <v>499</v>
      </c>
      <c r="CX22" s="977"/>
      <c r="CY22" s="977"/>
      <c r="CZ22" s="977"/>
      <c r="DA22" s="978"/>
      <c r="DB22" s="976" t="s">
        <v>499</v>
      </c>
      <c r="DC22" s="977"/>
      <c r="DD22" s="977"/>
      <c r="DE22" s="977"/>
      <c r="DF22" s="978"/>
      <c r="DG22" s="976" t="s">
        <v>499</v>
      </c>
      <c r="DH22" s="977"/>
      <c r="DI22" s="977"/>
      <c r="DJ22" s="977"/>
      <c r="DK22" s="978"/>
      <c r="DL22" s="976" t="s">
        <v>499</v>
      </c>
      <c r="DM22" s="977"/>
      <c r="DN22" s="977"/>
      <c r="DO22" s="977"/>
      <c r="DP22" s="978"/>
      <c r="DQ22" s="976" t="s">
        <v>499</v>
      </c>
      <c r="DR22" s="977"/>
      <c r="DS22" s="977"/>
      <c r="DT22" s="977"/>
      <c r="DU22" s="978"/>
      <c r="DV22" s="979"/>
      <c r="DW22" s="980"/>
      <c r="DX22" s="980"/>
      <c r="DY22" s="980"/>
      <c r="DZ22" s="981"/>
      <c r="EA22" s="216"/>
    </row>
    <row r="23" spans="1:131" s="217" customFormat="1" ht="26.25" customHeight="1" thickBot="1" x14ac:dyDescent="0.25">
      <c r="A23" s="222" t="s">
        <v>380</v>
      </c>
      <c r="B23" s="924" t="s">
        <v>381</v>
      </c>
      <c r="C23" s="925"/>
      <c r="D23" s="925"/>
      <c r="E23" s="925"/>
      <c r="F23" s="925"/>
      <c r="G23" s="925"/>
      <c r="H23" s="925"/>
      <c r="I23" s="925"/>
      <c r="J23" s="925"/>
      <c r="K23" s="925"/>
      <c r="L23" s="925"/>
      <c r="M23" s="925"/>
      <c r="N23" s="925"/>
      <c r="O23" s="925"/>
      <c r="P23" s="935"/>
      <c r="Q23" s="1054">
        <v>1136254</v>
      </c>
      <c r="R23" s="1048"/>
      <c r="S23" s="1048"/>
      <c r="T23" s="1048"/>
      <c r="U23" s="1048"/>
      <c r="V23" s="1048">
        <v>1120160</v>
      </c>
      <c r="W23" s="1048"/>
      <c r="X23" s="1048"/>
      <c r="Y23" s="1048"/>
      <c r="Z23" s="1048"/>
      <c r="AA23" s="1048">
        <v>16093</v>
      </c>
      <c r="AB23" s="1048"/>
      <c r="AC23" s="1048"/>
      <c r="AD23" s="1048"/>
      <c r="AE23" s="1055"/>
      <c r="AF23" s="1056">
        <v>1411</v>
      </c>
      <c r="AG23" s="1048"/>
      <c r="AH23" s="1048"/>
      <c r="AI23" s="1048"/>
      <c r="AJ23" s="1057"/>
      <c r="AK23" s="1058"/>
      <c r="AL23" s="1059"/>
      <c r="AM23" s="1059"/>
      <c r="AN23" s="1059"/>
      <c r="AO23" s="1059"/>
      <c r="AP23" s="1048">
        <v>1407284</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t="s">
        <v>584</v>
      </c>
      <c r="BT23" s="980"/>
      <c r="BU23" s="980"/>
      <c r="BV23" s="980"/>
      <c r="BW23" s="980"/>
      <c r="BX23" s="980"/>
      <c r="BY23" s="980"/>
      <c r="BZ23" s="980"/>
      <c r="CA23" s="980"/>
      <c r="CB23" s="980"/>
      <c r="CC23" s="980"/>
      <c r="CD23" s="980"/>
      <c r="CE23" s="980"/>
      <c r="CF23" s="980"/>
      <c r="CG23" s="1001"/>
      <c r="CH23" s="976">
        <v>452</v>
      </c>
      <c r="CI23" s="977"/>
      <c r="CJ23" s="977"/>
      <c r="CK23" s="977"/>
      <c r="CL23" s="978"/>
      <c r="CM23" s="976">
        <v>8347</v>
      </c>
      <c r="CN23" s="977"/>
      <c r="CO23" s="977"/>
      <c r="CP23" s="977"/>
      <c r="CQ23" s="978"/>
      <c r="CR23" s="976">
        <v>750</v>
      </c>
      <c r="CS23" s="977"/>
      <c r="CT23" s="977"/>
      <c r="CU23" s="977"/>
      <c r="CV23" s="978"/>
      <c r="CW23" s="976">
        <v>0</v>
      </c>
      <c r="CX23" s="977"/>
      <c r="CY23" s="977"/>
      <c r="CZ23" s="977"/>
      <c r="DA23" s="978"/>
      <c r="DB23" s="976" t="s">
        <v>499</v>
      </c>
      <c r="DC23" s="977"/>
      <c r="DD23" s="977"/>
      <c r="DE23" s="977"/>
      <c r="DF23" s="978"/>
      <c r="DG23" s="976" t="s">
        <v>499</v>
      </c>
      <c r="DH23" s="977"/>
      <c r="DI23" s="977"/>
      <c r="DJ23" s="977"/>
      <c r="DK23" s="978"/>
      <c r="DL23" s="976" t="s">
        <v>499</v>
      </c>
      <c r="DM23" s="977"/>
      <c r="DN23" s="977"/>
      <c r="DO23" s="977"/>
      <c r="DP23" s="978"/>
      <c r="DQ23" s="976" t="s">
        <v>499</v>
      </c>
      <c r="DR23" s="977"/>
      <c r="DS23" s="977"/>
      <c r="DT23" s="977"/>
      <c r="DU23" s="978"/>
      <c r="DV23" s="979"/>
      <c r="DW23" s="980"/>
      <c r="DX23" s="980"/>
      <c r="DY23" s="980"/>
      <c r="DZ23" s="981"/>
      <c r="EA23" s="216"/>
    </row>
    <row r="24" spans="1:131" s="217" customFormat="1" ht="26.25" customHeight="1" x14ac:dyDescent="0.2">
      <c r="A24" s="1047" t="s">
        <v>382</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t="s">
        <v>585</v>
      </c>
      <c r="BT24" s="980"/>
      <c r="BU24" s="980"/>
      <c r="BV24" s="980"/>
      <c r="BW24" s="980"/>
      <c r="BX24" s="980"/>
      <c r="BY24" s="980"/>
      <c r="BZ24" s="980"/>
      <c r="CA24" s="980"/>
      <c r="CB24" s="980"/>
      <c r="CC24" s="980"/>
      <c r="CD24" s="980"/>
      <c r="CE24" s="980"/>
      <c r="CF24" s="980"/>
      <c r="CG24" s="1001"/>
      <c r="CH24" s="976">
        <v>5</v>
      </c>
      <c r="CI24" s="977"/>
      <c r="CJ24" s="977"/>
      <c r="CK24" s="977"/>
      <c r="CL24" s="978"/>
      <c r="CM24" s="976">
        <v>40</v>
      </c>
      <c r="CN24" s="977"/>
      <c r="CO24" s="977"/>
      <c r="CP24" s="977"/>
      <c r="CQ24" s="978"/>
      <c r="CR24" s="976">
        <v>5</v>
      </c>
      <c r="CS24" s="977"/>
      <c r="CT24" s="977"/>
      <c r="CU24" s="977"/>
      <c r="CV24" s="978"/>
      <c r="CW24" s="976" t="s">
        <v>499</v>
      </c>
      <c r="CX24" s="977"/>
      <c r="CY24" s="977"/>
      <c r="CZ24" s="977"/>
      <c r="DA24" s="978"/>
      <c r="DB24" s="976" t="s">
        <v>499</v>
      </c>
      <c r="DC24" s="977"/>
      <c r="DD24" s="977"/>
      <c r="DE24" s="977"/>
      <c r="DF24" s="978"/>
      <c r="DG24" s="976" t="s">
        <v>499</v>
      </c>
      <c r="DH24" s="977"/>
      <c r="DI24" s="977"/>
      <c r="DJ24" s="977"/>
      <c r="DK24" s="978"/>
      <c r="DL24" s="976" t="s">
        <v>499</v>
      </c>
      <c r="DM24" s="977"/>
      <c r="DN24" s="977"/>
      <c r="DO24" s="977"/>
      <c r="DP24" s="978"/>
      <c r="DQ24" s="976" t="s">
        <v>499</v>
      </c>
      <c r="DR24" s="977"/>
      <c r="DS24" s="977"/>
      <c r="DT24" s="977"/>
      <c r="DU24" s="978"/>
      <c r="DV24" s="979"/>
      <c r="DW24" s="980"/>
      <c r="DX24" s="980"/>
      <c r="DY24" s="980"/>
      <c r="DZ24" s="981"/>
      <c r="EA24" s="216"/>
    </row>
    <row r="25" spans="1:131" ht="26.25" customHeight="1" thickBot="1" x14ac:dyDescent="0.25">
      <c r="A25" s="1046" t="s">
        <v>383</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t="s">
        <v>586</v>
      </c>
      <c r="BT25" s="980"/>
      <c r="BU25" s="980"/>
      <c r="BV25" s="980"/>
      <c r="BW25" s="980"/>
      <c r="BX25" s="980"/>
      <c r="BY25" s="980"/>
      <c r="BZ25" s="980"/>
      <c r="CA25" s="980"/>
      <c r="CB25" s="980"/>
      <c r="CC25" s="980"/>
      <c r="CD25" s="980"/>
      <c r="CE25" s="980"/>
      <c r="CF25" s="980"/>
      <c r="CG25" s="1001"/>
      <c r="CH25" s="976">
        <v>26</v>
      </c>
      <c r="CI25" s="977"/>
      <c r="CJ25" s="977"/>
      <c r="CK25" s="977"/>
      <c r="CL25" s="978"/>
      <c r="CM25" s="976">
        <v>25651</v>
      </c>
      <c r="CN25" s="977"/>
      <c r="CO25" s="977"/>
      <c r="CP25" s="977"/>
      <c r="CQ25" s="978"/>
      <c r="CR25" s="976">
        <v>24933</v>
      </c>
      <c r="CS25" s="977"/>
      <c r="CT25" s="977"/>
      <c r="CU25" s="977"/>
      <c r="CV25" s="978"/>
      <c r="CW25" s="976" t="s">
        <v>499</v>
      </c>
      <c r="CX25" s="977"/>
      <c r="CY25" s="977"/>
      <c r="CZ25" s="977"/>
      <c r="DA25" s="978"/>
      <c r="DB25" s="976">
        <v>1820</v>
      </c>
      <c r="DC25" s="977"/>
      <c r="DD25" s="977"/>
      <c r="DE25" s="977"/>
      <c r="DF25" s="978"/>
      <c r="DG25" s="976">
        <v>17085</v>
      </c>
      <c r="DH25" s="977"/>
      <c r="DI25" s="977"/>
      <c r="DJ25" s="977"/>
      <c r="DK25" s="978"/>
      <c r="DL25" s="976" t="s">
        <v>499</v>
      </c>
      <c r="DM25" s="977"/>
      <c r="DN25" s="977"/>
      <c r="DO25" s="977"/>
      <c r="DP25" s="978"/>
      <c r="DQ25" s="976" t="s">
        <v>499</v>
      </c>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384</v>
      </c>
      <c r="R26" s="989"/>
      <c r="S26" s="989"/>
      <c r="T26" s="989"/>
      <c r="U26" s="990"/>
      <c r="V26" s="988" t="s">
        <v>385</v>
      </c>
      <c r="W26" s="989"/>
      <c r="X26" s="989"/>
      <c r="Y26" s="989"/>
      <c r="Z26" s="990"/>
      <c r="AA26" s="988" t="s">
        <v>386</v>
      </c>
      <c r="AB26" s="989"/>
      <c r="AC26" s="989"/>
      <c r="AD26" s="989"/>
      <c r="AE26" s="989"/>
      <c r="AF26" s="1042" t="s">
        <v>387</v>
      </c>
      <c r="AG26" s="995"/>
      <c r="AH26" s="995"/>
      <c r="AI26" s="995"/>
      <c r="AJ26" s="1043"/>
      <c r="AK26" s="989" t="s">
        <v>388</v>
      </c>
      <c r="AL26" s="989"/>
      <c r="AM26" s="989"/>
      <c r="AN26" s="989"/>
      <c r="AO26" s="990"/>
      <c r="AP26" s="988" t="s">
        <v>389</v>
      </c>
      <c r="AQ26" s="989"/>
      <c r="AR26" s="989"/>
      <c r="AS26" s="989"/>
      <c r="AT26" s="990"/>
      <c r="AU26" s="988" t="s">
        <v>390</v>
      </c>
      <c r="AV26" s="989"/>
      <c r="AW26" s="989"/>
      <c r="AX26" s="989"/>
      <c r="AY26" s="990"/>
      <c r="AZ26" s="988" t="s">
        <v>391</v>
      </c>
      <c r="BA26" s="989"/>
      <c r="BB26" s="989"/>
      <c r="BC26" s="989"/>
      <c r="BD26" s="990"/>
      <c r="BE26" s="988" t="s">
        <v>364</v>
      </c>
      <c r="BF26" s="989"/>
      <c r="BG26" s="989"/>
      <c r="BH26" s="989"/>
      <c r="BI26" s="1002"/>
      <c r="BJ26" s="214"/>
      <c r="BK26" s="214"/>
      <c r="BL26" s="214"/>
      <c r="BM26" s="214"/>
      <c r="BN26" s="214"/>
      <c r="BO26" s="223"/>
      <c r="BP26" s="223"/>
      <c r="BQ26" s="220">
        <v>20</v>
      </c>
      <c r="BR26" s="221"/>
      <c r="BS26" s="979" t="s">
        <v>587</v>
      </c>
      <c r="BT26" s="980"/>
      <c r="BU26" s="980"/>
      <c r="BV26" s="980"/>
      <c r="BW26" s="980"/>
      <c r="BX26" s="980"/>
      <c r="BY26" s="980"/>
      <c r="BZ26" s="980"/>
      <c r="CA26" s="980"/>
      <c r="CB26" s="980"/>
      <c r="CC26" s="980"/>
      <c r="CD26" s="980"/>
      <c r="CE26" s="980"/>
      <c r="CF26" s="980"/>
      <c r="CG26" s="1001"/>
      <c r="CH26" s="976">
        <v>8</v>
      </c>
      <c r="CI26" s="977"/>
      <c r="CJ26" s="977"/>
      <c r="CK26" s="977"/>
      <c r="CL26" s="978"/>
      <c r="CM26" s="976">
        <v>672</v>
      </c>
      <c r="CN26" s="977"/>
      <c r="CO26" s="977"/>
      <c r="CP26" s="977"/>
      <c r="CQ26" s="978"/>
      <c r="CR26" s="976">
        <v>12</v>
      </c>
      <c r="CS26" s="977"/>
      <c r="CT26" s="977"/>
      <c r="CU26" s="977"/>
      <c r="CV26" s="978"/>
      <c r="CW26" s="976" t="s">
        <v>499</v>
      </c>
      <c r="CX26" s="977"/>
      <c r="CY26" s="977"/>
      <c r="CZ26" s="977"/>
      <c r="DA26" s="978"/>
      <c r="DB26" s="976" t="s">
        <v>499</v>
      </c>
      <c r="DC26" s="977"/>
      <c r="DD26" s="977"/>
      <c r="DE26" s="977"/>
      <c r="DF26" s="978"/>
      <c r="DG26" s="976" t="s">
        <v>499</v>
      </c>
      <c r="DH26" s="977"/>
      <c r="DI26" s="977"/>
      <c r="DJ26" s="977"/>
      <c r="DK26" s="978"/>
      <c r="DL26" s="976" t="s">
        <v>499</v>
      </c>
      <c r="DM26" s="977"/>
      <c r="DN26" s="977"/>
      <c r="DO26" s="977"/>
      <c r="DP26" s="978"/>
      <c r="DQ26" s="976" t="s">
        <v>499</v>
      </c>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t="s">
        <v>588</v>
      </c>
      <c r="BT27" s="980"/>
      <c r="BU27" s="980"/>
      <c r="BV27" s="980"/>
      <c r="BW27" s="980"/>
      <c r="BX27" s="980"/>
      <c r="BY27" s="980"/>
      <c r="BZ27" s="980"/>
      <c r="CA27" s="980"/>
      <c r="CB27" s="980"/>
      <c r="CC27" s="980"/>
      <c r="CD27" s="980"/>
      <c r="CE27" s="980"/>
      <c r="CF27" s="980"/>
      <c r="CG27" s="1001"/>
      <c r="CH27" s="976">
        <v>-1662</v>
      </c>
      <c r="CI27" s="977"/>
      <c r="CJ27" s="977"/>
      <c r="CK27" s="977"/>
      <c r="CL27" s="978"/>
      <c r="CM27" s="976">
        <v>29611</v>
      </c>
      <c r="CN27" s="977"/>
      <c r="CO27" s="977"/>
      <c r="CP27" s="977"/>
      <c r="CQ27" s="978"/>
      <c r="CR27" s="976">
        <v>14084</v>
      </c>
      <c r="CS27" s="977"/>
      <c r="CT27" s="977"/>
      <c r="CU27" s="977"/>
      <c r="CV27" s="978"/>
      <c r="CW27" s="976">
        <v>277</v>
      </c>
      <c r="CX27" s="977"/>
      <c r="CY27" s="977"/>
      <c r="CZ27" s="977"/>
      <c r="DA27" s="978"/>
      <c r="DB27" s="976">
        <v>9482</v>
      </c>
      <c r="DC27" s="977"/>
      <c r="DD27" s="977"/>
      <c r="DE27" s="977"/>
      <c r="DF27" s="978"/>
      <c r="DG27" s="976" t="s">
        <v>499</v>
      </c>
      <c r="DH27" s="977"/>
      <c r="DI27" s="977"/>
      <c r="DJ27" s="977"/>
      <c r="DK27" s="978"/>
      <c r="DL27" s="976" t="s">
        <v>499</v>
      </c>
      <c r="DM27" s="977"/>
      <c r="DN27" s="977"/>
      <c r="DO27" s="977"/>
      <c r="DP27" s="978"/>
      <c r="DQ27" s="976" t="s">
        <v>499</v>
      </c>
      <c r="DR27" s="977"/>
      <c r="DS27" s="977"/>
      <c r="DT27" s="977"/>
      <c r="DU27" s="978"/>
      <c r="DV27" s="979" t="s">
        <v>606</v>
      </c>
      <c r="DW27" s="980"/>
      <c r="DX27" s="980"/>
      <c r="DY27" s="980"/>
      <c r="DZ27" s="981"/>
      <c r="EA27" s="212"/>
    </row>
    <row r="28" spans="1:131" ht="26.25" customHeight="1" thickTop="1" x14ac:dyDescent="0.2">
      <c r="A28" s="224">
        <v>1</v>
      </c>
      <c r="B28" s="1034" t="s">
        <v>392</v>
      </c>
      <c r="C28" s="1035"/>
      <c r="D28" s="1035"/>
      <c r="E28" s="1035"/>
      <c r="F28" s="1035"/>
      <c r="G28" s="1035"/>
      <c r="H28" s="1035"/>
      <c r="I28" s="1035"/>
      <c r="J28" s="1035"/>
      <c r="K28" s="1035"/>
      <c r="L28" s="1035"/>
      <c r="M28" s="1035"/>
      <c r="N28" s="1035"/>
      <c r="O28" s="1035"/>
      <c r="P28" s="1036"/>
      <c r="Q28" s="1037">
        <v>150050</v>
      </c>
      <c r="R28" s="1038"/>
      <c r="S28" s="1038"/>
      <c r="T28" s="1038"/>
      <c r="U28" s="1038"/>
      <c r="V28" s="1038">
        <v>148772</v>
      </c>
      <c r="W28" s="1038"/>
      <c r="X28" s="1038"/>
      <c r="Y28" s="1038"/>
      <c r="Z28" s="1038"/>
      <c r="AA28" s="1038">
        <v>1278</v>
      </c>
      <c r="AB28" s="1038"/>
      <c r="AC28" s="1038"/>
      <c r="AD28" s="1038"/>
      <c r="AE28" s="1039"/>
      <c r="AF28" s="1040">
        <v>1278</v>
      </c>
      <c r="AG28" s="1038"/>
      <c r="AH28" s="1038"/>
      <c r="AI28" s="1038"/>
      <c r="AJ28" s="1041"/>
      <c r="AK28" s="1029">
        <v>15915</v>
      </c>
      <c r="AL28" s="1030"/>
      <c r="AM28" s="1030"/>
      <c r="AN28" s="1030"/>
      <c r="AO28" s="1030"/>
      <c r="AP28" s="1030">
        <v>0</v>
      </c>
      <c r="AQ28" s="1030"/>
      <c r="AR28" s="1030"/>
      <c r="AS28" s="1030"/>
      <c r="AT28" s="1030"/>
      <c r="AU28" s="1030">
        <v>0</v>
      </c>
      <c r="AV28" s="1030"/>
      <c r="AW28" s="1030"/>
      <c r="AX28" s="1030"/>
      <c r="AY28" s="1030"/>
      <c r="AZ28" s="1031">
        <v>0</v>
      </c>
      <c r="BA28" s="1031"/>
      <c r="BB28" s="1031"/>
      <c r="BC28" s="1031"/>
      <c r="BD28" s="1031"/>
      <c r="BE28" s="1032"/>
      <c r="BF28" s="1032"/>
      <c r="BG28" s="1032"/>
      <c r="BH28" s="1032"/>
      <c r="BI28" s="1033"/>
      <c r="BJ28" s="214"/>
      <c r="BK28" s="214"/>
      <c r="BL28" s="214"/>
      <c r="BM28" s="214"/>
      <c r="BN28" s="214"/>
      <c r="BO28" s="223"/>
      <c r="BP28" s="223"/>
      <c r="BQ28" s="220">
        <v>22</v>
      </c>
      <c r="BR28" s="221"/>
      <c r="BS28" s="979" t="s">
        <v>589</v>
      </c>
      <c r="BT28" s="980"/>
      <c r="BU28" s="980"/>
      <c r="BV28" s="980"/>
      <c r="BW28" s="980"/>
      <c r="BX28" s="980"/>
      <c r="BY28" s="980"/>
      <c r="BZ28" s="980"/>
      <c r="CA28" s="980"/>
      <c r="CB28" s="980"/>
      <c r="CC28" s="980"/>
      <c r="CD28" s="980"/>
      <c r="CE28" s="980"/>
      <c r="CF28" s="980"/>
      <c r="CG28" s="1001"/>
      <c r="CH28" s="976">
        <v>220</v>
      </c>
      <c r="CI28" s="977"/>
      <c r="CJ28" s="977"/>
      <c r="CK28" s="977"/>
      <c r="CL28" s="978"/>
      <c r="CM28" s="976">
        <v>7335</v>
      </c>
      <c r="CN28" s="977"/>
      <c r="CO28" s="977"/>
      <c r="CP28" s="977"/>
      <c r="CQ28" s="978"/>
      <c r="CR28" s="976">
        <v>18774</v>
      </c>
      <c r="CS28" s="977"/>
      <c r="CT28" s="977"/>
      <c r="CU28" s="977"/>
      <c r="CV28" s="978"/>
      <c r="CW28" s="976">
        <v>17980</v>
      </c>
      <c r="CX28" s="977"/>
      <c r="CY28" s="977"/>
      <c r="CZ28" s="977"/>
      <c r="DA28" s="978"/>
      <c r="DB28" s="976">
        <v>24289</v>
      </c>
      <c r="DC28" s="977"/>
      <c r="DD28" s="977"/>
      <c r="DE28" s="977"/>
      <c r="DF28" s="978"/>
      <c r="DG28" s="976" t="s">
        <v>499</v>
      </c>
      <c r="DH28" s="977"/>
      <c r="DI28" s="977"/>
      <c r="DJ28" s="977"/>
      <c r="DK28" s="978"/>
      <c r="DL28" s="976" t="s">
        <v>499</v>
      </c>
      <c r="DM28" s="977"/>
      <c r="DN28" s="977"/>
      <c r="DO28" s="977"/>
      <c r="DP28" s="978"/>
      <c r="DQ28" s="976" t="s">
        <v>499</v>
      </c>
      <c r="DR28" s="977"/>
      <c r="DS28" s="977"/>
      <c r="DT28" s="977"/>
      <c r="DU28" s="978"/>
      <c r="DV28" s="979"/>
      <c r="DW28" s="980"/>
      <c r="DX28" s="980"/>
      <c r="DY28" s="980"/>
      <c r="DZ28" s="981"/>
      <c r="EA28" s="212"/>
    </row>
    <row r="29" spans="1:131" ht="26.25" customHeight="1" x14ac:dyDescent="0.2">
      <c r="A29" s="224">
        <v>2</v>
      </c>
      <c r="B29" s="1017" t="s">
        <v>393</v>
      </c>
      <c r="C29" s="1018"/>
      <c r="D29" s="1018"/>
      <c r="E29" s="1018"/>
      <c r="F29" s="1018"/>
      <c r="G29" s="1018"/>
      <c r="H29" s="1018"/>
      <c r="I29" s="1018"/>
      <c r="J29" s="1018"/>
      <c r="K29" s="1018"/>
      <c r="L29" s="1018"/>
      <c r="M29" s="1018"/>
      <c r="N29" s="1018"/>
      <c r="O29" s="1018"/>
      <c r="P29" s="1019"/>
      <c r="Q29" s="1025">
        <v>164083</v>
      </c>
      <c r="R29" s="1026"/>
      <c r="S29" s="1026"/>
      <c r="T29" s="1026"/>
      <c r="U29" s="1026"/>
      <c r="V29" s="1026">
        <v>158261</v>
      </c>
      <c r="W29" s="1026"/>
      <c r="X29" s="1026"/>
      <c r="Y29" s="1026"/>
      <c r="Z29" s="1026"/>
      <c r="AA29" s="1026">
        <v>5822</v>
      </c>
      <c r="AB29" s="1026"/>
      <c r="AC29" s="1026"/>
      <c r="AD29" s="1026"/>
      <c r="AE29" s="1027"/>
      <c r="AF29" s="1022">
        <v>5822</v>
      </c>
      <c r="AG29" s="1023"/>
      <c r="AH29" s="1023"/>
      <c r="AI29" s="1023"/>
      <c r="AJ29" s="1024"/>
      <c r="AK29" s="967">
        <v>23992</v>
      </c>
      <c r="AL29" s="958"/>
      <c r="AM29" s="958"/>
      <c r="AN29" s="958"/>
      <c r="AO29" s="958"/>
      <c r="AP29" s="958">
        <v>0</v>
      </c>
      <c r="AQ29" s="958"/>
      <c r="AR29" s="958"/>
      <c r="AS29" s="958"/>
      <c r="AT29" s="958"/>
      <c r="AU29" s="958">
        <v>0</v>
      </c>
      <c r="AV29" s="958"/>
      <c r="AW29" s="958"/>
      <c r="AX29" s="958"/>
      <c r="AY29" s="958"/>
      <c r="AZ29" s="1028">
        <v>0</v>
      </c>
      <c r="BA29" s="1028"/>
      <c r="BB29" s="1028"/>
      <c r="BC29" s="1028"/>
      <c r="BD29" s="1028"/>
      <c r="BE29" s="959"/>
      <c r="BF29" s="959"/>
      <c r="BG29" s="959"/>
      <c r="BH29" s="959"/>
      <c r="BI29" s="960"/>
      <c r="BJ29" s="214"/>
      <c r="BK29" s="214"/>
      <c r="BL29" s="214"/>
      <c r="BM29" s="214"/>
      <c r="BN29" s="214"/>
      <c r="BO29" s="223"/>
      <c r="BP29" s="223"/>
      <c r="BQ29" s="220">
        <v>23</v>
      </c>
      <c r="BR29" s="221"/>
      <c r="BS29" s="979" t="s">
        <v>590</v>
      </c>
      <c r="BT29" s="980"/>
      <c r="BU29" s="980"/>
      <c r="BV29" s="980"/>
      <c r="BW29" s="980"/>
      <c r="BX29" s="980"/>
      <c r="BY29" s="980"/>
      <c r="BZ29" s="980"/>
      <c r="CA29" s="980"/>
      <c r="CB29" s="980"/>
      <c r="CC29" s="980"/>
      <c r="CD29" s="980"/>
      <c r="CE29" s="980"/>
      <c r="CF29" s="980"/>
      <c r="CG29" s="1001"/>
      <c r="CH29" s="976" t="s">
        <v>499</v>
      </c>
      <c r="CI29" s="977"/>
      <c r="CJ29" s="977"/>
      <c r="CK29" s="977"/>
      <c r="CL29" s="978"/>
      <c r="CM29" s="976">
        <v>5</v>
      </c>
      <c r="CN29" s="977"/>
      <c r="CO29" s="977"/>
      <c r="CP29" s="977"/>
      <c r="CQ29" s="978"/>
      <c r="CR29" s="976">
        <v>4</v>
      </c>
      <c r="CS29" s="977"/>
      <c r="CT29" s="977"/>
      <c r="CU29" s="977"/>
      <c r="CV29" s="978"/>
      <c r="CW29" s="976" t="s">
        <v>499</v>
      </c>
      <c r="CX29" s="977"/>
      <c r="CY29" s="977"/>
      <c r="CZ29" s="977"/>
      <c r="DA29" s="978"/>
      <c r="DB29" s="976" t="s">
        <v>499</v>
      </c>
      <c r="DC29" s="977"/>
      <c r="DD29" s="977"/>
      <c r="DE29" s="977"/>
      <c r="DF29" s="978"/>
      <c r="DG29" s="976" t="s">
        <v>499</v>
      </c>
      <c r="DH29" s="977"/>
      <c r="DI29" s="977"/>
      <c r="DJ29" s="977"/>
      <c r="DK29" s="978"/>
      <c r="DL29" s="976" t="s">
        <v>499</v>
      </c>
      <c r="DM29" s="977"/>
      <c r="DN29" s="977"/>
      <c r="DO29" s="977"/>
      <c r="DP29" s="978"/>
      <c r="DQ29" s="976" t="s">
        <v>499</v>
      </c>
      <c r="DR29" s="977"/>
      <c r="DS29" s="977"/>
      <c r="DT29" s="977"/>
      <c r="DU29" s="978"/>
      <c r="DV29" s="979"/>
      <c r="DW29" s="980"/>
      <c r="DX29" s="980"/>
      <c r="DY29" s="980"/>
      <c r="DZ29" s="981"/>
      <c r="EA29" s="212"/>
    </row>
    <row r="30" spans="1:131" ht="26.25" customHeight="1" x14ac:dyDescent="0.2">
      <c r="A30" s="224">
        <v>3</v>
      </c>
      <c r="B30" s="1017" t="s">
        <v>394</v>
      </c>
      <c r="C30" s="1018"/>
      <c r="D30" s="1018"/>
      <c r="E30" s="1018"/>
      <c r="F30" s="1018"/>
      <c r="G30" s="1018"/>
      <c r="H30" s="1018"/>
      <c r="I30" s="1018"/>
      <c r="J30" s="1018"/>
      <c r="K30" s="1018"/>
      <c r="L30" s="1018"/>
      <c r="M30" s="1018"/>
      <c r="N30" s="1018"/>
      <c r="O30" s="1018"/>
      <c r="P30" s="1019"/>
      <c r="Q30" s="1025">
        <v>49244</v>
      </c>
      <c r="R30" s="1026"/>
      <c r="S30" s="1026"/>
      <c r="T30" s="1026"/>
      <c r="U30" s="1026"/>
      <c r="V30" s="1026">
        <v>49052</v>
      </c>
      <c r="W30" s="1026"/>
      <c r="X30" s="1026"/>
      <c r="Y30" s="1026"/>
      <c r="Z30" s="1026"/>
      <c r="AA30" s="1026">
        <v>192</v>
      </c>
      <c r="AB30" s="1026"/>
      <c r="AC30" s="1026"/>
      <c r="AD30" s="1026"/>
      <c r="AE30" s="1027"/>
      <c r="AF30" s="1022" t="s">
        <v>122</v>
      </c>
      <c r="AG30" s="1023"/>
      <c r="AH30" s="1023"/>
      <c r="AI30" s="1023"/>
      <c r="AJ30" s="1024"/>
      <c r="AK30" s="967">
        <v>24399</v>
      </c>
      <c r="AL30" s="958"/>
      <c r="AM30" s="958"/>
      <c r="AN30" s="958"/>
      <c r="AO30" s="958"/>
      <c r="AP30" s="958">
        <v>0</v>
      </c>
      <c r="AQ30" s="958"/>
      <c r="AR30" s="958"/>
      <c r="AS30" s="958"/>
      <c r="AT30" s="958"/>
      <c r="AU30" s="958">
        <v>0</v>
      </c>
      <c r="AV30" s="958"/>
      <c r="AW30" s="958"/>
      <c r="AX30" s="958"/>
      <c r="AY30" s="958"/>
      <c r="AZ30" s="1028">
        <v>0</v>
      </c>
      <c r="BA30" s="1028"/>
      <c r="BB30" s="1028"/>
      <c r="BC30" s="1028"/>
      <c r="BD30" s="1028"/>
      <c r="BE30" s="959"/>
      <c r="BF30" s="959"/>
      <c r="BG30" s="959"/>
      <c r="BH30" s="959"/>
      <c r="BI30" s="960"/>
      <c r="BJ30" s="214"/>
      <c r="BK30" s="214"/>
      <c r="BL30" s="214"/>
      <c r="BM30" s="214"/>
      <c r="BN30" s="214"/>
      <c r="BO30" s="223"/>
      <c r="BP30" s="223"/>
      <c r="BQ30" s="220">
        <v>24</v>
      </c>
      <c r="BR30" s="221"/>
      <c r="BS30" s="979" t="s">
        <v>591</v>
      </c>
      <c r="BT30" s="980"/>
      <c r="BU30" s="980"/>
      <c r="BV30" s="980"/>
      <c r="BW30" s="980"/>
      <c r="BX30" s="980"/>
      <c r="BY30" s="980"/>
      <c r="BZ30" s="980"/>
      <c r="CA30" s="980"/>
      <c r="CB30" s="980"/>
      <c r="CC30" s="980"/>
      <c r="CD30" s="980"/>
      <c r="CE30" s="980"/>
      <c r="CF30" s="980"/>
      <c r="CG30" s="1001"/>
      <c r="CH30" s="976">
        <v>36</v>
      </c>
      <c r="CI30" s="977"/>
      <c r="CJ30" s="977"/>
      <c r="CK30" s="977"/>
      <c r="CL30" s="978"/>
      <c r="CM30" s="976">
        <v>1906</v>
      </c>
      <c r="CN30" s="977"/>
      <c r="CO30" s="977"/>
      <c r="CP30" s="977"/>
      <c r="CQ30" s="978"/>
      <c r="CR30" s="976">
        <v>480</v>
      </c>
      <c r="CS30" s="977"/>
      <c r="CT30" s="977"/>
      <c r="CU30" s="977"/>
      <c r="CV30" s="978"/>
      <c r="CW30" s="976">
        <v>10</v>
      </c>
      <c r="CX30" s="977"/>
      <c r="CY30" s="977"/>
      <c r="CZ30" s="977"/>
      <c r="DA30" s="978"/>
      <c r="DB30" s="976" t="s">
        <v>499</v>
      </c>
      <c r="DC30" s="977"/>
      <c r="DD30" s="977"/>
      <c r="DE30" s="977"/>
      <c r="DF30" s="978"/>
      <c r="DG30" s="976" t="s">
        <v>499</v>
      </c>
      <c r="DH30" s="977"/>
      <c r="DI30" s="977"/>
      <c r="DJ30" s="977"/>
      <c r="DK30" s="978"/>
      <c r="DL30" s="976" t="s">
        <v>499</v>
      </c>
      <c r="DM30" s="977"/>
      <c r="DN30" s="977"/>
      <c r="DO30" s="977"/>
      <c r="DP30" s="978"/>
      <c r="DQ30" s="976" t="s">
        <v>499</v>
      </c>
      <c r="DR30" s="977"/>
      <c r="DS30" s="977"/>
      <c r="DT30" s="977"/>
      <c r="DU30" s="978"/>
      <c r="DV30" s="979"/>
      <c r="DW30" s="980"/>
      <c r="DX30" s="980"/>
      <c r="DY30" s="980"/>
      <c r="DZ30" s="981"/>
      <c r="EA30" s="212"/>
    </row>
    <row r="31" spans="1:131" ht="26.25" customHeight="1" x14ac:dyDescent="0.2">
      <c r="A31" s="224">
        <v>4</v>
      </c>
      <c r="B31" s="1017" t="s">
        <v>395</v>
      </c>
      <c r="C31" s="1018"/>
      <c r="D31" s="1018"/>
      <c r="E31" s="1018"/>
      <c r="F31" s="1018"/>
      <c r="G31" s="1018"/>
      <c r="H31" s="1018"/>
      <c r="I31" s="1018"/>
      <c r="J31" s="1018"/>
      <c r="K31" s="1018"/>
      <c r="L31" s="1018"/>
      <c r="M31" s="1018"/>
      <c r="N31" s="1018"/>
      <c r="O31" s="1018"/>
      <c r="P31" s="1019"/>
      <c r="Q31" s="1025">
        <v>1153</v>
      </c>
      <c r="R31" s="1026"/>
      <c r="S31" s="1026"/>
      <c r="T31" s="1026"/>
      <c r="U31" s="1026"/>
      <c r="V31" s="1026">
        <v>983</v>
      </c>
      <c r="W31" s="1026"/>
      <c r="X31" s="1026"/>
      <c r="Y31" s="1026"/>
      <c r="Z31" s="1026"/>
      <c r="AA31" s="1026">
        <v>170</v>
      </c>
      <c r="AB31" s="1026"/>
      <c r="AC31" s="1026"/>
      <c r="AD31" s="1026"/>
      <c r="AE31" s="1027"/>
      <c r="AF31" s="1022">
        <v>100</v>
      </c>
      <c r="AG31" s="1023"/>
      <c r="AH31" s="1023"/>
      <c r="AI31" s="1023"/>
      <c r="AJ31" s="1024"/>
      <c r="AK31" s="967">
        <v>0</v>
      </c>
      <c r="AL31" s="958"/>
      <c r="AM31" s="958"/>
      <c r="AN31" s="958"/>
      <c r="AO31" s="958"/>
      <c r="AP31" s="958">
        <v>0</v>
      </c>
      <c r="AQ31" s="958"/>
      <c r="AR31" s="958"/>
      <c r="AS31" s="958"/>
      <c r="AT31" s="958"/>
      <c r="AU31" s="958">
        <v>0</v>
      </c>
      <c r="AV31" s="958"/>
      <c r="AW31" s="958"/>
      <c r="AX31" s="958"/>
      <c r="AY31" s="958"/>
      <c r="AZ31" s="1028">
        <v>0</v>
      </c>
      <c r="BA31" s="1028"/>
      <c r="BB31" s="1028"/>
      <c r="BC31" s="1028"/>
      <c r="BD31" s="1028"/>
      <c r="BE31" s="959"/>
      <c r="BF31" s="959"/>
      <c r="BG31" s="959"/>
      <c r="BH31" s="959"/>
      <c r="BI31" s="960"/>
      <c r="BJ31" s="214"/>
      <c r="BK31" s="214"/>
      <c r="BL31" s="214"/>
      <c r="BM31" s="214"/>
      <c r="BN31" s="214"/>
      <c r="BO31" s="223"/>
      <c r="BP31" s="223"/>
      <c r="BQ31" s="220">
        <v>25</v>
      </c>
      <c r="BR31" s="221"/>
      <c r="BS31" s="979" t="s">
        <v>592</v>
      </c>
      <c r="BT31" s="980"/>
      <c r="BU31" s="980"/>
      <c r="BV31" s="980"/>
      <c r="BW31" s="980"/>
      <c r="BX31" s="980"/>
      <c r="BY31" s="980"/>
      <c r="BZ31" s="980"/>
      <c r="CA31" s="980"/>
      <c r="CB31" s="980"/>
      <c r="CC31" s="980"/>
      <c r="CD31" s="980"/>
      <c r="CE31" s="980"/>
      <c r="CF31" s="980"/>
      <c r="CG31" s="1001"/>
      <c r="CH31" s="976">
        <v>18</v>
      </c>
      <c r="CI31" s="977"/>
      <c r="CJ31" s="977"/>
      <c r="CK31" s="977"/>
      <c r="CL31" s="978"/>
      <c r="CM31" s="976">
        <v>162</v>
      </c>
      <c r="CN31" s="977"/>
      <c r="CO31" s="977"/>
      <c r="CP31" s="977"/>
      <c r="CQ31" s="978"/>
      <c r="CR31" s="976">
        <v>23</v>
      </c>
      <c r="CS31" s="977"/>
      <c r="CT31" s="977"/>
      <c r="CU31" s="977"/>
      <c r="CV31" s="978"/>
      <c r="CW31" s="976" t="s">
        <v>499</v>
      </c>
      <c r="CX31" s="977"/>
      <c r="CY31" s="977"/>
      <c r="CZ31" s="977"/>
      <c r="DA31" s="978"/>
      <c r="DB31" s="976" t="s">
        <v>499</v>
      </c>
      <c r="DC31" s="977"/>
      <c r="DD31" s="977"/>
      <c r="DE31" s="977"/>
      <c r="DF31" s="978"/>
      <c r="DG31" s="976" t="s">
        <v>499</v>
      </c>
      <c r="DH31" s="977"/>
      <c r="DI31" s="977"/>
      <c r="DJ31" s="977"/>
      <c r="DK31" s="978"/>
      <c r="DL31" s="976" t="s">
        <v>499</v>
      </c>
      <c r="DM31" s="977"/>
      <c r="DN31" s="977"/>
      <c r="DO31" s="977"/>
      <c r="DP31" s="978"/>
      <c r="DQ31" s="976" t="s">
        <v>499</v>
      </c>
      <c r="DR31" s="977"/>
      <c r="DS31" s="977"/>
      <c r="DT31" s="977"/>
      <c r="DU31" s="978"/>
      <c r="DV31" s="979"/>
      <c r="DW31" s="980"/>
      <c r="DX31" s="980"/>
      <c r="DY31" s="980"/>
      <c r="DZ31" s="981"/>
      <c r="EA31" s="212"/>
    </row>
    <row r="32" spans="1:131" ht="26.25" customHeight="1" x14ac:dyDescent="0.2">
      <c r="A32" s="224">
        <v>5</v>
      </c>
      <c r="B32" s="1017" t="s">
        <v>396</v>
      </c>
      <c r="C32" s="1018"/>
      <c r="D32" s="1018"/>
      <c r="E32" s="1018"/>
      <c r="F32" s="1018"/>
      <c r="G32" s="1018"/>
      <c r="H32" s="1018"/>
      <c r="I32" s="1018"/>
      <c r="J32" s="1018"/>
      <c r="K32" s="1018"/>
      <c r="L32" s="1018"/>
      <c r="M32" s="1018"/>
      <c r="N32" s="1018"/>
      <c r="O32" s="1018"/>
      <c r="P32" s="1019"/>
      <c r="Q32" s="1025">
        <v>26441</v>
      </c>
      <c r="R32" s="1026"/>
      <c r="S32" s="1026"/>
      <c r="T32" s="1026"/>
      <c r="U32" s="1026"/>
      <c r="V32" s="1026">
        <v>25553</v>
      </c>
      <c r="W32" s="1026"/>
      <c r="X32" s="1026"/>
      <c r="Y32" s="1026"/>
      <c r="Z32" s="1026"/>
      <c r="AA32" s="1026">
        <v>888</v>
      </c>
      <c r="AB32" s="1026"/>
      <c r="AC32" s="1026"/>
      <c r="AD32" s="1026"/>
      <c r="AE32" s="1027"/>
      <c r="AF32" s="1022">
        <v>29499</v>
      </c>
      <c r="AG32" s="1023"/>
      <c r="AH32" s="1023"/>
      <c r="AI32" s="1023"/>
      <c r="AJ32" s="1024"/>
      <c r="AK32" s="967">
        <v>6497</v>
      </c>
      <c r="AL32" s="958"/>
      <c r="AM32" s="958"/>
      <c r="AN32" s="958"/>
      <c r="AO32" s="958"/>
      <c r="AP32" s="958">
        <v>185895</v>
      </c>
      <c r="AQ32" s="958"/>
      <c r="AR32" s="958"/>
      <c r="AS32" s="958"/>
      <c r="AT32" s="958"/>
      <c r="AU32" s="958">
        <v>68967</v>
      </c>
      <c r="AV32" s="958"/>
      <c r="AW32" s="958"/>
      <c r="AX32" s="958"/>
      <c r="AY32" s="958"/>
      <c r="AZ32" s="1028">
        <v>0</v>
      </c>
      <c r="BA32" s="1028"/>
      <c r="BB32" s="1028"/>
      <c r="BC32" s="1028"/>
      <c r="BD32" s="1028"/>
      <c r="BE32" s="959" t="s">
        <v>397</v>
      </c>
      <c r="BF32" s="959"/>
      <c r="BG32" s="959"/>
      <c r="BH32" s="959"/>
      <c r="BI32" s="960"/>
      <c r="BJ32" s="214"/>
      <c r="BK32" s="214"/>
      <c r="BL32" s="214"/>
      <c r="BM32" s="214"/>
      <c r="BN32" s="214"/>
      <c r="BO32" s="223"/>
      <c r="BP32" s="223"/>
      <c r="BQ32" s="220">
        <v>26</v>
      </c>
      <c r="BR32" s="221"/>
      <c r="BS32" s="979" t="s">
        <v>593</v>
      </c>
      <c r="BT32" s="980"/>
      <c r="BU32" s="980"/>
      <c r="BV32" s="980"/>
      <c r="BW32" s="980"/>
      <c r="BX32" s="980"/>
      <c r="BY32" s="980"/>
      <c r="BZ32" s="980"/>
      <c r="CA32" s="980"/>
      <c r="CB32" s="980"/>
      <c r="CC32" s="980"/>
      <c r="CD32" s="980"/>
      <c r="CE32" s="980"/>
      <c r="CF32" s="980"/>
      <c r="CG32" s="1001"/>
      <c r="CH32" s="976">
        <v>166</v>
      </c>
      <c r="CI32" s="977"/>
      <c r="CJ32" s="977"/>
      <c r="CK32" s="977"/>
      <c r="CL32" s="978"/>
      <c r="CM32" s="976">
        <v>1466</v>
      </c>
      <c r="CN32" s="977"/>
      <c r="CO32" s="977"/>
      <c r="CP32" s="977"/>
      <c r="CQ32" s="978"/>
      <c r="CR32" s="976">
        <v>500</v>
      </c>
      <c r="CS32" s="977"/>
      <c r="CT32" s="977"/>
      <c r="CU32" s="977"/>
      <c r="CV32" s="978"/>
      <c r="CW32" s="976">
        <v>1</v>
      </c>
      <c r="CX32" s="977"/>
      <c r="CY32" s="977"/>
      <c r="CZ32" s="977"/>
      <c r="DA32" s="978"/>
      <c r="DB32" s="976" t="s">
        <v>499</v>
      </c>
      <c r="DC32" s="977"/>
      <c r="DD32" s="977"/>
      <c r="DE32" s="977"/>
      <c r="DF32" s="978"/>
      <c r="DG32" s="976" t="s">
        <v>499</v>
      </c>
      <c r="DH32" s="977"/>
      <c r="DI32" s="977"/>
      <c r="DJ32" s="977"/>
      <c r="DK32" s="978"/>
      <c r="DL32" s="976" t="s">
        <v>499</v>
      </c>
      <c r="DM32" s="977"/>
      <c r="DN32" s="977"/>
      <c r="DO32" s="977"/>
      <c r="DP32" s="978"/>
      <c r="DQ32" s="976" t="s">
        <v>499</v>
      </c>
      <c r="DR32" s="977"/>
      <c r="DS32" s="977"/>
      <c r="DT32" s="977"/>
      <c r="DU32" s="978"/>
      <c r="DV32" s="979"/>
      <c r="DW32" s="980"/>
      <c r="DX32" s="980"/>
      <c r="DY32" s="980"/>
      <c r="DZ32" s="981"/>
      <c r="EA32" s="212"/>
    </row>
    <row r="33" spans="1:131" ht="26.25" customHeight="1" x14ac:dyDescent="0.2">
      <c r="A33" s="224">
        <v>6</v>
      </c>
      <c r="B33" s="1017" t="s">
        <v>398</v>
      </c>
      <c r="C33" s="1018"/>
      <c r="D33" s="1018"/>
      <c r="E33" s="1018"/>
      <c r="F33" s="1018"/>
      <c r="G33" s="1018"/>
      <c r="H33" s="1018"/>
      <c r="I33" s="1018"/>
      <c r="J33" s="1018"/>
      <c r="K33" s="1018"/>
      <c r="L33" s="1018"/>
      <c r="M33" s="1018"/>
      <c r="N33" s="1018"/>
      <c r="O33" s="1018"/>
      <c r="P33" s="1019"/>
      <c r="Q33" s="1025">
        <v>35787</v>
      </c>
      <c r="R33" s="1026"/>
      <c r="S33" s="1026"/>
      <c r="T33" s="1026"/>
      <c r="U33" s="1026"/>
      <c r="V33" s="1026">
        <v>33149</v>
      </c>
      <c r="W33" s="1026"/>
      <c r="X33" s="1026"/>
      <c r="Y33" s="1026"/>
      <c r="Z33" s="1026"/>
      <c r="AA33" s="1026">
        <v>2638</v>
      </c>
      <c r="AB33" s="1026"/>
      <c r="AC33" s="1026"/>
      <c r="AD33" s="1026"/>
      <c r="AE33" s="1027"/>
      <c r="AF33" s="1022">
        <v>5964</v>
      </c>
      <c r="AG33" s="1023"/>
      <c r="AH33" s="1023"/>
      <c r="AI33" s="1023"/>
      <c r="AJ33" s="1024"/>
      <c r="AK33" s="967">
        <v>569</v>
      </c>
      <c r="AL33" s="958"/>
      <c r="AM33" s="958"/>
      <c r="AN33" s="958"/>
      <c r="AO33" s="958"/>
      <c r="AP33" s="958">
        <v>21227</v>
      </c>
      <c r="AQ33" s="958"/>
      <c r="AR33" s="958"/>
      <c r="AS33" s="958"/>
      <c r="AT33" s="958"/>
      <c r="AU33" s="958">
        <v>42</v>
      </c>
      <c r="AV33" s="958"/>
      <c r="AW33" s="958"/>
      <c r="AX33" s="958"/>
      <c r="AY33" s="958"/>
      <c r="AZ33" s="1028">
        <v>0</v>
      </c>
      <c r="BA33" s="1028"/>
      <c r="BB33" s="1028"/>
      <c r="BC33" s="1028"/>
      <c r="BD33" s="1028"/>
      <c r="BE33" s="959" t="s">
        <v>397</v>
      </c>
      <c r="BF33" s="959"/>
      <c r="BG33" s="959"/>
      <c r="BH33" s="959"/>
      <c r="BI33" s="960"/>
      <c r="BJ33" s="214"/>
      <c r="BK33" s="214"/>
      <c r="BL33" s="214"/>
      <c r="BM33" s="214"/>
      <c r="BN33" s="214"/>
      <c r="BO33" s="223"/>
      <c r="BP33" s="223"/>
      <c r="BQ33" s="220">
        <v>27</v>
      </c>
      <c r="BR33" s="221"/>
      <c r="BS33" s="979" t="s">
        <v>594</v>
      </c>
      <c r="BT33" s="980"/>
      <c r="BU33" s="980"/>
      <c r="BV33" s="980"/>
      <c r="BW33" s="980"/>
      <c r="BX33" s="980"/>
      <c r="BY33" s="980"/>
      <c r="BZ33" s="980"/>
      <c r="CA33" s="980"/>
      <c r="CB33" s="980"/>
      <c r="CC33" s="980"/>
      <c r="CD33" s="980"/>
      <c r="CE33" s="980"/>
      <c r="CF33" s="980"/>
      <c r="CG33" s="1001"/>
      <c r="CH33" s="976">
        <v>274</v>
      </c>
      <c r="CI33" s="977"/>
      <c r="CJ33" s="977"/>
      <c r="CK33" s="977"/>
      <c r="CL33" s="978"/>
      <c r="CM33" s="976">
        <v>17467</v>
      </c>
      <c r="CN33" s="977"/>
      <c r="CO33" s="977"/>
      <c r="CP33" s="977"/>
      <c r="CQ33" s="978"/>
      <c r="CR33" s="976">
        <v>120</v>
      </c>
      <c r="CS33" s="977"/>
      <c r="CT33" s="977"/>
      <c r="CU33" s="977"/>
      <c r="CV33" s="978"/>
      <c r="CW33" s="976">
        <v>4680</v>
      </c>
      <c r="CX33" s="977"/>
      <c r="CY33" s="977"/>
      <c r="CZ33" s="977"/>
      <c r="DA33" s="978"/>
      <c r="DB33" s="976">
        <v>2736</v>
      </c>
      <c r="DC33" s="977"/>
      <c r="DD33" s="977"/>
      <c r="DE33" s="977"/>
      <c r="DF33" s="978"/>
      <c r="DG33" s="976" t="s">
        <v>499</v>
      </c>
      <c r="DH33" s="977"/>
      <c r="DI33" s="977"/>
      <c r="DJ33" s="977"/>
      <c r="DK33" s="978"/>
      <c r="DL33" s="976" t="s">
        <v>499</v>
      </c>
      <c r="DM33" s="977"/>
      <c r="DN33" s="977"/>
      <c r="DO33" s="977"/>
      <c r="DP33" s="978"/>
      <c r="DQ33" s="976" t="s">
        <v>499</v>
      </c>
      <c r="DR33" s="977"/>
      <c r="DS33" s="977"/>
      <c r="DT33" s="977"/>
      <c r="DU33" s="978"/>
      <c r="DV33" s="979" t="s">
        <v>606</v>
      </c>
      <c r="DW33" s="980"/>
      <c r="DX33" s="980"/>
      <c r="DY33" s="980"/>
      <c r="DZ33" s="981"/>
      <c r="EA33" s="212"/>
    </row>
    <row r="34" spans="1:131" ht="26.25" customHeight="1" x14ac:dyDescent="0.2">
      <c r="A34" s="224">
        <v>7</v>
      </c>
      <c r="B34" s="1017" t="s">
        <v>399</v>
      </c>
      <c r="C34" s="1018"/>
      <c r="D34" s="1018"/>
      <c r="E34" s="1018"/>
      <c r="F34" s="1018"/>
      <c r="G34" s="1018"/>
      <c r="H34" s="1018"/>
      <c r="I34" s="1018"/>
      <c r="J34" s="1018"/>
      <c r="K34" s="1018"/>
      <c r="L34" s="1018"/>
      <c r="M34" s="1018"/>
      <c r="N34" s="1018"/>
      <c r="O34" s="1018"/>
      <c r="P34" s="1019"/>
      <c r="Q34" s="1025">
        <v>1559</v>
      </c>
      <c r="R34" s="1026"/>
      <c r="S34" s="1026"/>
      <c r="T34" s="1026"/>
      <c r="U34" s="1026"/>
      <c r="V34" s="1026">
        <v>1517</v>
      </c>
      <c r="W34" s="1026"/>
      <c r="X34" s="1026"/>
      <c r="Y34" s="1026"/>
      <c r="Z34" s="1026"/>
      <c r="AA34" s="1026">
        <v>42</v>
      </c>
      <c r="AB34" s="1026"/>
      <c r="AC34" s="1026"/>
      <c r="AD34" s="1026"/>
      <c r="AE34" s="1027"/>
      <c r="AF34" s="1022">
        <v>1685</v>
      </c>
      <c r="AG34" s="1023"/>
      <c r="AH34" s="1023"/>
      <c r="AI34" s="1023"/>
      <c r="AJ34" s="1024"/>
      <c r="AK34" s="967">
        <v>1</v>
      </c>
      <c r="AL34" s="958"/>
      <c r="AM34" s="958"/>
      <c r="AN34" s="958"/>
      <c r="AO34" s="958"/>
      <c r="AP34" s="958">
        <v>4195</v>
      </c>
      <c r="AQ34" s="958"/>
      <c r="AR34" s="958"/>
      <c r="AS34" s="958"/>
      <c r="AT34" s="958"/>
      <c r="AU34" s="958">
        <v>0</v>
      </c>
      <c r="AV34" s="958"/>
      <c r="AW34" s="958"/>
      <c r="AX34" s="958"/>
      <c r="AY34" s="958"/>
      <c r="AZ34" s="1028">
        <v>0</v>
      </c>
      <c r="BA34" s="1028"/>
      <c r="BB34" s="1028"/>
      <c r="BC34" s="1028"/>
      <c r="BD34" s="1028"/>
      <c r="BE34" s="959" t="s">
        <v>397</v>
      </c>
      <c r="BF34" s="959"/>
      <c r="BG34" s="959"/>
      <c r="BH34" s="959"/>
      <c r="BI34" s="960"/>
      <c r="BJ34" s="214"/>
      <c r="BK34" s="214"/>
      <c r="BL34" s="214"/>
      <c r="BM34" s="214"/>
      <c r="BN34" s="214"/>
      <c r="BO34" s="223"/>
      <c r="BP34" s="223"/>
      <c r="BQ34" s="220">
        <v>28</v>
      </c>
      <c r="BR34" s="221"/>
      <c r="BS34" s="979" t="s">
        <v>595</v>
      </c>
      <c r="BT34" s="980"/>
      <c r="BU34" s="980"/>
      <c r="BV34" s="980"/>
      <c r="BW34" s="980"/>
      <c r="BX34" s="980"/>
      <c r="BY34" s="980"/>
      <c r="BZ34" s="980"/>
      <c r="CA34" s="980"/>
      <c r="CB34" s="980"/>
      <c r="CC34" s="980"/>
      <c r="CD34" s="980"/>
      <c r="CE34" s="980"/>
      <c r="CF34" s="980"/>
      <c r="CG34" s="1001"/>
      <c r="CH34" s="976">
        <v>7</v>
      </c>
      <c r="CI34" s="977"/>
      <c r="CJ34" s="977"/>
      <c r="CK34" s="977"/>
      <c r="CL34" s="978"/>
      <c r="CM34" s="976">
        <v>113</v>
      </c>
      <c r="CN34" s="977"/>
      <c r="CO34" s="977"/>
      <c r="CP34" s="977"/>
      <c r="CQ34" s="978"/>
      <c r="CR34" s="976">
        <v>90</v>
      </c>
      <c r="CS34" s="977"/>
      <c r="CT34" s="977"/>
      <c r="CU34" s="977"/>
      <c r="CV34" s="978"/>
      <c r="CW34" s="976">
        <v>146</v>
      </c>
      <c r="CX34" s="977"/>
      <c r="CY34" s="977"/>
      <c r="CZ34" s="977"/>
      <c r="DA34" s="978"/>
      <c r="DB34" s="976" t="s">
        <v>499</v>
      </c>
      <c r="DC34" s="977"/>
      <c r="DD34" s="977"/>
      <c r="DE34" s="977"/>
      <c r="DF34" s="978"/>
      <c r="DG34" s="976" t="s">
        <v>499</v>
      </c>
      <c r="DH34" s="977"/>
      <c r="DI34" s="977"/>
      <c r="DJ34" s="977"/>
      <c r="DK34" s="978"/>
      <c r="DL34" s="976" t="s">
        <v>499</v>
      </c>
      <c r="DM34" s="977"/>
      <c r="DN34" s="977"/>
      <c r="DO34" s="977"/>
      <c r="DP34" s="978"/>
      <c r="DQ34" s="976" t="s">
        <v>499</v>
      </c>
      <c r="DR34" s="977"/>
      <c r="DS34" s="977"/>
      <c r="DT34" s="977"/>
      <c r="DU34" s="978"/>
      <c r="DV34" s="979" t="s">
        <v>607</v>
      </c>
      <c r="DW34" s="980"/>
      <c r="DX34" s="980"/>
      <c r="DY34" s="980"/>
      <c r="DZ34" s="981"/>
      <c r="EA34" s="212"/>
    </row>
    <row r="35" spans="1:131" ht="26.25" customHeight="1" x14ac:dyDescent="0.2">
      <c r="A35" s="224">
        <v>8</v>
      </c>
      <c r="B35" s="1017" t="s">
        <v>400</v>
      </c>
      <c r="C35" s="1018"/>
      <c r="D35" s="1018"/>
      <c r="E35" s="1018"/>
      <c r="F35" s="1018"/>
      <c r="G35" s="1018"/>
      <c r="H35" s="1018"/>
      <c r="I35" s="1018"/>
      <c r="J35" s="1018"/>
      <c r="K35" s="1018"/>
      <c r="L35" s="1018"/>
      <c r="M35" s="1018"/>
      <c r="N35" s="1018"/>
      <c r="O35" s="1018"/>
      <c r="P35" s="1019"/>
      <c r="Q35" s="1025">
        <v>33863</v>
      </c>
      <c r="R35" s="1026"/>
      <c r="S35" s="1026"/>
      <c r="T35" s="1026"/>
      <c r="U35" s="1026"/>
      <c r="V35" s="1026">
        <v>33549</v>
      </c>
      <c r="W35" s="1026"/>
      <c r="X35" s="1026"/>
      <c r="Y35" s="1026"/>
      <c r="Z35" s="1026"/>
      <c r="AA35" s="1026">
        <v>314</v>
      </c>
      <c r="AB35" s="1026"/>
      <c r="AC35" s="1026"/>
      <c r="AD35" s="1026"/>
      <c r="AE35" s="1027"/>
      <c r="AF35" s="1022">
        <v>24948</v>
      </c>
      <c r="AG35" s="1023"/>
      <c r="AH35" s="1023"/>
      <c r="AI35" s="1023"/>
      <c r="AJ35" s="1024"/>
      <c r="AK35" s="967">
        <v>5120</v>
      </c>
      <c r="AL35" s="958"/>
      <c r="AM35" s="958"/>
      <c r="AN35" s="958"/>
      <c r="AO35" s="958"/>
      <c r="AP35" s="958">
        <v>148134</v>
      </c>
      <c r="AQ35" s="958"/>
      <c r="AR35" s="958"/>
      <c r="AS35" s="958"/>
      <c r="AT35" s="958"/>
      <c r="AU35" s="958">
        <v>57772</v>
      </c>
      <c r="AV35" s="958"/>
      <c r="AW35" s="958"/>
      <c r="AX35" s="958"/>
      <c r="AY35" s="958"/>
      <c r="AZ35" s="1028">
        <v>0</v>
      </c>
      <c r="BA35" s="1028"/>
      <c r="BB35" s="1028"/>
      <c r="BC35" s="1028"/>
      <c r="BD35" s="1028"/>
      <c r="BE35" s="959" t="s">
        <v>397</v>
      </c>
      <c r="BF35" s="959"/>
      <c r="BG35" s="959"/>
      <c r="BH35" s="959"/>
      <c r="BI35" s="960"/>
      <c r="BJ35" s="214"/>
      <c r="BK35" s="214"/>
      <c r="BL35" s="214"/>
      <c r="BM35" s="214"/>
      <c r="BN35" s="214"/>
      <c r="BO35" s="223"/>
      <c r="BP35" s="223"/>
      <c r="BQ35" s="220">
        <v>29</v>
      </c>
      <c r="BR35" s="221"/>
      <c r="BS35" s="979" t="s">
        <v>596</v>
      </c>
      <c r="BT35" s="980"/>
      <c r="BU35" s="980"/>
      <c r="BV35" s="980"/>
      <c r="BW35" s="980"/>
      <c r="BX35" s="980"/>
      <c r="BY35" s="980"/>
      <c r="BZ35" s="980"/>
      <c r="CA35" s="980"/>
      <c r="CB35" s="980"/>
      <c r="CC35" s="980"/>
      <c r="CD35" s="980"/>
      <c r="CE35" s="980"/>
      <c r="CF35" s="980"/>
      <c r="CG35" s="1001"/>
      <c r="CH35" s="976">
        <v>33</v>
      </c>
      <c r="CI35" s="977"/>
      <c r="CJ35" s="977"/>
      <c r="CK35" s="977"/>
      <c r="CL35" s="978"/>
      <c r="CM35" s="976">
        <v>498</v>
      </c>
      <c r="CN35" s="977"/>
      <c r="CO35" s="977"/>
      <c r="CP35" s="977"/>
      <c r="CQ35" s="978"/>
      <c r="CR35" s="976">
        <v>1720</v>
      </c>
      <c r="CS35" s="977"/>
      <c r="CT35" s="977"/>
      <c r="CU35" s="977"/>
      <c r="CV35" s="978"/>
      <c r="CW35" s="976" t="s">
        <v>499</v>
      </c>
      <c r="CX35" s="977"/>
      <c r="CY35" s="977"/>
      <c r="CZ35" s="977"/>
      <c r="DA35" s="978"/>
      <c r="DB35" s="976" t="s">
        <v>499</v>
      </c>
      <c r="DC35" s="977"/>
      <c r="DD35" s="977"/>
      <c r="DE35" s="977"/>
      <c r="DF35" s="978"/>
      <c r="DG35" s="976" t="s">
        <v>499</v>
      </c>
      <c r="DH35" s="977"/>
      <c r="DI35" s="977"/>
      <c r="DJ35" s="977"/>
      <c r="DK35" s="978"/>
      <c r="DL35" s="976" t="s">
        <v>499</v>
      </c>
      <c r="DM35" s="977"/>
      <c r="DN35" s="977"/>
      <c r="DO35" s="977"/>
      <c r="DP35" s="978"/>
      <c r="DQ35" s="976" t="s">
        <v>499</v>
      </c>
      <c r="DR35" s="977"/>
      <c r="DS35" s="977"/>
      <c r="DT35" s="977"/>
      <c r="DU35" s="978"/>
      <c r="DV35" s="979" t="s">
        <v>608</v>
      </c>
      <c r="DW35" s="980"/>
      <c r="DX35" s="980"/>
      <c r="DY35" s="980"/>
      <c r="DZ35" s="981"/>
      <c r="EA35" s="212"/>
    </row>
    <row r="36" spans="1:131" ht="26.25" customHeight="1" x14ac:dyDescent="0.2">
      <c r="A36" s="224">
        <v>9</v>
      </c>
      <c r="B36" s="1017" t="s">
        <v>143</v>
      </c>
      <c r="C36" s="1018"/>
      <c r="D36" s="1018"/>
      <c r="E36" s="1018"/>
      <c r="F36" s="1018"/>
      <c r="G36" s="1018"/>
      <c r="H36" s="1018"/>
      <c r="I36" s="1018"/>
      <c r="J36" s="1018"/>
      <c r="K36" s="1018"/>
      <c r="L36" s="1018"/>
      <c r="M36" s="1018"/>
      <c r="N36" s="1018"/>
      <c r="O36" s="1018"/>
      <c r="P36" s="1019"/>
      <c r="Q36" s="1025">
        <v>10322</v>
      </c>
      <c r="R36" s="1026"/>
      <c r="S36" s="1026"/>
      <c r="T36" s="1026"/>
      <c r="U36" s="1026"/>
      <c r="V36" s="1026">
        <v>10544</v>
      </c>
      <c r="W36" s="1026"/>
      <c r="X36" s="1026"/>
      <c r="Y36" s="1026"/>
      <c r="Z36" s="1026"/>
      <c r="AA36" s="1026">
        <v>-222</v>
      </c>
      <c r="AB36" s="1026"/>
      <c r="AC36" s="1026"/>
      <c r="AD36" s="1026"/>
      <c r="AE36" s="1027"/>
      <c r="AF36" s="1022">
        <v>-1795</v>
      </c>
      <c r="AG36" s="1023"/>
      <c r="AH36" s="1023"/>
      <c r="AI36" s="1023"/>
      <c r="AJ36" s="1024"/>
      <c r="AK36" s="967">
        <v>1189</v>
      </c>
      <c r="AL36" s="958"/>
      <c r="AM36" s="958"/>
      <c r="AN36" s="958"/>
      <c r="AO36" s="958"/>
      <c r="AP36" s="958">
        <v>9706</v>
      </c>
      <c r="AQ36" s="958"/>
      <c r="AR36" s="958"/>
      <c r="AS36" s="958"/>
      <c r="AT36" s="958"/>
      <c r="AU36" s="958">
        <v>1485</v>
      </c>
      <c r="AV36" s="958"/>
      <c r="AW36" s="958"/>
      <c r="AX36" s="958"/>
      <c r="AY36" s="958"/>
      <c r="AZ36" s="1028">
        <v>19.600000000000001</v>
      </c>
      <c r="BA36" s="1028"/>
      <c r="BB36" s="1028"/>
      <c r="BC36" s="1028"/>
      <c r="BD36" s="1028"/>
      <c r="BE36" s="959" t="s">
        <v>397</v>
      </c>
      <c r="BF36" s="959"/>
      <c r="BG36" s="959"/>
      <c r="BH36" s="959"/>
      <c r="BI36" s="960"/>
      <c r="BJ36" s="214"/>
      <c r="BK36" s="214"/>
      <c r="BL36" s="214"/>
      <c r="BM36" s="214"/>
      <c r="BN36" s="214"/>
      <c r="BO36" s="223"/>
      <c r="BP36" s="223"/>
      <c r="BQ36" s="220">
        <v>30</v>
      </c>
      <c r="BR36" s="221"/>
      <c r="BS36" s="979" t="s">
        <v>597</v>
      </c>
      <c r="BT36" s="980"/>
      <c r="BU36" s="980"/>
      <c r="BV36" s="980"/>
      <c r="BW36" s="980"/>
      <c r="BX36" s="980"/>
      <c r="BY36" s="980"/>
      <c r="BZ36" s="980"/>
      <c r="CA36" s="980"/>
      <c r="CB36" s="980"/>
      <c r="CC36" s="980"/>
      <c r="CD36" s="980"/>
      <c r="CE36" s="980"/>
      <c r="CF36" s="980"/>
      <c r="CG36" s="1001"/>
      <c r="CH36" s="976">
        <v>56</v>
      </c>
      <c r="CI36" s="977"/>
      <c r="CJ36" s="977"/>
      <c r="CK36" s="977"/>
      <c r="CL36" s="978"/>
      <c r="CM36" s="976">
        <v>26</v>
      </c>
      <c r="CN36" s="977"/>
      <c r="CO36" s="977"/>
      <c r="CP36" s="977"/>
      <c r="CQ36" s="978"/>
      <c r="CR36" s="976">
        <v>18</v>
      </c>
      <c r="CS36" s="977"/>
      <c r="CT36" s="977"/>
      <c r="CU36" s="977"/>
      <c r="CV36" s="978"/>
      <c r="CW36" s="976" t="s">
        <v>499</v>
      </c>
      <c r="CX36" s="977"/>
      <c r="CY36" s="977"/>
      <c r="CZ36" s="977"/>
      <c r="DA36" s="978"/>
      <c r="DB36" s="976" t="s">
        <v>499</v>
      </c>
      <c r="DC36" s="977"/>
      <c r="DD36" s="977"/>
      <c r="DE36" s="977"/>
      <c r="DF36" s="978"/>
      <c r="DG36" s="976" t="s">
        <v>499</v>
      </c>
      <c r="DH36" s="977"/>
      <c r="DI36" s="977"/>
      <c r="DJ36" s="977"/>
      <c r="DK36" s="978"/>
      <c r="DL36" s="976" t="s">
        <v>499</v>
      </c>
      <c r="DM36" s="977"/>
      <c r="DN36" s="977"/>
      <c r="DO36" s="977"/>
      <c r="DP36" s="978"/>
      <c r="DQ36" s="976" t="s">
        <v>499</v>
      </c>
      <c r="DR36" s="977"/>
      <c r="DS36" s="977"/>
      <c r="DT36" s="977"/>
      <c r="DU36" s="978"/>
      <c r="DV36" s="979"/>
      <c r="DW36" s="980"/>
      <c r="DX36" s="980"/>
      <c r="DY36" s="980"/>
      <c r="DZ36" s="981"/>
      <c r="EA36" s="212"/>
    </row>
    <row r="37" spans="1:131" ht="26.25" customHeight="1" x14ac:dyDescent="0.2">
      <c r="A37" s="224">
        <v>10</v>
      </c>
      <c r="B37" s="1017" t="s">
        <v>401</v>
      </c>
      <c r="C37" s="1018"/>
      <c r="D37" s="1018"/>
      <c r="E37" s="1018"/>
      <c r="F37" s="1018"/>
      <c r="G37" s="1018"/>
      <c r="H37" s="1018"/>
      <c r="I37" s="1018"/>
      <c r="J37" s="1018"/>
      <c r="K37" s="1018"/>
      <c r="L37" s="1018"/>
      <c r="M37" s="1018"/>
      <c r="N37" s="1018"/>
      <c r="O37" s="1018"/>
      <c r="P37" s="1019"/>
      <c r="Q37" s="1025">
        <v>24599</v>
      </c>
      <c r="R37" s="1026"/>
      <c r="S37" s="1026"/>
      <c r="T37" s="1026"/>
      <c r="U37" s="1026"/>
      <c r="V37" s="1026">
        <v>26939</v>
      </c>
      <c r="W37" s="1026"/>
      <c r="X37" s="1026"/>
      <c r="Y37" s="1026"/>
      <c r="Z37" s="1026"/>
      <c r="AA37" s="1026">
        <v>-2340</v>
      </c>
      <c r="AB37" s="1026"/>
      <c r="AC37" s="1026"/>
      <c r="AD37" s="1026"/>
      <c r="AE37" s="1027"/>
      <c r="AF37" s="1022">
        <v>3730</v>
      </c>
      <c r="AG37" s="1023"/>
      <c r="AH37" s="1023"/>
      <c r="AI37" s="1023"/>
      <c r="AJ37" s="1024"/>
      <c r="AK37" s="967">
        <v>7410</v>
      </c>
      <c r="AL37" s="958"/>
      <c r="AM37" s="958"/>
      <c r="AN37" s="958"/>
      <c r="AO37" s="958"/>
      <c r="AP37" s="958">
        <v>167573</v>
      </c>
      <c r="AQ37" s="958"/>
      <c r="AR37" s="958"/>
      <c r="AS37" s="958"/>
      <c r="AT37" s="958"/>
      <c r="AU37" s="958">
        <v>50440</v>
      </c>
      <c r="AV37" s="958"/>
      <c r="AW37" s="958"/>
      <c r="AX37" s="958"/>
      <c r="AY37" s="958"/>
      <c r="AZ37" s="1028">
        <v>0</v>
      </c>
      <c r="BA37" s="1028"/>
      <c r="BB37" s="1028"/>
      <c r="BC37" s="1028"/>
      <c r="BD37" s="1028"/>
      <c r="BE37" s="959" t="s">
        <v>397</v>
      </c>
      <c r="BF37" s="959"/>
      <c r="BG37" s="959"/>
      <c r="BH37" s="959"/>
      <c r="BI37" s="960"/>
      <c r="BJ37" s="214"/>
      <c r="BK37" s="214"/>
      <c r="BL37" s="214"/>
      <c r="BM37" s="214"/>
      <c r="BN37" s="214"/>
      <c r="BO37" s="223"/>
      <c r="BP37" s="223"/>
      <c r="BQ37" s="220">
        <v>31</v>
      </c>
      <c r="BR37" s="221"/>
      <c r="BS37" s="979" t="s">
        <v>598</v>
      </c>
      <c r="BT37" s="980"/>
      <c r="BU37" s="980"/>
      <c r="BV37" s="980"/>
      <c r="BW37" s="980"/>
      <c r="BX37" s="980"/>
      <c r="BY37" s="980"/>
      <c r="BZ37" s="980"/>
      <c r="CA37" s="980"/>
      <c r="CB37" s="980"/>
      <c r="CC37" s="980"/>
      <c r="CD37" s="980"/>
      <c r="CE37" s="980"/>
      <c r="CF37" s="980"/>
      <c r="CG37" s="1001"/>
      <c r="CH37" s="976">
        <v>789</v>
      </c>
      <c r="CI37" s="977"/>
      <c r="CJ37" s="977"/>
      <c r="CK37" s="977"/>
      <c r="CL37" s="978"/>
      <c r="CM37" s="976">
        <v>9061</v>
      </c>
      <c r="CN37" s="977"/>
      <c r="CO37" s="977"/>
      <c r="CP37" s="977"/>
      <c r="CQ37" s="978"/>
      <c r="CR37" s="976">
        <v>450</v>
      </c>
      <c r="CS37" s="977"/>
      <c r="CT37" s="977"/>
      <c r="CU37" s="977"/>
      <c r="CV37" s="978"/>
      <c r="CW37" s="976">
        <v>842</v>
      </c>
      <c r="CX37" s="977"/>
      <c r="CY37" s="977"/>
      <c r="CZ37" s="977"/>
      <c r="DA37" s="978"/>
      <c r="DB37" s="976">
        <v>16246</v>
      </c>
      <c r="DC37" s="977"/>
      <c r="DD37" s="977"/>
      <c r="DE37" s="977"/>
      <c r="DF37" s="978"/>
      <c r="DG37" s="976" t="s">
        <v>499</v>
      </c>
      <c r="DH37" s="977"/>
      <c r="DI37" s="977"/>
      <c r="DJ37" s="977"/>
      <c r="DK37" s="978"/>
      <c r="DL37" s="976" t="s">
        <v>499</v>
      </c>
      <c r="DM37" s="977"/>
      <c r="DN37" s="977"/>
      <c r="DO37" s="977"/>
      <c r="DP37" s="978"/>
      <c r="DQ37" s="976" t="s">
        <v>499</v>
      </c>
      <c r="DR37" s="977"/>
      <c r="DS37" s="977"/>
      <c r="DT37" s="977"/>
      <c r="DU37" s="978"/>
      <c r="DV37" s="979"/>
      <c r="DW37" s="980"/>
      <c r="DX37" s="980"/>
      <c r="DY37" s="980"/>
      <c r="DZ37" s="981"/>
      <c r="EA37" s="212"/>
    </row>
    <row r="38" spans="1:131" ht="26.25" customHeight="1" x14ac:dyDescent="0.2">
      <c r="A38" s="224">
        <v>11</v>
      </c>
      <c r="B38" s="1017" t="s">
        <v>402</v>
      </c>
      <c r="C38" s="1018"/>
      <c r="D38" s="1018"/>
      <c r="E38" s="1018"/>
      <c r="F38" s="1018"/>
      <c r="G38" s="1018"/>
      <c r="H38" s="1018"/>
      <c r="I38" s="1018"/>
      <c r="J38" s="1018"/>
      <c r="K38" s="1018"/>
      <c r="L38" s="1018"/>
      <c r="M38" s="1018"/>
      <c r="N38" s="1018"/>
      <c r="O38" s="1018"/>
      <c r="P38" s="1019"/>
      <c r="Q38" s="1025">
        <v>8861</v>
      </c>
      <c r="R38" s="1026"/>
      <c r="S38" s="1026"/>
      <c r="T38" s="1026"/>
      <c r="U38" s="1026"/>
      <c r="V38" s="1026">
        <v>8308</v>
      </c>
      <c r="W38" s="1026"/>
      <c r="X38" s="1026"/>
      <c r="Y38" s="1026"/>
      <c r="Z38" s="1026"/>
      <c r="AA38" s="1026">
        <v>553</v>
      </c>
      <c r="AB38" s="1026"/>
      <c r="AC38" s="1026"/>
      <c r="AD38" s="1026"/>
      <c r="AE38" s="1027"/>
      <c r="AF38" s="1022">
        <v>104019</v>
      </c>
      <c r="AG38" s="1023"/>
      <c r="AH38" s="1023"/>
      <c r="AI38" s="1023"/>
      <c r="AJ38" s="1024"/>
      <c r="AK38" s="967">
        <v>0</v>
      </c>
      <c r="AL38" s="958"/>
      <c r="AM38" s="958"/>
      <c r="AN38" s="958"/>
      <c r="AO38" s="958"/>
      <c r="AP38" s="958">
        <v>3600</v>
      </c>
      <c r="AQ38" s="958"/>
      <c r="AR38" s="958"/>
      <c r="AS38" s="958"/>
      <c r="AT38" s="958"/>
      <c r="AU38" s="958">
        <v>0</v>
      </c>
      <c r="AV38" s="958"/>
      <c r="AW38" s="958"/>
      <c r="AX38" s="958"/>
      <c r="AY38" s="958"/>
      <c r="AZ38" s="1028">
        <v>0</v>
      </c>
      <c r="BA38" s="1028"/>
      <c r="BB38" s="1028"/>
      <c r="BC38" s="1028"/>
      <c r="BD38" s="1028"/>
      <c r="BE38" s="959" t="s">
        <v>397</v>
      </c>
      <c r="BF38" s="959"/>
      <c r="BG38" s="959"/>
      <c r="BH38" s="959"/>
      <c r="BI38" s="960"/>
      <c r="BJ38" s="214"/>
      <c r="BK38" s="214"/>
      <c r="BL38" s="214"/>
      <c r="BM38" s="214"/>
      <c r="BN38" s="214"/>
      <c r="BO38" s="223"/>
      <c r="BP38" s="223"/>
      <c r="BQ38" s="220">
        <v>32</v>
      </c>
      <c r="BR38" s="221"/>
      <c r="BS38" s="979" t="s">
        <v>599</v>
      </c>
      <c r="BT38" s="980"/>
      <c r="BU38" s="980"/>
      <c r="BV38" s="980"/>
      <c r="BW38" s="980"/>
      <c r="BX38" s="980"/>
      <c r="BY38" s="980"/>
      <c r="BZ38" s="980"/>
      <c r="CA38" s="980"/>
      <c r="CB38" s="980"/>
      <c r="CC38" s="980"/>
      <c r="CD38" s="980"/>
      <c r="CE38" s="980"/>
      <c r="CF38" s="980"/>
      <c r="CG38" s="1001"/>
      <c r="CH38" s="976">
        <v>14</v>
      </c>
      <c r="CI38" s="977"/>
      <c r="CJ38" s="977"/>
      <c r="CK38" s="977"/>
      <c r="CL38" s="978"/>
      <c r="CM38" s="976">
        <v>293</v>
      </c>
      <c r="CN38" s="977"/>
      <c r="CO38" s="977"/>
      <c r="CP38" s="977"/>
      <c r="CQ38" s="978"/>
      <c r="CR38" s="976">
        <v>110</v>
      </c>
      <c r="CS38" s="977"/>
      <c r="CT38" s="977"/>
      <c r="CU38" s="977"/>
      <c r="CV38" s="978"/>
      <c r="CW38" s="976" t="s">
        <v>499</v>
      </c>
      <c r="CX38" s="977"/>
      <c r="CY38" s="977"/>
      <c r="CZ38" s="977"/>
      <c r="DA38" s="978"/>
      <c r="DB38" s="976" t="s">
        <v>499</v>
      </c>
      <c r="DC38" s="977"/>
      <c r="DD38" s="977"/>
      <c r="DE38" s="977"/>
      <c r="DF38" s="978"/>
      <c r="DG38" s="976" t="s">
        <v>499</v>
      </c>
      <c r="DH38" s="977"/>
      <c r="DI38" s="977"/>
      <c r="DJ38" s="977"/>
      <c r="DK38" s="978"/>
      <c r="DL38" s="976" t="s">
        <v>499</v>
      </c>
      <c r="DM38" s="977"/>
      <c r="DN38" s="977"/>
      <c r="DO38" s="977"/>
      <c r="DP38" s="978"/>
      <c r="DQ38" s="976" t="s">
        <v>499</v>
      </c>
      <c r="DR38" s="977"/>
      <c r="DS38" s="977"/>
      <c r="DT38" s="977"/>
      <c r="DU38" s="978"/>
      <c r="DV38" s="979"/>
      <c r="DW38" s="980"/>
      <c r="DX38" s="980"/>
      <c r="DY38" s="980"/>
      <c r="DZ38" s="981"/>
      <c r="EA38" s="212"/>
    </row>
    <row r="39" spans="1:131" ht="26.25" customHeight="1" x14ac:dyDescent="0.2">
      <c r="A39" s="224">
        <v>12</v>
      </c>
      <c r="B39" s="1017" t="s">
        <v>403</v>
      </c>
      <c r="C39" s="1018"/>
      <c r="D39" s="1018"/>
      <c r="E39" s="1018"/>
      <c r="F39" s="1018"/>
      <c r="G39" s="1018"/>
      <c r="H39" s="1018"/>
      <c r="I39" s="1018"/>
      <c r="J39" s="1018"/>
      <c r="K39" s="1018"/>
      <c r="L39" s="1018"/>
      <c r="M39" s="1018"/>
      <c r="N39" s="1018"/>
      <c r="O39" s="1018"/>
      <c r="P39" s="1019"/>
      <c r="Q39" s="1025">
        <v>2612</v>
      </c>
      <c r="R39" s="1026"/>
      <c r="S39" s="1026"/>
      <c r="T39" s="1026"/>
      <c r="U39" s="1026"/>
      <c r="V39" s="1026">
        <v>2577</v>
      </c>
      <c r="W39" s="1026"/>
      <c r="X39" s="1026"/>
      <c r="Y39" s="1026"/>
      <c r="Z39" s="1026"/>
      <c r="AA39" s="1026">
        <v>35</v>
      </c>
      <c r="AB39" s="1026"/>
      <c r="AC39" s="1026"/>
      <c r="AD39" s="1026"/>
      <c r="AE39" s="1027"/>
      <c r="AF39" s="1022" t="s">
        <v>122</v>
      </c>
      <c r="AG39" s="1023"/>
      <c r="AH39" s="1023"/>
      <c r="AI39" s="1023"/>
      <c r="AJ39" s="1024"/>
      <c r="AK39" s="967">
        <v>286</v>
      </c>
      <c r="AL39" s="958"/>
      <c r="AM39" s="958"/>
      <c r="AN39" s="958"/>
      <c r="AO39" s="958"/>
      <c r="AP39" s="958">
        <v>9623</v>
      </c>
      <c r="AQ39" s="958"/>
      <c r="AR39" s="958"/>
      <c r="AS39" s="958"/>
      <c r="AT39" s="958"/>
      <c r="AU39" s="958">
        <v>5187</v>
      </c>
      <c r="AV39" s="958"/>
      <c r="AW39" s="958"/>
      <c r="AX39" s="958"/>
      <c r="AY39" s="958"/>
      <c r="AZ39" s="1028">
        <v>0</v>
      </c>
      <c r="BA39" s="1028"/>
      <c r="BB39" s="1028"/>
      <c r="BC39" s="1028"/>
      <c r="BD39" s="1028"/>
      <c r="BE39" s="959" t="s">
        <v>404</v>
      </c>
      <c r="BF39" s="959"/>
      <c r="BG39" s="959"/>
      <c r="BH39" s="959"/>
      <c r="BI39" s="960"/>
      <c r="BJ39" s="214"/>
      <c r="BK39" s="214"/>
      <c r="BL39" s="214"/>
      <c r="BM39" s="214"/>
      <c r="BN39" s="214"/>
      <c r="BO39" s="223"/>
      <c r="BP39" s="223"/>
      <c r="BQ39" s="220">
        <v>33</v>
      </c>
      <c r="BR39" s="221"/>
      <c r="BS39" s="979" t="s">
        <v>600</v>
      </c>
      <c r="BT39" s="980"/>
      <c r="BU39" s="980"/>
      <c r="BV39" s="980"/>
      <c r="BW39" s="980"/>
      <c r="BX39" s="980"/>
      <c r="BY39" s="980"/>
      <c r="BZ39" s="980"/>
      <c r="CA39" s="980"/>
      <c r="CB39" s="980"/>
      <c r="CC39" s="980"/>
      <c r="CD39" s="980"/>
      <c r="CE39" s="980"/>
      <c r="CF39" s="980"/>
      <c r="CG39" s="1001"/>
      <c r="CH39" s="976">
        <v>0</v>
      </c>
      <c r="CI39" s="977"/>
      <c r="CJ39" s="977"/>
      <c r="CK39" s="977"/>
      <c r="CL39" s="978"/>
      <c r="CM39" s="976">
        <v>3</v>
      </c>
      <c r="CN39" s="977"/>
      <c r="CO39" s="977"/>
      <c r="CP39" s="977"/>
      <c r="CQ39" s="978"/>
      <c r="CR39" s="976">
        <v>3</v>
      </c>
      <c r="CS39" s="977"/>
      <c r="CT39" s="977"/>
      <c r="CU39" s="977"/>
      <c r="CV39" s="978"/>
      <c r="CW39" s="976">
        <v>474</v>
      </c>
      <c r="CX39" s="977"/>
      <c r="CY39" s="977"/>
      <c r="CZ39" s="977"/>
      <c r="DA39" s="978"/>
      <c r="DB39" s="976" t="s">
        <v>499</v>
      </c>
      <c r="DC39" s="977"/>
      <c r="DD39" s="977"/>
      <c r="DE39" s="977"/>
      <c r="DF39" s="978"/>
      <c r="DG39" s="976" t="s">
        <v>499</v>
      </c>
      <c r="DH39" s="977"/>
      <c r="DI39" s="977"/>
      <c r="DJ39" s="977"/>
      <c r="DK39" s="978"/>
      <c r="DL39" s="976" t="s">
        <v>499</v>
      </c>
      <c r="DM39" s="977"/>
      <c r="DN39" s="977"/>
      <c r="DO39" s="977"/>
      <c r="DP39" s="978"/>
      <c r="DQ39" s="976" t="s">
        <v>499</v>
      </c>
      <c r="DR39" s="977"/>
      <c r="DS39" s="977"/>
      <c r="DT39" s="977"/>
      <c r="DU39" s="978"/>
      <c r="DV39" s="979"/>
      <c r="DW39" s="980"/>
      <c r="DX39" s="980"/>
      <c r="DY39" s="980"/>
      <c r="DZ39" s="981"/>
      <c r="EA39" s="212"/>
    </row>
    <row r="40" spans="1:131" ht="26.25" customHeight="1" x14ac:dyDescent="0.2">
      <c r="A40" s="220">
        <v>13</v>
      </c>
      <c r="B40" s="1017" t="s">
        <v>405</v>
      </c>
      <c r="C40" s="1018"/>
      <c r="D40" s="1018"/>
      <c r="E40" s="1018"/>
      <c r="F40" s="1018"/>
      <c r="G40" s="1018"/>
      <c r="H40" s="1018"/>
      <c r="I40" s="1018"/>
      <c r="J40" s="1018"/>
      <c r="K40" s="1018"/>
      <c r="L40" s="1018"/>
      <c r="M40" s="1018"/>
      <c r="N40" s="1018"/>
      <c r="O40" s="1018"/>
      <c r="P40" s="1019"/>
      <c r="Q40" s="1025">
        <v>822</v>
      </c>
      <c r="R40" s="1026"/>
      <c r="S40" s="1026"/>
      <c r="T40" s="1026"/>
      <c r="U40" s="1026"/>
      <c r="V40" s="1026">
        <v>822</v>
      </c>
      <c r="W40" s="1026"/>
      <c r="X40" s="1026"/>
      <c r="Y40" s="1026"/>
      <c r="Z40" s="1026"/>
      <c r="AA40" s="1026">
        <v>0</v>
      </c>
      <c r="AB40" s="1026"/>
      <c r="AC40" s="1026"/>
      <c r="AD40" s="1026"/>
      <c r="AE40" s="1027"/>
      <c r="AF40" s="1022" t="s">
        <v>122</v>
      </c>
      <c r="AG40" s="1023"/>
      <c r="AH40" s="1023"/>
      <c r="AI40" s="1023"/>
      <c r="AJ40" s="1024"/>
      <c r="AK40" s="967">
        <v>406</v>
      </c>
      <c r="AL40" s="958"/>
      <c r="AM40" s="958"/>
      <c r="AN40" s="958"/>
      <c r="AO40" s="958"/>
      <c r="AP40" s="958">
        <v>2055</v>
      </c>
      <c r="AQ40" s="958"/>
      <c r="AR40" s="958"/>
      <c r="AS40" s="958"/>
      <c r="AT40" s="958"/>
      <c r="AU40" s="958">
        <v>1272</v>
      </c>
      <c r="AV40" s="958"/>
      <c r="AW40" s="958"/>
      <c r="AX40" s="958"/>
      <c r="AY40" s="958"/>
      <c r="AZ40" s="1028">
        <v>0</v>
      </c>
      <c r="BA40" s="1028"/>
      <c r="BB40" s="1028"/>
      <c r="BC40" s="1028"/>
      <c r="BD40" s="1028"/>
      <c r="BE40" s="959" t="s">
        <v>404</v>
      </c>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0">
        <v>14</v>
      </c>
      <c r="B41" s="1017" t="s">
        <v>406</v>
      </c>
      <c r="C41" s="1018"/>
      <c r="D41" s="1018"/>
      <c r="E41" s="1018"/>
      <c r="F41" s="1018"/>
      <c r="G41" s="1018"/>
      <c r="H41" s="1018"/>
      <c r="I41" s="1018"/>
      <c r="J41" s="1018"/>
      <c r="K41" s="1018"/>
      <c r="L41" s="1018"/>
      <c r="M41" s="1018"/>
      <c r="N41" s="1018"/>
      <c r="O41" s="1018"/>
      <c r="P41" s="1019"/>
      <c r="Q41" s="1025">
        <v>4250</v>
      </c>
      <c r="R41" s="1026"/>
      <c r="S41" s="1026"/>
      <c r="T41" s="1026"/>
      <c r="U41" s="1026"/>
      <c r="V41" s="1026">
        <v>4131</v>
      </c>
      <c r="W41" s="1026"/>
      <c r="X41" s="1026"/>
      <c r="Y41" s="1026"/>
      <c r="Z41" s="1026"/>
      <c r="AA41" s="1026">
        <v>119</v>
      </c>
      <c r="AB41" s="1026"/>
      <c r="AC41" s="1026"/>
      <c r="AD41" s="1026"/>
      <c r="AE41" s="1027"/>
      <c r="AF41" s="1022">
        <v>8462</v>
      </c>
      <c r="AG41" s="1023"/>
      <c r="AH41" s="1023"/>
      <c r="AI41" s="1023"/>
      <c r="AJ41" s="1024"/>
      <c r="AK41" s="967">
        <v>857</v>
      </c>
      <c r="AL41" s="958"/>
      <c r="AM41" s="958"/>
      <c r="AN41" s="958"/>
      <c r="AO41" s="958"/>
      <c r="AP41" s="958">
        <v>28523</v>
      </c>
      <c r="AQ41" s="958"/>
      <c r="AR41" s="958"/>
      <c r="AS41" s="958"/>
      <c r="AT41" s="958"/>
      <c r="AU41" s="958">
        <v>8416</v>
      </c>
      <c r="AV41" s="958"/>
      <c r="AW41" s="958"/>
      <c r="AX41" s="958"/>
      <c r="AY41" s="958"/>
      <c r="AZ41" s="1028">
        <v>0</v>
      </c>
      <c r="BA41" s="1028"/>
      <c r="BB41" s="1028"/>
      <c r="BC41" s="1028"/>
      <c r="BD41" s="1028"/>
      <c r="BE41" s="959" t="s">
        <v>404</v>
      </c>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407</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2" t="s">
        <v>380</v>
      </c>
      <c r="B63" s="924" t="s">
        <v>408</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183712</v>
      </c>
      <c r="AG63" s="946"/>
      <c r="AH63" s="946"/>
      <c r="AI63" s="946"/>
      <c r="AJ63" s="1009"/>
      <c r="AK63" s="1010"/>
      <c r="AL63" s="950"/>
      <c r="AM63" s="950"/>
      <c r="AN63" s="950"/>
      <c r="AO63" s="950"/>
      <c r="AP63" s="946">
        <v>580531</v>
      </c>
      <c r="AQ63" s="946"/>
      <c r="AR63" s="946"/>
      <c r="AS63" s="946"/>
      <c r="AT63" s="946"/>
      <c r="AU63" s="946">
        <v>193581</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409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410</v>
      </c>
      <c r="B66" s="983"/>
      <c r="C66" s="983"/>
      <c r="D66" s="983"/>
      <c r="E66" s="983"/>
      <c r="F66" s="983"/>
      <c r="G66" s="983"/>
      <c r="H66" s="983"/>
      <c r="I66" s="983"/>
      <c r="J66" s="983"/>
      <c r="K66" s="983"/>
      <c r="L66" s="983"/>
      <c r="M66" s="983"/>
      <c r="N66" s="983"/>
      <c r="O66" s="983"/>
      <c r="P66" s="984"/>
      <c r="Q66" s="988" t="s">
        <v>384</v>
      </c>
      <c r="R66" s="989"/>
      <c r="S66" s="989"/>
      <c r="T66" s="989"/>
      <c r="U66" s="990"/>
      <c r="V66" s="988" t="s">
        <v>385</v>
      </c>
      <c r="W66" s="989"/>
      <c r="X66" s="989"/>
      <c r="Y66" s="989"/>
      <c r="Z66" s="990"/>
      <c r="AA66" s="988" t="s">
        <v>386</v>
      </c>
      <c r="AB66" s="989"/>
      <c r="AC66" s="989"/>
      <c r="AD66" s="989"/>
      <c r="AE66" s="990"/>
      <c r="AF66" s="994" t="s">
        <v>387</v>
      </c>
      <c r="AG66" s="995"/>
      <c r="AH66" s="995"/>
      <c r="AI66" s="995"/>
      <c r="AJ66" s="996"/>
      <c r="AK66" s="988" t="s">
        <v>388</v>
      </c>
      <c r="AL66" s="983"/>
      <c r="AM66" s="983"/>
      <c r="AN66" s="983"/>
      <c r="AO66" s="984"/>
      <c r="AP66" s="988" t="s">
        <v>389</v>
      </c>
      <c r="AQ66" s="989"/>
      <c r="AR66" s="989"/>
      <c r="AS66" s="989"/>
      <c r="AT66" s="990"/>
      <c r="AU66" s="988" t="s">
        <v>411</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8">
        <v>1</v>
      </c>
      <c r="B68" s="972" t="s">
        <v>566</v>
      </c>
      <c r="C68" s="973"/>
      <c r="D68" s="973"/>
      <c r="E68" s="973"/>
      <c r="F68" s="973"/>
      <c r="G68" s="973"/>
      <c r="H68" s="973"/>
      <c r="I68" s="973"/>
      <c r="J68" s="973"/>
      <c r="K68" s="973"/>
      <c r="L68" s="973"/>
      <c r="M68" s="973"/>
      <c r="N68" s="973"/>
      <c r="O68" s="973"/>
      <c r="P68" s="974"/>
      <c r="Q68" s="975">
        <v>19021</v>
      </c>
      <c r="R68" s="969"/>
      <c r="S68" s="969"/>
      <c r="T68" s="969"/>
      <c r="U68" s="969"/>
      <c r="V68" s="969">
        <v>16478</v>
      </c>
      <c r="W68" s="969"/>
      <c r="X68" s="969"/>
      <c r="Y68" s="969"/>
      <c r="Z68" s="969"/>
      <c r="AA68" s="969">
        <v>2543</v>
      </c>
      <c r="AB68" s="969"/>
      <c r="AC68" s="969"/>
      <c r="AD68" s="969"/>
      <c r="AE68" s="969"/>
      <c r="AF68" s="969">
        <v>16553</v>
      </c>
      <c r="AG68" s="969"/>
      <c r="AH68" s="969"/>
      <c r="AI68" s="969"/>
      <c r="AJ68" s="969"/>
      <c r="AK68" s="969">
        <v>14</v>
      </c>
      <c r="AL68" s="969"/>
      <c r="AM68" s="969"/>
      <c r="AN68" s="969"/>
      <c r="AO68" s="969"/>
      <c r="AP68" s="969">
        <v>27906</v>
      </c>
      <c r="AQ68" s="969"/>
      <c r="AR68" s="969"/>
      <c r="AS68" s="969"/>
      <c r="AT68" s="969"/>
      <c r="AU68" s="969">
        <v>125</v>
      </c>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0">
        <v>2</v>
      </c>
      <c r="B69" s="961" t="s">
        <v>564</v>
      </c>
      <c r="C69" s="962"/>
      <c r="D69" s="962"/>
      <c r="E69" s="962"/>
      <c r="F69" s="962"/>
      <c r="G69" s="962"/>
      <c r="H69" s="962"/>
      <c r="I69" s="962"/>
      <c r="J69" s="962"/>
      <c r="K69" s="962"/>
      <c r="L69" s="962"/>
      <c r="M69" s="962"/>
      <c r="N69" s="962"/>
      <c r="O69" s="962"/>
      <c r="P69" s="963"/>
      <c r="Q69" s="964">
        <v>2728</v>
      </c>
      <c r="R69" s="958"/>
      <c r="S69" s="958"/>
      <c r="T69" s="958"/>
      <c r="U69" s="958"/>
      <c r="V69" s="958">
        <v>2313</v>
      </c>
      <c r="W69" s="958"/>
      <c r="X69" s="958"/>
      <c r="Y69" s="958"/>
      <c r="Z69" s="958"/>
      <c r="AA69" s="958">
        <v>414</v>
      </c>
      <c r="AB69" s="958"/>
      <c r="AC69" s="958"/>
      <c r="AD69" s="958"/>
      <c r="AE69" s="958"/>
      <c r="AF69" s="958">
        <v>414</v>
      </c>
      <c r="AG69" s="958"/>
      <c r="AH69" s="958"/>
      <c r="AI69" s="958"/>
      <c r="AJ69" s="958"/>
      <c r="AK69" s="958">
        <v>34699</v>
      </c>
      <c r="AL69" s="958"/>
      <c r="AM69" s="958"/>
      <c r="AN69" s="958"/>
      <c r="AO69" s="958"/>
      <c r="AP69" s="958">
        <v>0</v>
      </c>
      <c r="AQ69" s="958"/>
      <c r="AR69" s="958"/>
      <c r="AS69" s="958"/>
      <c r="AT69" s="958"/>
      <c r="AU69" s="958">
        <v>0</v>
      </c>
      <c r="AV69" s="958"/>
      <c r="AW69" s="958"/>
      <c r="AX69" s="958"/>
      <c r="AY69" s="958"/>
      <c r="AZ69" s="959"/>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0">
        <v>3</v>
      </c>
      <c r="B70" s="961" t="s">
        <v>565</v>
      </c>
      <c r="C70" s="962"/>
      <c r="D70" s="962"/>
      <c r="E70" s="962"/>
      <c r="F70" s="962"/>
      <c r="G70" s="962"/>
      <c r="H70" s="962"/>
      <c r="I70" s="962"/>
      <c r="J70" s="962"/>
      <c r="K70" s="962"/>
      <c r="L70" s="962"/>
      <c r="M70" s="962"/>
      <c r="N70" s="962"/>
      <c r="O70" s="962"/>
      <c r="P70" s="963"/>
      <c r="Q70" s="964">
        <v>904538</v>
      </c>
      <c r="R70" s="958"/>
      <c r="S70" s="958"/>
      <c r="T70" s="958"/>
      <c r="U70" s="958"/>
      <c r="V70" s="958">
        <v>885744</v>
      </c>
      <c r="W70" s="958"/>
      <c r="X70" s="958"/>
      <c r="Y70" s="958"/>
      <c r="Z70" s="958"/>
      <c r="AA70" s="958">
        <v>18794</v>
      </c>
      <c r="AB70" s="958"/>
      <c r="AC70" s="958"/>
      <c r="AD70" s="958"/>
      <c r="AE70" s="958"/>
      <c r="AF70" s="958">
        <v>18794</v>
      </c>
      <c r="AG70" s="958"/>
      <c r="AH70" s="958"/>
      <c r="AI70" s="958"/>
      <c r="AJ70" s="958"/>
      <c r="AK70" s="958">
        <v>9747</v>
      </c>
      <c r="AL70" s="958"/>
      <c r="AM70" s="958"/>
      <c r="AN70" s="958"/>
      <c r="AO70" s="958"/>
      <c r="AP70" s="958">
        <v>0</v>
      </c>
      <c r="AQ70" s="958"/>
      <c r="AR70" s="958"/>
      <c r="AS70" s="958"/>
      <c r="AT70" s="958"/>
      <c r="AU70" s="958">
        <v>0</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0">
        <v>4</v>
      </c>
      <c r="B71" s="961" t="s">
        <v>567</v>
      </c>
      <c r="C71" s="962"/>
      <c r="D71" s="962"/>
      <c r="E71" s="962"/>
      <c r="F71" s="962"/>
      <c r="G71" s="962"/>
      <c r="H71" s="962"/>
      <c r="I71" s="962"/>
      <c r="J71" s="962"/>
      <c r="K71" s="962"/>
      <c r="L71" s="962"/>
      <c r="M71" s="962"/>
      <c r="N71" s="962"/>
      <c r="O71" s="962"/>
      <c r="P71" s="963"/>
      <c r="Q71" s="964">
        <v>4519</v>
      </c>
      <c r="R71" s="958"/>
      <c r="S71" s="958"/>
      <c r="T71" s="958"/>
      <c r="U71" s="958"/>
      <c r="V71" s="958">
        <v>4460</v>
      </c>
      <c r="W71" s="958"/>
      <c r="X71" s="958"/>
      <c r="Y71" s="958"/>
      <c r="Z71" s="958"/>
      <c r="AA71" s="958">
        <v>59</v>
      </c>
      <c r="AB71" s="958"/>
      <c r="AC71" s="958"/>
      <c r="AD71" s="958"/>
      <c r="AE71" s="958"/>
      <c r="AF71" s="958">
        <v>59</v>
      </c>
      <c r="AG71" s="958"/>
      <c r="AH71" s="958"/>
      <c r="AI71" s="958"/>
      <c r="AJ71" s="958"/>
      <c r="AK71" s="958">
        <v>896</v>
      </c>
      <c r="AL71" s="958"/>
      <c r="AM71" s="958"/>
      <c r="AN71" s="958"/>
      <c r="AO71" s="958"/>
      <c r="AP71" s="958">
        <v>16</v>
      </c>
      <c r="AQ71" s="958"/>
      <c r="AR71" s="958"/>
      <c r="AS71" s="958"/>
      <c r="AT71" s="958"/>
      <c r="AU71" s="958">
        <v>0</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0">
        <v>5</v>
      </c>
      <c r="B72" s="961"/>
      <c r="C72" s="962"/>
      <c r="D72" s="962"/>
      <c r="E72" s="962"/>
      <c r="F72" s="962"/>
      <c r="G72" s="962"/>
      <c r="H72" s="962"/>
      <c r="I72" s="962"/>
      <c r="J72" s="962"/>
      <c r="K72" s="962"/>
      <c r="L72" s="962"/>
      <c r="M72" s="962"/>
      <c r="N72" s="962"/>
      <c r="O72" s="962"/>
      <c r="P72" s="963"/>
      <c r="Q72" s="964"/>
      <c r="R72" s="958"/>
      <c r="S72" s="958"/>
      <c r="T72" s="958"/>
      <c r="U72" s="958"/>
      <c r="V72" s="958"/>
      <c r="W72" s="958"/>
      <c r="X72" s="958"/>
      <c r="Y72" s="958"/>
      <c r="Z72" s="958"/>
      <c r="AA72" s="958"/>
      <c r="AB72" s="958"/>
      <c r="AC72" s="958"/>
      <c r="AD72" s="958"/>
      <c r="AE72" s="958"/>
      <c r="AF72" s="958"/>
      <c r="AG72" s="958"/>
      <c r="AH72" s="958"/>
      <c r="AI72" s="958"/>
      <c r="AJ72" s="958"/>
      <c r="AK72" s="958"/>
      <c r="AL72" s="958"/>
      <c r="AM72" s="958"/>
      <c r="AN72" s="958"/>
      <c r="AO72" s="958"/>
      <c r="AP72" s="958"/>
      <c r="AQ72" s="958"/>
      <c r="AR72" s="958"/>
      <c r="AS72" s="958"/>
      <c r="AT72" s="958"/>
      <c r="AU72" s="958"/>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0">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0">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2" t="s">
        <v>380</v>
      </c>
      <c r="B88" s="924" t="s">
        <v>412</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35820</v>
      </c>
      <c r="AG88" s="946"/>
      <c r="AH88" s="946"/>
      <c r="AI88" s="946"/>
      <c r="AJ88" s="946"/>
      <c r="AK88" s="950"/>
      <c r="AL88" s="950"/>
      <c r="AM88" s="950"/>
      <c r="AN88" s="950"/>
      <c r="AO88" s="950"/>
      <c r="AP88" s="946">
        <v>27922</v>
      </c>
      <c r="AQ88" s="946"/>
      <c r="AR88" s="946"/>
      <c r="AS88" s="946"/>
      <c r="AT88" s="946"/>
      <c r="AU88" s="946">
        <v>125</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380</v>
      </c>
      <c r="BR102" s="924" t="s">
        <v>413</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110963</v>
      </c>
      <c r="CS102" s="940"/>
      <c r="CT102" s="940"/>
      <c r="CU102" s="940"/>
      <c r="CV102" s="941"/>
      <c r="CW102" s="939">
        <v>37756</v>
      </c>
      <c r="CX102" s="940"/>
      <c r="CY102" s="940"/>
      <c r="CZ102" s="940"/>
      <c r="DA102" s="941"/>
      <c r="DB102" s="939">
        <v>102671</v>
      </c>
      <c r="DC102" s="940"/>
      <c r="DD102" s="940"/>
      <c r="DE102" s="940"/>
      <c r="DF102" s="941"/>
      <c r="DG102" s="939">
        <v>17085</v>
      </c>
      <c r="DH102" s="940"/>
      <c r="DI102" s="940"/>
      <c r="DJ102" s="940"/>
      <c r="DK102" s="941"/>
      <c r="DL102" s="939">
        <v>3180</v>
      </c>
      <c r="DM102" s="940"/>
      <c r="DN102" s="940"/>
      <c r="DO102" s="940"/>
      <c r="DP102" s="941"/>
      <c r="DQ102" s="939">
        <v>954</v>
      </c>
      <c r="DR102" s="940"/>
      <c r="DS102" s="940"/>
      <c r="DT102" s="940"/>
      <c r="DU102" s="941"/>
      <c r="DV102" s="924"/>
      <c r="DW102" s="925"/>
      <c r="DX102" s="925"/>
      <c r="DY102" s="925"/>
      <c r="DZ102" s="926"/>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414</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415</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416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417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418</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419</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420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421</v>
      </c>
      <c r="AB109" s="883"/>
      <c r="AC109" s="883"/>
      <c r="AD109" s="883"/>
      <c r="AE109" s="884"/>
      <c r="AF109" s="885" t="s">
        <v>422</v>
      </c>
      <c r="AG109" s="883"/>
      <c r="AH109" s="883"/>
      <c r="AI109" s="883"/>
      <c r="AJ109" s="884"/>
      <c r="AK109" s="885" t="s">
        <v>294</v>
      </c>
      <c r="AL109" s="883"/>
      <c r="AM109" s="883"/>
      <c r="AN109" s="883"/>
      <c r="AO109" s="884"/>
      <c r="AP109" s="885" t="s">
        <v>423</v>
      </c>
      <c r="AQ109" s="883"/>
      <c r="AR109" s="883"/>
      <c r="AS109" s="883"/>
      <c r="AT109" s="916"/>
      <c r="AU109" s="882" t="s">
        <v>420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421</v>
      </c>
      <c r="BR109" s="883"/>
      <c r="BS109" s="883"/>
      <c r="BT109" s="883"/>
      <c r="BU109" s="884"/>
      <c r="BV109" s="885" t="s">
        <v>422</v>
      </c>
      <c r="BW109" s="883"/>
      <c r="BX109" s="883"/>
      <c r="BY109" s="883"/>
      <c r="BZ109" s="884"/>
      <c r="CA109" s="885" t="s">
        <v>294</v>
      </c>
      <c r="CB109" s="883"/>
      <c r="CC109" s="883"/>
      <c r="CD109" s="883"/>
      <c r="CE109" s="884"/>
      <c r="CF109" s="923" t="s">
        <v>423</v>
      </c>
      <c r="CG109" s="923"/>
      <c r="CH109" s="923"/>
      <c r="CI109" s="923"/>
      <c r="CJ109" s="923"/>
      <c r="CK109" s="885" t="s">
        <v>424</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421</v>
      </c>
      <c r="DH109" s="883"/>
      <c r="DI109" s="883"/>
      <c r="DJ109" s="883"/>
      <c r="DK109" s="884"/>
      <c r="DL109" s="885" t="s">
        <v>422</v>
      </c>
      <c r="DM109" s="883"/>
      <c r="DN109" s="883"/>
      <c r="DO109" s="883"/>
      <c r="DP109" s="884"/>
      <c r="DQ109" s="885" t="s">
        <v>294</v>
      </c>
      <c r="DR109" s="883"/>
      <c r="DS109" s="883"/>
      <c r="DT109" s="883"/>
      <c r="DU109" s="884"/>
      <c r="DV109" s="885" t="s">
        <v>423</v>
      </c>
      <c r="DW109" s="883"/>
      <c r="DX109" s="883"/>
      <c r="DY109" s="883"/>
      <c r="DZ109" s="916"/>
    </row>
    <row r="110" spans="1:131" s="212" customFormat="1" ht="26.25" customHeight="1" x14ac:dyDescent="0.2">
      <c r="A110" s="794" t="s">
        <v>425</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39836310</v>
      </c>
      <c r="AB110" s="876"/>
      <c r="AC110" s="876"/>
      <c r="AD110" s="876"/>
      <c r="AE110" s="877"/>
      <c r="AF110" s="878">
        <v>39953201</v>
      </c>
      <c r="AG110" s="876"/>
      <c r="AH110" s="876"/>
      <c r="AI110" s="876"/>
      <c r="AJ110" s="877"/>
      <c r="AK110" s="878">
        <v>33476059</v>
      </c>
      <c r="AL110" s="876"/>
      <c r="AM110" s="876"/>
      <c r="AN110" s="876"/>
      <c r="AO110" s="877"/>
      <c r="AP110" s="879">
        <v>8.1</v>
      </c>
      <c r="AQ110" s="880"/>
      <c r="AR110" s="880"/>
      <c r="AS110" s="880"/>
      <c r="AT110" s="881"/>
      <c r="AU110" s="917" t="s">
        <v>69</v>
      </c>
      <c r="AV110" s="918"/>
      <c r="AW110" s="918"/>
      <c r="AX110" s="918"/>
      <c r="AY110" s="918"/>
      <c r="AZ110" s="847" t="s">
        <v>426</v>
      </c>
      <c r="BA110" s="795"/>
      <c r="BB110" s="795"/>
      <c r="BC110" s="795"/>
      <c r="BD110" s="795"/>
      <c r="BE110" s="795"/>
      <c r="BF110" s="795"/>
      <c r="BG110" s="795"/>
      <c r="BH110" s="795"/>
      <c r="BI110" s="795"/>
      <c r="BJ110" s="795"/>
      <c r="BK110" s="795"/>
      <c r="BL110" s="795"/>
      <c r="BM110" s="795"/>
      <c r="BN110" s="795"/>
      <c r="BO110" s="795"/>
      <c r="BP110" s="796"/>
      <c r="BQ110" s="848">
        <v>1375102444</v>
      </c>
      <c r="BR110" s="829"/>
      <c r="BS110" s="829"/>
      <c r="BT110" s="829"/>
      <c r="BU110" s="829"/>
      <c r="BV110" s="829">
        <v>1390372444</v>
      </c>
      <c r="BW110" s="829"/>
      <c r="BX110" s="829"/>
      <c r="BY110" s="829"/>
      <c r="BZ110" s="829"/>
      <c r="CA110" s="829">
        <v>1407284225</v>
      </c>
      <c r="CB110" s="829"/>
      <c r="CC110" s="829"/>
      <c r="CD110" s="829"/>
      <c r="CE110" s="829"/>
      <c r="CF110" s="853">
        <v>342.4</v>
      </c>
      <c r="CG110" s="854"/>
      <c r="CH110" s="854"/>
      <c r="CI110" s="854"/>
      <c r="CJ110" s="854"/>
      <c r="CK110" s="913" t="s">
        <v>427</v>
      </c>
      <c r="CL110" s="806"/>
      <c r="CM110" s="847" t="s">
        <v>428</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v>1979627</v>
      </c>
      <c r="DH110" s="829"/>
      <c r="DI110" s="829"/>
      <c r="DJ110" s="829"/>
      <c r="DK110" s="829"/>
      <c r="DL110" s="829">
        <v>1772062</v>
      </c>
      <c r="DM110" s="829"/>
      <c r="DN110" s="829"/>
      <c r="DO110" s="829"/>
      <c r="DP110" s="829"/>
      <c r="DQ110" s="829">
        <v>2324144</v>
      </c>
      <c r="DR110" s="829"/>
      <c r="DS110" s="829"/>
      <c r="DT110" s="829"/>
      <c r="DU110" s="829"/>
      <c r="DV110" s="830">
        <v>0.6</v>
      </c>
      <c r="DW110" s="830"/>
      <c r="DX110" s="830"/>
      <c r="DY110" s="830"/>
      <c r="DZ110" s="831"/>
    </row>
    <row r="111" spans="1:131" s="212" customFormat="1" ht="26.25" customHeight="1" x14ac:dyDescent="0.2">
      <c r="A111" s="761" t="s">
        <v>429</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430</v>
      </c>
      <c r="BA111" s="739"/>
      <c r="BB111" s="739"/>
      <c r="BC111" s="739"/>
      <c r="BD111" s="739"/>
      <c r="BE111" s="739"/>
      <c r="BF111" s="739"/>
      <c r="BG111" s="739"/>
      <c r="BH111" s="739"/>
      <c r="BI111" s="739"/>
      <c r="BJ111" s="739"/>
      <c r="BK111" s="739"/>
      <c r="BL111" s="739"/>
      <c r="BM111" s="739"/>
      <c r="BN111" s="739"/>
      <c r="BO111" s="739"/>
      <c r="BP111" s="740"/>
      <c r="BQ111" s="803">
        <v>7312991</v>
      </c>
      <c r="BR111" s="804"/>
      <c r="BS111" s="804"/>
      <c r="BT111" s="804"/>
      <c r="BU111" s="804"/>
      <c r="BV111" s="804">
        <v>6152451</v>
      </c>
      <c r="BW111" s="804"/>
      <c r="BX111" s="804"/>
      <c r="BY111" s="804"/>
      <c r="BZ111" s="804"/>
      <c r="CA111" s="804">
        <v>6074149</v>
      </c>
      <c r="CB111" s="804"/>
      <c r="CC111" s="804"/>
      <c r="CD111" s="804"/>
      <c r="CE111" s="804"/>
      <c r="CF111" s="862">
        <v>1.5</v>
      </c>
      <c r="CG111" s="863"/>
      <c r="CH111" s="863"/>
      <c r="CI111" s="863"/>
      <c r="CJ111" s="863"/>
      <c r="CK111" s="914"/>
      <c r="CL111" s="808"/>
      <c r="CM111" s="802" t="s">
        <v>431</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432</v>
      </c>
      <c r="B112" s="900"/>
      <c r="C112" s="739" t="s">
        <v>433</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v>48431775</v>
      </c>
      <c r="AB112" s="767"/>
      <c r="AC112" s="767"/>
      <c r="AD112" s="767"/>
      <c r="AE112" s="768"/>
      <c r="AF112" s="769">
        <v>49850551</v>
      </c>
      <c r="AG112" s="767"/>
      <c r="AH112" s="767"/>
      <c r="AI112" s="767"/>
      <c r="AJ112" s="768"/>
      <c r="AK112" s="769">
        <v>52202349</v>
      </c>
      <c r="AL112" s="767"/>
      <c r="AM112" s="767"/>
      <c r="AN112" s="767"/>
      <c r="AO112" s="768"/>
      <c r="AP112" s="811">
        <v>12.7</v>
      </c>
      <c r="AQ112" s="812"/>
      <c r="AR112" s="812"/>
      <c r="AS112" s="812"/>
      <c r="AT112" s="813"/>
      <c r="AU112" s="919"/>
      <c r="AV112" s="920"/>
      <c r="AW112" s="920"/>
      <c r="AX112" s="920"/>
      <c r="AY112" s="920"/>
      <c r="AZ112" s="802" t="s">
        <v>434</v>
      </c>
      <c r="BA112" s="739"/>
      <c r="BB112" s="739"/>
      <c r="BC112" s="739"/>
      <c r="BD112" s="739"/>
      <c r="BE112" s="739"/>
      <c r="BF112" s="739"/>
      <c r="BG112" s="739"/>
      <c r="BH112" s="739"/>
      <c r="BI112" s="739"/>
      <c r="BJ112" s="739"/>
      <c r="BK112" s="739"/>
      <c r="BL112" s="739"/>
      <c r="BM112" s="739"/>
      <c r="BN112" s="739"/>
      <c r="BO112" s="739"/>
      <c r="BP112" s="740"/>
      <c r="BQ112" s="803">
        <v>180870293</v>
      </c>
      <c r="BR112" s="804"/>
      <c r="BS112" s="804"/>
      <c r="BT112" s="804"/>
      <c r="BU112" s="804"/>
      <c r="BV112" s="804">
        <v>186873246</v>
      </c>
      <c r="BW112" s="804"/>
      <c r="BX112" s="804"/>
      <c r="BY112" s="804"/>
      <c r="BZ112" s="804"/>
      <c r="CA112" s="804">
        <v>193581688</v>
      </c>
      <c r="CB112" s="804"/>
      <c r="CC112" s="804"/>
      <c r="CD112" s="804"/>
      <c r="CE112" s="804"/>
      <c r="CF112" s="862">
        <v>47.1</v>
      </c>
      <c r="CG112" s="863"/>
      <c r="CH112" s="863"/>
      <c r="CI112" s="863"/>
      <c r="CJ112" s="863"/>
      <c r="CK112" s="914"/>
      <c r="CL112" s="808"/>
      <c r="CM112" s="802" t="s">
        <v>435</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v>320451</v>
      </c>
      <c r="DH112" s="804"/>
      <c r="DI112" s="804"/>
      <c r="DJ112" s="804"/>
      <c r="DK112" s="804"/>
      <c r="DL112" s="804">
        <v>320451</v>
      </c>
      <c r="DM112" s="804"/>
      <c r="DN112" s="804"/>
      <c r="DO112" s="804"/>
      <c r="DP112" s="804"/>
      <c r="DQ112" s="804">
        <v>299385</v>
      </c>
      <c r="DR112" s="804"/>
      <c r="DS112" s="804"/>
      <c r="DT112" s="804"/>
      <c r="DU112" s="804"/>
      <c r="DV112" s="781">
        <v>0.1</v>
      </c>
      <c r="DW112" s="781"/>
      <c r="DX112" s="781"/>
      <c r="DY112" s="781"/>
      <c r="DZ112" s="782"/>
    </row>
    <row r="113" spans="1:130" s="212" customFormat="1" ht="26.25" customHeight="1" x14ac:dyDescent="0.2">
      <c r="A113" s="901"/>
      <c r="B113" s="902"/>
      <c r="C113" s="739" t="s">
        <v>436</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15800908</v>
      </c>
      <c r="AB113" s="906"/>
      <c r="AC113" s="906"/>
      <c r="AD113" s="906"/>
      <c r="AE113" s="907"/>
      <c r="AF113" s="908">
        <v>17118862</v>
      </c>
      <c r="AG113" s="906"/>
      <c r="AH113" s="906"/>
      <c r="AI113" s="906"/>
      <c r="AJ113" s="907"/>
      <c r="AK113" s="908">
        <v>13509866</v>
      </c>
      <c r="AL113" s="906"/>
      <c r="AM113" s="906"/>
      <c r="AN113" s="906"/>
      <c r="AO113" s="907"/>
      <c r="AP113" s="909">
        <v>3.3</v>
      </c>
      <c r="AQ113" s="910"/>
      <c r="AR113" s="910"/>
      <c r="AS113" s="910"/>
      <c r="AT113" s="911"/>
      <c r="AU113" s="919"/>
      <c r="AV113" s="920"/>
      <c r="AW113" s="920"/>
      <c r="AX113" s="920"/>
      <c r="AY113" s="920"/>
      <c r="AZ113" s="802" t="s">
        <v>437</v>
      </c>
      <c r="BA113" s="739"/>
      <c r="BB113" s="739"/>
      <c r="BC113" s="739"/>
      <c r="BD113" s="739"/>
      <c r="BE113" s="739"/>
      <c r="BF113" s="739"/>
      <c r="BG113" s="739"/>
      <c r="BH113" s="739"/>
      <c r="BI113" s="739"/>
      <c r="BJ113" s="739"/>
      <c r="BK113" s="739"/>
      <c r="BL113" s="739"/>
      <c r="BM113" s="739"/>
      <c r="BN113" s="739"/>
      <c r="BO113" s="739"/>
      <c r="BP113" s="740"/>
      <c r="BQ113" s="803">
        <v>144940</v>
      </c>
      <c r="BR113" s="804"/>
      <c r="BS113" s="804"/>
      <c r="BT113" s="804"/>
      <c r="BU113" s="804"/>
      <c r="BV113" s="804">
        <v>134088</v>
      </c>
      <c r="BW113" s="804"/>
      <c r="BX113" s="804"/>
      <c r="BY113" s="804"/>
      <c r="BZ113" s="804"/>
      <c r="CA113" s="804">
        <v>124911</v>
      </c>
      <c r="CB113" s="804"/>
      <c r="CC113" s="804"/>
      <c r="CD113" s="804"/>
      <c r="CE113" s="804"/>
      <c r="CF113" s="862">
        <v>0</v>
      </c>
      <c r="CG113" s="863"/>
      <c r="CH113" s="863"/>
      <c r="CI113" s="863"/>
      <c r="CJ113" s="863"/>
      <c r="CK113" s="914"/>
      <c r="CL113" s="808"/>
      <c r="CM113" s="802" t="s">
        <v>438</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439</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11851</v>
      </c>
      <c r="AB114" s="767"/>
      <c r="AC114" s="767"/>
      <c r="AD114" s="767"/>
      <c r="AE114" s="768"/>
      <c r="AF114" s="769">
        <v>11860</v>
      </c>
      <c r="AG114" s="767"/>
      <c r="AH114" s="767"/>
      <c r="AI114" s="767"/>
      <c r="AJ114" s="768"/>
      <c r="AK114" s="769">
        <v>9940</v>
      </c>
      <c r="AL114" s="767"/>
      <c r="AM114" s="767"/>
      <c r="AN114" s="767"/>
      <c r="AO114" s="768"/>
      <c r="AP114" s="811">
        <v>0</v>
      </c>
      <c r="AQ114" s="812"/>
      <c r="AR114" s="812"/>
      <c r="AS114" s="812"/>
      <c r="AT114" s="813"/>
      <c r="AU114" s="919"/>
      <c r="AV114" s="920"/>
      <c r="AW114" s="920"/>
      <c r="AX114" s="920"/>
      <c r="AY114" s="920"/>
      <c r="AZ114" s="802" t="s">
        <v>440</v>
      </c>
      <c r="BA114" s="739"/>
      <c r="BB114" s="739"/>
      <c r="BC114" s="739"/>
      <c r="BD114" s="739"/>
      <c r="BE114" s="739"/>
      <c r="BF114" s="739"/>
      <c r="BG114" s="739"/>
      <c r="BH114" s="739"/>
      <c r="BI114" s="739"/>
      <c r="BJ114" s="739"/>
      <c r="BK114" s="739"/>
      <c r="BL114" s="739"/>
      <c r="BM114" s="739"/>
      <c r="BN114" s="739"/>
      <c r="BO114" s="739"/>
      <c r="BP114" s="740"/>
      <c r="BQ114" s="803">
        <v>120571737</v>
      </c>
      <c r="BR114" s="804"/>
      <c r="BS114" s="804"/>
      <c r="BT114" s="804"/>
      <c r="BU114" s="804"/>
      <c r="BV114" s="804">
        <v>125070640</v>
      </c>
      <c r="BW114" s="804"/>
      <c r="BX114" s="804"/>
      <c r="BY114" s="804"/>
      <c r="BZ114" s="804"/>
      <c r="CA114" s="804">
        <v>123854567</v>
      </c>
      <c r="CB114" s="804"/>
      <c r="CC114" s="804"/>
      <c r="CD114" s="804"/>
      <c r="CE114" s="804"/>
      <c r="CF114" s="862">
        <v>30.1</v>
      </c>
      <c r="CG114" s="863"/>
      <c r="CH114" s="863"/>
      <c r="CI114" s="863"/>
      <c r="CJ114" s="863"/>
      <c r="CK114" s="914"/>
      <c r="CL114" s="808"/>
      <c r="CM114" s="802" t="s">
        <v>441</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442</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615939</v>
      </c>
      <c r="AB115" s="906"/>
      <c r="AC115" s="906"/>
      <c r="AD115" s="906"/>
      <c r="AE115" s="907"/>
      <c r="AF115" s="908">
        <v>990370</v>
      </c>
      <c r="AG115" s="906"/>
      <c r="AH115" s="906"/>
      <c r="AI115" s="906"/>
      <c r="AJ115" s="907"/>
      <c r="AK115" s="908">
        <v>919561</v>
      </c>
      <c r="AL115" s="906"/>
      <c r="AM115" s="906"/>
      <c r="AN115" s="906"/>
      <c r="AO115" s="907"/>
      <c r="AP115" s="909">
        <v>0.2</v>
      </c>
      <c r="AQ115" s="910"/>
      <c r="AR115" s="910"/>
      <c r="AS115" s="910"/>
      <c r="AT115" s="911"/>
      <c r="AU115" s="919"/>
      <c r="AV115" s="920"/>
      <c r="AW115" s="920"/>
      <c r="AX115" s="920"/>
      <c r="AY115" s="920"/>
      <c r="AZ115" s="802" t="s">
        <v>443</v>
      </c>
      <c r="BA115" s="739"/>
      <c r="BB115" s="739"/>
      <c r="BC115" s="739"/>
      <c r="BD115" s="739"/>
      <c r="BE115" s="739"/>
      <c r="BF115" s="739"/>
      <c r="BG115" s="739"/>
      <c r="BH115" s="739"/>
      <c r="BI115" s="739"/>
      <c r="BJ115" s="739"/>
      <c r="BK115" s="739"/>
      <c r="BL115" s="739"/>
      <c r="BM115" s="739"/>
      <c r="BN115" s="739"/>
      <c r="BO115" s="739"/>
      <c r="BP115" s="740"/>
      <c r="BQ115" s="803">
        <v>1006188</v>
      </c>
      <c r="BR115" s="804"/>
      <c r="BS115" s="804"/>
      <c r="BT115" s="804"/>
      <c r="BU115" s="804"/>
      <c r="BV115" s="804">
        <v>1664180</v>
      </c>
      <c r="BW115" s="804"/>
      <c r="BX115" s="804"/>
      <c r="BY115" s="804"/>
      <c r="BZ115" s="804"/>
      <c r="CA115" s="804">
        <v>1002173</v>
      </c>
      <c r="CB115" s="804"/>
      <c r="CC115" s="804"/>
      <c r="CD115" s="804"/>
      <c r="CE115" s="804"/>
      <c r="CF115" s="862">
        <v>0.2</v>
      </c>
      <c r="CG115" s="863"/>
      <c r="CH115" s="863"/>
      <c r="CI115" s="863"/>
      <c r="CJ115" s="863"/>
      <c r="CK115" s="914"/>
      <c r="CL115" s="808"/>
      <c r="CM115" s="802" t="s">
        <v>444</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445</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446</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447</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448</v>
      </c>
      <c r="Z117" s="884"/>
      <c r="AA117" s="889">
        <v>104696783</v>
      </c>
      <c r="AB117" s="890"/>
      <c r="AC117" s="890"/>
      <c r="AD117" s="890"/>
      <c r="AE117" s="891"/>
      <c r="AF117" s="892">
        <v>107924844</v>
      </c>
      <c r="AG117" s="890"/>
      <c r="AH117" s="890"/>
      <c r="AI117" s="890"/>
      <c r="AJ117" s="891"/>
      <c r="AK117" s="892">
        <v>100117775</v>
      </c>
      <c r="AL117" s="890"/>
      <c r="AM117" s="890"/>
      <c r="AN117" s="890"/>
      <c r="AO117" s="891"/>
      <c r="AP117" s="893"/>
      <c r="AQ117" s="894"/>
      <c r="AR117" s="894"/>
      <c r="AS117" s="894"/>
      <c r="AT117" s="895"/>
      <c r="AU117" s="919"/>
      <c r="AV117" s="920"/>
      <c r="AW117" s="920"/>
      <c r="AX117" s="920"/>
      <c r="AY117" s="920"/>
      <c r="AZ117" s="850" t="s">
        <v>449</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450</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424</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421</v>
      </c>
      <c r="AB118" s="883"/>
      <c r="AC118" s="883"/>
      <c r="AD118" s="883"/>
      <c r="AE118" s="884"/>
      <c r="AF118" s="885" t="s">
        <v>422</v>
      </c>
      <c r="AG118" s="883"/>
      <c r="AH118" s="883"/>
      <c r="AI118" s="883"/>
      <c r="AJ118" s="884"/>
      <c r="AK118" s="885" t="s">
        <v>294</v>
      </c>
      <c r="AL118" s="883"/>
      <c r="AM118" s="883"/>
      <c r="AN118" s="883"/>
      <c r="AO118" s="884"/>
      <c r="AP118" s="886" t="s">
        <v>423</v>
      </c>
      <c r="AQ118" s="887"/>
      <c r="AR118" s="887"/>
      <c r="AS118" s="887"/>
      <c r="AT118" s="888"/>
      <c r="AU118" s="919"/>
      <c r="AV118" s="920"/>
      <c r="AW118" s="920"/>
      <c r="AX118" s="920"/>
      <c r="AY118" s="920"/>
      <c r="AZ118" s="825" t="s">
        <v>451</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452</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427</v>
      </c>
      <c r="B119" s="806"/>
      <c r="C119" s="847" t="s">
        <v>428</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v>228543</v>
      </c>
      <c r="AB119" s="876"/>
      <c r="AC119" s="876"/>
      <c r="AD119" s="876"/>
      <c r="AE119" s="877"/>
      <c r="AF119" s="878">
        <v>228702</v>
      </c>
      <c r="AG119" s="876"/>
      <c r="AH119" s="876"/>
      <c r="AI119" s="876"/>
      <c r="AJ119" s="877"/>
      <c r="AK119" s="878">
        <v>232979</v>
      </c>
      <c r="AL119" s="876"/>
      <c r="AM119" s="876"/>
      <c r="AN119" s="876"/>
      <c r="AO119" s="877"/>
      <c r="AP119" s="879">
        <v>0.1</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453</v>
      </c>
      <c r="BP119" s="865"/>
      <c r="BQ119" s="866">
        <v>1685008593</v>
      </c>
      <c r="BR119" s="832"/>
      <c r="BS119" s="832"/>
      <c r="BT119" s="832"/>
      <c r="BU119" s="832"/>
      <c r="BV119" s="832">
        <v>1710267049</v>
      </c>
      <c r="BW119" s="832"/>
      <c r="BX119" s="832"/>
      <c r="BY119" s="832"/>
      <c r="BZ119" s="832"/>
      <c r="CA119" s="832">
        <v>1731921713</v>
      </c>
      <c r="CB119" s="832"/>
      <c r="CC119" s="832"/>
      <c r="CD119" s="832"/>
      <c r="CE119" s="832"/>
      <c r="CF119" s="735"/>
      <c r="CG119" s="736"/>
      <c r="CH119" s="736"/>
      <c r="CI119" s="736"/>
      <c r="CJ119" s="821"/>
      <c r="CK119" s="915"/>
      <c r="CL119" s="810"/>
      <c r="CM119" s="825" t="s">
        <v>454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5012913</v>
      </c>
      <c r="DH119" s="751"/>
      <c r="DI119" s="751"/>
      <c r="DJ119" s="751"/>
      <c r="DK119" s="752"/>
      <c r="DL119" s="753">
        <v>4059938</v>
      </c>
      <c r="DM119" s="751"/>
      <c r="DN119" s="751"/>
      <c r="DO119" s="751"/>
      <c r="DP119" s="752"/>
      <c r="DQ119" s="753">
        <v>3450620</v>
      </c>
      <c r="DR119" s="751"/>
      <c r="DS119" s="751"/>
      <c r="DT119" s="751"/>
      <c r="DU119" s="752"/>
      <c r="DV119" s="835">
        <v>0.8</v>
      </c>
      <c r="DW119" s="836"/>
      <c r="DX119" s="836"/>
      <c r="DY119" s="836"/>
      <c r="DZ119" s="837"/>
    </row>
    <row r="120" spans="1:130" s="212" customFormat="1" ht="26.25" customHeight="1" x14ac:dyDescent="0.2">
      <c r="A120" s="807"/>
      <c r="B120" s="808"/>
      <c r="C120" s="802" t="s">
        <v>431</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455</v>
      </c>
      <c r="AV120" s="868"/>
      <c r="AW120" s="868"/>
      <c r="AX120" s="868"/>
      <c r="AY120" s="869"/>
      <c r="AZ120" s="847" t="s">
        <v>456</v>
      </c>
      <c r="BA120" s="795"/>
      <c r="BB120" s="795"/>
      <c r="BC120" s="795"/>
      <c r="BD120" s="795"/>
      <c r="BE120" s="795"/>
      <c r="BF120" s="795"/>
      <c r="BG120" s="795"/>
      <c r="BH120" s="795"/>
      <c r="BI120" s="795"/>
      <c r="BJ120" s="795"/>
      <c r="BK120" s="795"/>
      <c r="BL120" s="795"/>
      <c r="BM120" s="795"/>
      <c r="BN120" s="795"/>
      <c r="BO120" s="795"/>
      <c r="BP120" s="796"/>
      <c r="BQ120" s="848">
        <v>427678548</v>
      </c>
      <c r="BR120" s="829"/>
      <c r="BS120" s="829"/>
      <c r="BT120" s="829"/>
      <c r="BU120" s="829"/>
      <c r="BV120" s="829">
        <v>456435338</v>
      </c>
      <c r="BW120" s="829"/>
      <c r="BX120" s="829"/>
      <c r="BY120" s="829"/>
      <c r="BZ120" s="829"/>
      <c r="CA120" s="829">
        <v>488243181</v>
      </c>
      <c r="CB120" s="829"/>
      <c r="CC120" s="829"/>
      <c r="CD120" s="829"/>
      <c r="CE120" s="829"/>
      <c r="CF120" s="853">
        <v>118.8</v>
      </c>
      <c r="CG120" s="854"/>
      <c r="CH120" s="854"/>
      <c r="CI120" s="854"/>
      <c r="CJ120" s="854"/>
      <c r="CK120" s="855" t="s">
        <v>457</v>
      </c>
      <c r="CL120" s="839"/>
      <c r="CM120" s="839"/>
      <c r="CN120" s="839"/>
      <c r="CO120" s="840"/>
      <c r="CP120" s="859" t="s">
        <v>396</v>
      </c>
      <c r="CQ120" s="860"/>
      <c r="CR120" s="860"/>
      <c r="CS120" s="860"/>
      <c r="CT120" s="860"/>
      <c r="CU120" s="860"/>
      <c r="CV120" s="860"/>
      <c r="CW120" s="860"/>
      <c r="CX120" s="860"/>
      <c r="CY120" s="860"/>
      <c r="CZ120" s="860"/>
      <c r="DA120" s="860"/>
      <c r="DB120" s="860"/>
      <c r="DC120" s="860"/>
      <c r="DD120" s="860"/>
      <c r="DE120" s="860"/>
      <c r="DF120" s="861"/>
      <c r="DG120" s="848">
        <v>61741193</v>
      </c>
      <c r="DH120" s="829"/>
      <c r="DI120" s="829"/>
      <c r="DJ120" s="829"/>
      <c r="DK120" s="829"/>
      <c r="DL120" s="829">
        <v>66010902</v>
      </c>
      <c r="DM120" s="829"/>
      <c r="DN120" s="829"/>
      <c r="DO120" s="829"/>
      <c r="DP120" s="829"/>
      <c r="DQ120" s="829">
        <v>68966980</v>
      </c>
      <c r="DR120" s="829"/>
      <c r="DS120" s="829"/>
      <c r="DT120" s="829"/>
      <c r="DU120" s="829"/>
      <c r="DV120" s="830">
        <v>16.8</v>
      </c>
      <c r="DW120" s="830"/>
      <c r="DX120" s="830"/>
      <c r="DY120" s="830"/>
      <c r="DZ120" s="831"/>
    </row>
    <row r="121" spans="1:130" s="212" customFormat="1" ht="26.25" customHeight="1" x14ac:dyDescent="0.2">
      <c r="A121" s="807"/>
      <c r="B121" s="808"/>
      <c r="C121" s="850" t="s">
        <v>458</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459</v>
      </c>
      <c r="BA121" s="739"/>
      <c r="BB121" s="739"/>
      <c r="BC121" s="739"/>
      <c r="BD121" s="739"/>
      <c r="BE121" s="739"/>
      <c r="BF121" s="739"/>
      <c r="BG121" s="739"/>
      <c r="BH121" s="739"/>
      <c r="BI121" s="739"/>
      <c r="BJ121" s="739"/>
      <c r="BK121" s="739"/>
      <c r="BL121" s="739"/>
      <c r="BM121" s="739"/>
      <c r="BN121" s="739"/>
      <c r="BO121" s="739"/>
      <c r="BP121" s="740"/>
      <c r="BQ121" s="803">
        <v>200650424</v>
      </c>
      <c r="BR121" s="804"/>
      <c r="BS121" s="804"/>
      <c r="BT121" s="804"/>
      <c r="BU121" s="804"/>
      <c r="BV121" s="804">
        <v>198910288</v>
      </c>
      <c r="BW121" s="804"/>
      <c r="BX121" s="804"/>
      <c r="BY121" s="804"/>
      <c r="BZ121" s="804"/>
      <c r="CA121" s="804">
        <v>197912488</v>
      </c>
      <c r="CB121" s="804"/>
      <c r="CC121" s="804"/>
      <c r="CD121" s="804"/>
      <c r="CE121" s="804"/>
      <c r="CF121" s="862">
        <v>48.2</v>
      </c>
      <c r="CG121" s="863"/>
      <c r="CH121" s="863"/>
      <c r="CI121" s="863"/>
      <c r="CJ121" s="863"/>
      <c r="CK121" s="856"/>
      <c r="CL121" s="842"/>
      <c r="CM121" s="842"/>
      <c r="CN121" s="842"/>
      <c r="CO121" s="843"/>
      <c r="CP121" s="822" t="s">
        <v>400</v>
      </c>
      <c r="CQ121" s="823"/>
      <c r="CR121" s="823"/>
      <c r="CS121" s="823"/>
      <c r="CT121" s="823"/>
      <c r="CU121" s="823"/>
      <c r="CV121" s="823"/>
      <c r="CW121" s="823"/>
      <c r="CX121" s="823"/>
      <c r="CY121" s="823"/>
      <c r="CZ121" s="823"/>
      <c r="DA121" s="823"/>
      <c r="DB121" s="823"/>
      <c r="DC121" s="823"/>
      <c r="DD121" s="823"/>
      <c r="DE121" s="823"/>
      <c r="DF121" s="824"/>
      <c r="DG121" s="803">
        <v>50579327</v>
      </c>
      <c r="DH121" s="804"/>
      <c r="DI121" s="804"/>
      <c r="DJ121" s="804"/>
      <c r="DK121" s="804"/>
      <c r="DL121" s="804">
        <v>49524185</v>
      </c>
      <c r="DM121" s="804"/>
      <c r="DN121" s="804"/>
      <c r="DO121" s="804"/>
      <c r="DP121" s="804"/>
      <c r="DQ121" s="804">
        <v>57772381</v>
      </c>
      <c r="DR121" s="804"/>
      <c r="DS121" s="804"/>
      <c r="DT121" s="804"/>
      <c r="DU121" s="804"/>
      <c r="DV121" s="781">
        <v>14.1</v>
      </c>
      <c r="DW121" s="781"/>
      <c r="DX121" s="781"/>
      <c r="DY121" s="781"/>
      <c r="DZ121" s="782"/>
    </row>
    <row r="122" spans="1:130" s="212" customFormat="1" ht="26.25" customHeight="1" x14ac:dyDescent="0.2">
      <c r="A122" s="807"/>
      <c r="B122" s="808"/>
      <c r="C122" s="802" t="s">
        <v>441</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460</v>
      </c>
      <c r="BA122" s="826"/>
      <c r="BB122" s="826"/>
      <c r="BC122" s="826"/>
      <c r="BD122" s="826"/>
      <c r="BE122" s="826"/>
      <c r="BF122" s="826"/>
      <c r="BG122" s="826"/>
      <c r="BH122" s="826"/>
      <c r="BI122" s="826"/>
      <c r="BJ122" s="826"/>
      <c r="BK122" s="826"/>
      <c r="BL122" s="826"/>
      <c r="BM122" s="826"/>
      <c r="BN122" s="826"/>
      <c r="BO122" s="826"/>
      <c r="BP122" s="827"/>
      <c r="BQ122" s="866">
        <v>816492931</v>
      </c>
      <c r="BR122" s="832"/>
      <c r="BS122" s="832"/>
      <c r="BT122" s="832"/>
      <c r="BU122" s="832"/>
      <c r="BV122" s="832">
        <v>803889526</v>
      </c>
      <c r="BW122" s="832"/>
      <c r="BX122" s="832"/>
      <c r="BY122" s="832"/>
      <c r="BZ122" s="832"/>
      <c r="CA122" s="832">
        <v>780506874</v>
      </c>
      <c r="CB122" s="832"/>
      <c r="CC122" s="832"/>
      <c r="CD122" s="832"/>
      <c r="CE122" s="832"/>
      <c r="CF122" s="833">
        <v>189.9</v>
      </c>
      <c r="CG122" s="834"/>
      <c r="CH122" s="834"/>
      <c r="CI122" s="834"/>
      <c r="CJ122" s="834"/>
      <c r="CK122" s="856"/>
      <c r="CL122" s="842"/>
      <c r="CM122" s="842"/>
      <c r="CN122" s="842"/>
      <c r="CO122" s="843"/>
      <c r="CP122" s="822" t="s">
        <v>401</v>
      </c>
      <c r="CQ122" s="823"/>
      <c r="CR122" s="823"/>
      <c r="CS122" s="823"/>
      <c r="CT122" s="823"/>
      <c r="CU122" s="823"/>
      <c r="CV122" s="823"/>
      <c r="CW122" s="823"/>
      <c r="CX122" s="823"/>
      <c r="CY122" s="823"/>
      <c r="CZ122" s="823"/>
      <c r="DA122" s="823"/>
      <c r="DB122" s="823"/>
      <c r="DC122" s="823"/>
      <c r="DD122" s="823"/>
      <c r="DE122" s="823"/>
      <c r="DF122" s="824"/>
      <c r="DG122" s="803">
        <v>48170476</v>
      </c>
      <c r="DH122" s="804"/>
      <c r="DI122" s="804"/>
      <c r="DJ122" s="804"/>
      <c r="DK122" s="804"/>
      <c r="DL122" s="804">
        <v>51150918</v>
      </c>
      <c r="DM122" s="804"/>
      <c r="DN122" s="804"/>
      <c r="DO122" s="804"/>
      <c r="DP122" s="804"/>
      <c r="DQ122" s="804">
        <v>50439549</v>
      </c>
      <c r="DR122" s="804"/>
      <c r="DS122" s="804"/>
      <c r="DT122" s="804"/>
      <c r="DU122" s="804"/>
      <c r="DV122" s="781">
        <v>12.3</v>
      </c>
      <c r="DW122" s="781"/>
      <c r="DX122" s="781"/>
      <c r="DY122" s="781"/>
      <c r="DZ122" s="782"/>
    </row>
    <row r="123" spans="1:130" s="212" customFormat="1" ht="26.25" customHeight="1" x14ac:dyDescent="0.2">
      <c r="A123" s="807"/>
      <c r="B123" s="808"/>
      <c r="C123" s="802" t="s">
        <v>447</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461</v>
      </c>
      <c r="BP123" s="865"/>
      <c r="BQ123" s="819">
        <v>1444821903</v>
      </c>
      <c r="BR123" s="820"/>
      <c r="BS123" s="820"/>
      <c r="BT123" s="820"/>
      <c r="BU123" s="820"/>
      <c r="BV123" s="820">
        <v>1459235152</v>
      </c>
      <c r="BW123" s="820"/>
      <c r="BX123" s="820"/>
      <c r="BY123" s="820"/>
      <c r="BZ123" s="820"/>
      <c r="CA123" s="820">
        <v>1466662543</v>
      </c>
      <c r="CB123" s="820"/>
      <c r="CC123" s="820"/>
      <c r="CD123" s="820"/>
      <c r="CE123" s="820"/>
      <c r="CF123" s="735"/>
      <c r="CG123" s="736"/>
      <c r="CH123" s="736"/>
      <c r="CI123" s="736"/>
      <c r="CJ123" s="821"/>
      <c r="CK123" s="856"/>
      <c r="CL123" s="842"/>
      <c r="CM123" s="842"/>
      <c r="CN123" s="842"/>
      <c r="CO123" s="843"/>
      <c r="CP123" s="822" t="s">
        <v>406</v>
      </c>
      <c r="CQ123" s="823"/>
      <c r="CR123" s="823"/>
      <c r="CS123" s="823"/>
      <c r="CT123" s="823"/>
      <c r="CU123" s="823"/>
      <c r="CV123" s="823"/>
      <c r="CW123" s="823"/>
      <c r="CX123" s="823"/>
      <c r="CY123" s="823"/>
      <c r="CZ123" s="823"/>
      <c r="DA123" s="823"/>
      <c r="DB123" s="823"/>
      <c r="DC123" s="823"/>
      <c r="DD123" s="823"/>
      <c r="DE123" s="823"/>
      <c r="DF123" s="824"/>
      <c r="DG123" s="766">
        <v>8836730</v>
      </c>
      <c r="DH123" s="767"/>
      <c r="DI123" s="767"/>
      <c r="DJ123" s="767"/>
      <c r="DK123" s="768"/>
      <c r="DL123" s="769">
        <v>8361728</v>
      </c>
      <c r="DM123" s="767"/>
      <c r="DN123" s="767"/>
      <c r="DO123" s="767"/>
      <c r="DP123" s="768"/>
      <c r="DQ123" s="769">
        <v>8416012</v>
      </c>
      <c r="DR123" s="767"/>
      <c r="DS123" s="767"/>
      <c r="DT123" s="767"/>
      <c r="DU123" s="768"/>
      <c r="DV123" s="811">
        <v>2</v>
      </c>
      <c r="DW123" s="812"/>
      <c r="DX123" s="812"/>
      <c r="DY123" s="812"/>
      <c r="DZ123" s="813"/>
    </row>
    <row r="124" spans="1:130" s="212" customFormat="1" ht="26.25" customHeight="1" thickBot="1" x14ac:dyDescent="0.25">
      <c r="A124" s="807"/>
      <c r="B124" s="808"/>
      <c r="C124" s="802" t="s">
        <v>450</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462</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60.9</v>
      </c>
      <c r="BR124" s="818"/>
      <c r="BS124" s="818"/>
      <c r="BT124" s="818"/>
      <c r="BU124" s="818"/>
      <c r="BV124" s="818">
        <v>62.6</v>
      </c>
      <c r="BW124" s="818"/>
      <c r="BX124" s="818"/>
      <c r="BY124" s="818"/>
      <c r="BZ124" s="818"/>
      <c r="CA124" s="818">
        <v>64.5</v>
      </c>
      <c r="CB124" s="818"/>
      <c r="CC124" s="818"/>
      <c r="CD124" s="818"/>
      <c r="CE124" s="818"/>
      <c r="CF124" s="713"/>
      <c r="CG124" s="714"/>
      <c r="CH124" s="714"/>
      <c r="CI124" s="714"/>
      <c r="CJ124" s="849"/>
      <c r="CK124" s="857"/>
      <c r="CL124" s="857"/>
      <c r="CM124" s="857"/>
      <c r="CN124" s="857"/>
      <c r="CO124" s="858"/>
      <c r="CP124" s="822" t="s">
        <v>463</v>
      </c>
      <c r="CQ124" s="823"/>
      <c r="CR124" s="823"/>
      <c r="CS124" s="823"/>
      <c r="CT124" s="823"/>
      <c r="CU124" s="823"/>
      <c r="CV124" s="823"/>
      <c r="CW124" s="823"/>
      <c r="CX124" s="823"/>
      <c r="CY124" s="823"/>
      <c r="CZ124" s="823"/>
      <c r="DA124" s="823"/>
      <c r="DB124" s="823"/>
      <c r="DC124" s="823"/>
      <c r="DD124" s="823"/>
      <c r="DE124" s="823"/>
      <c r="DF124" s="824"/>
      <c r="DG124" s="750">
        <v>11542567</v>
      </c>
      <c r="DH124" s="751"/>
      <c r="DI124" s="751"/>
      <c r="DJ124" s="751"/>
      <c r="DK124" s="752"/>
      <c r="DL124" s="753">
        <v>11825513</v>
      </c>
      <c r="DM124" s="751"/>
      <c r="DN124" s="751"/>
      <c r="DO124" s="751"/>
      <c r="DP124" s="752"/>
      <c r="DQ124" s="753">
        <v>7986766</v>
      </c>
      <c r="DR124" s="751"/>
      <c r="DS124" s="751"/>
      <c r="DT124" s="751"/>
      <c r="DU124" s="752"/>
      <c r="DV124" s="835">
        <v>1.9</v>
      </c>
      <c r="DW124" s="836"/>
      <c r="DX124" s="836"/>
      <c r="DY124" s="836"/>
      <c r="DZ124" s="837"/>
    </row>
    <row r="125" spans="1:130" s="212" customFormat="1" ht="26.25" customHeight="1" x14ac:dyDescent="0.2">
      <c r="A125" s="807"/>
      <c r="B125" s="808"/>
      <c r="C125" s="802" t="s">
        <v>452</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464</v>
      </c>
      <c r="CL125" s="839"/>
      <c r="CM125" s="839"/>
      <c r="CN125" s="839"/>
      <c r="CO125" s="840"/>
      <c r="CP125" s="847" t="s">
        <v>465</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454</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387227</v>
      </c>
      <c r="AB126" s="767"/>
      <c r="AC126" s="767"/>
      <c r="AD126" s="767"/>
      <c r="AE126" s="768"/>
      <c r="AF126" s="769">
        <v>761501</v>
      </c>
      <c r="AG126" s="767"/>
      <c r="AH126" s="767"/>
      <c r="AI126" s="767"/>
      <c r="AJ126" s="768"/>
      <c r="AK126" s="769">
        <v>686416</v>
      </c>
      <c r="AL126" s="767"/>
      <c r="AM126" s="767"/>
      <c r="AN126" s="767"/>
      <c r="AO126" s="768"/>
      <c r="AP126" s="811">
        <v>0.2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466</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467</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v>169</v>
      </c>
      <c r="AB127" s="767"/>
      <c r="AC127" s="767"/>
      <c r="AD127" s="767"/>
      <c r="AE127" s="768"/>
      <c r="AF127" s="769">
        <v>167</v>
      </c>
      <c r="AG127" s="767"/>
      <c r="AH127" s="767"/>
      <c r="AI127" s="767"/>
      <c r="AJ127" s="768"/>
      <c r="AK127" s="769">
        <v>166</v>
      </c>
      <c r="AL127" s="767"/>
      <c r="AM127" s="767"/>
      <c r="AN127" s="767"/>
      <c r="AO127" s="768"/>
      <c r="AP127" s="811">
        <v>0</v>
      </c>
      <c r="AQ127" s="812"/>
      <c r="AR127" s="812"/>
      <c r="AS127" s="812"/>
      <c r="AT127" s="813"/>
      <c r="AU127" s="214"/>
      <c r="AV127" s="214"/>
      <c r="AW127" s="214"/>
      <c r="AX127" s="828" t="s">
        <v>468</v>
      </c>
      <c r="AY127" s="799"/>
      <c r="AZ127" s="799"/>
      <c r="BA127" s="799"/>
      <c r="BB127" s="799"/>
      <c r="BC127" s="799"/>
      <c r="BD127" s="799"/>
      <c r="BE127" s="800"/>
      <c r="BF127" s="798" t="s">
        <v>469</v>
      </c>
      <c r="BG127" s="799"/>
      <c r="BH127" s="799"/>
      <c r="BI127" s="799"/>
      <c r="BJ127" s="799"/>
      <c r="BK127" s="799"/>
      <c r="BL127" s="800"/>
      <c r="BM127" s="798" t="s">
        <v>470</v>
      </c>
      <c r="BN127" s="799"/>
      <c r="BO127" s="799"/>
      <c r="BP127" s="799"/>
      <c r="BQ127" s="799"/>
      <c r="BR127" s="799"/>
      <c r="BS127" s="800"/>
      <c r="BT127" s="798" t="s">
        <v>471</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472</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473</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474</v>
      </c>
      <c r="X128" s="785"/>
      <c r="Y128" s="785"/>
      <c r="Z128" s="786"/>
      <c r="AA128" s="787">
        <v>28382181</v>
      </c>
      <c r="AB128" s="788"/>
      <c r="AC128" s="788"/>
      <c r="AD128" s="788"/>
      <c r="AE128" s="789"/>
      <c r="AF128" s="790">
        <v>33585559</v>
      </c>
      <c r="AG128" s="788"/>
      <c r="AH128" s="788"/>
      <c r="AI128" s="788"/>
      <c r="AJ128" s="789"/>
      <c r="AK128" s="790">
        <v>28739314</v>
      </c>
      <c r="AL128" s="788"/>
      <c r="AM128" s="788"/>
      <c r="AN128" s="788"/>
      <c r="AO128" s="789"/>
      <c r="AP128" s="791"/>
      <c r="AQ128" s="792"/>
      <c r="AR128" s="792"/>
      <c r="AS128" s="792"/>
      <c r="AT128" s="793"/>
      <c r="AU128" s="214"/>
      <c r="AV128" s="214"/>
      <c r="AW128" s="214"/>
      <c r="AX128" s="794" t="s">
        <v>475</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476</v>
      </c>
      <c r="CQ128" s="717"/>
      <c r="CR128" s="717"/>
      <c r="CS128" s="717"/>
      <c r="CT128" s="717"/>
      <c r="CU128" s="717"/>
      <c r="CV128" s="717"/>
      <c r="CW128" s="717"/>
      <c r="CX128" s="717"/>
      <c r="CY128" s="717"/>
      <c r="CZ128" s="717"/>
      <c r="DA128" s="717"/>
      <c r="DB128" s="717"/>
      <c r="DC128" s="717"/>
      <c r="DD128" s="717"/>
      <c r="DE128" s="717"/>
      <c r="DF128" s="718"/>
      <c r="DG128" s="777">
        <v>1006188</v>
      </c>
      <c r="DH128" s="778"/>
      <c r="DI128" s="778"/>
      <c r="DJ128" s="778"/>
      <c r="DK128" s="778"/>
      <c r="DL128" s="778">
        <v>1664180</v>
      </c>
      <c r="DM128" s="778"/>
      <c r="DN128" s="778"/>
      <c r="DO128" s="778"/>
      <c r="DP128" s="778"/>
      <c r="DQ128" s="778">
        <v>1002173</v>
      </c>
      <c r="DR128" s="778"/>
      <c r="DS128" s="778"/>
      <c r="DT128" s="778"/>
      <c r="DU128" s="778"/>
      <c r="DV128" s="779">
        <v>0.2</v>
      </c>
      <c r="DW128" s="779"/>
      <c r="DX128" s="779"/>
      <c r="DY128" s="779"/>
      <c r="DZ128" s="780"/>
    </row>
    <row r="129" spans="1:131" s="212" customFormat="1" ht="26.25" customHeight="1" x14ac:dyDescent="0.2">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477</v>
      </c>
      <c r="X129" s="764"/>
      <c r="Y129" s="764"/>
      <c r="Z129" s="765"/>
      <c r="AA129" s="766">
        <v>449411950</v>
      </c>
      <c r="AB129" s="767"/>
      <c r="AC129" s="767"/>
      <c r="AD129" s="767"/>
      <c r="AE129" s="768"/>
      <c r="AF129" s="769">
        <v>454912157</v>
      </c>
      <c r="AG129" s="767"/>
      <c r="AH129" s="767"/>
      <c r="AI129" s="767"/>
      <c r="AJ129" s="768"/>
      <c r="AK129" s="769">
        <v>463449254</v>
      </c>
      <c r="AL129" s="767"/>
      <c r="AM129" s="767"/>
      <c r="AN129" s="767"/>
      <c r="AO129" s="768"/>
      <c r="AP129" s="770"/>
      <c r="AQ129" s="771"/>
      <c r="AR129" s="771"/>
      <c r="AS129" s="771"/>
      <c r="AT129" s="772"/>
      <c r="AU129" s="215"/>
      <c r="AV129" s="215"/>
      <c r="AW129" s="215"/>
      <c r="AX129" s="738" t="s">
        <v>478</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479</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480</v>
      </c>
      <c r="X130" s="764"/>
      <c r="Y130" s="764"/>
      <c r="Z130" s="765"/>
      <c r="AA130" s="766">
        <v>55463654</v>
      </c>
      <c r="AB130" s="767"/>
      <c r="AC130" s="767"/>
      <c r="AD130" s="767"/>
      <c r="AE130" s="768"/>
      <c r="AF130" s="769">
        <v>53951418</v>
      </c>
      <c r="AG130" s="767"/>
      <c r="AH130" s="767"/>
      <c r="AI130" s="767"/>
      <c r="AJ130" s="768"/>
      <c r="AK130" s="769">
        <v>52448755</v>
      </c>
      <c r="AL130" s="767"/>
      <c r="AM130" s="767"/>
      <c r="AN130" s="767"/>
      <c r="AO130" s="768"/>
      <c r="AP130" s="770"/>
      <c r="AQ130" s="771"/>
      <c r="AR130" s="771"/>
      <c r="AS130" s="771"/>
      <c r="AT130" s="772"/>
      <c r="AU130" s="215"/>
      <c r="AV130" s="215"/>
      <c r="AW130" s="215"/>
      <c r="AX130" s="738" t="s">
        <v>481</v>
      </c>
      <c r="AY130" s="739"/>
      <c r="AZ130" s="739"/>
      <c r="BA130" s="739"/>
      <c r="BB130" s="739"/>
      <c r="BC130" s="739"/>
      <c r="BD130" s="739"/>
      <c r="BE130" s="740"/>
      <c r="BF130" s="741">
        <v>4.9000000000000004</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482</v>
      </c>
      <c r="X131" s="748"/>
      <c r="Y131" s="748"/>
      <c r="Z131" s="749"/>
      <c r="AA131" s="750">
        <v>393948296</v>
      </c>
      <c r="AB131" s="751"/>
      <c r="AC131" s="751"/>
      <c r="AD131" s="751"/>
      <c r="AE131" s="752"/>
      <c r="AF131" s="753">
        <v>400960739</v>
      </c>
      <c r="AG131" s="751"/>
      <c r="AH131" s="751"/>
      <c r="AI131" s="751"/>
      <c r="AJ131" s="752"/>
      <c r="AK131" s="753">
        <v>411000499</v>
      </c>
      <c r="AL131" s="751"/>
      <c r="AM131" s="751"/>
      <c r="AN131" s="751"/>
      <c r="AO131" s="752"/>
      <c r="AP131" s="754"/>
      <c r="AQ131" s="755"/>
      <c r="AR131" s="755"/>
      <c r="AS131" s="755"/>
      <c r="AT131" s="756"/>
      <c r="AU131" s="215"/>
      <c r="AV131" s="215"/>
      <c r="AW131" s="215"/>
      <c r="AX131" s="716" t="s">
        <v>483</v>
      </c>
      <c r="AY131" s="717"/>
      <c r="AZ131" s="717"/>
      <c r="BA131" s="717"/>
      <c r="BB131" s="717"/>
      <c r="BC131" s="717"/>
      <c r="BD131" s="717"/>
      <c r="BE131" s="718"/>
      <c r="BF131" s="719">
        <v>64.5</v>
      </c>
      <c r="BG131" s="720"/>
      <c r="BH131" s="720"/>
      <c r="BI131" s="720"/>
      <c r="BJ131" s="720"/>
      <c r="BK131" s="720"/>
      <c r="BL131" s="721"/>
      <c r="BM131" s="719">
        <v>400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484</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485</v>
      </c>
      <c r="W132" s="729"/>
      <c r="X132" s="729"/>
      <c r="Y132" s="729"/>
      <c r="Z132" s="730"/>
      <c r="AA132" s="731">
        <v>5.2928132339999996</v>
      </c>
      <c r="AB132" s="732"/>
      <c r="AC132" s="732"/>
      <c r="AD132" s="732"/>
      <c r="AE132" s="733"/>
      <c r="AF132" s="734">
        <v>5.084753912</v>
      </c>
      <c r="AG132" s="732"/>
      <c r="AH132" s="732"/>
      <c r="AI132" s="732"/>
      <c r="AJ132" s="733"/>
      <c r="AK132" s="734">
        <v>4.6057624150000001</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486</v>
      </c>
      <c r="W133" s="708"/>
      <c r="X133" s="708"/>
      <c r="Y133" s="708"/>
      <c r="Z133" s="709"/>
      <c r="AA133" s="710">
        <v>4.8</v>
      </c>
      <c r="AB133" s="711"/>
      <c r="AC133" s="711"/>
      <c r="AD133" s="711"/>
      <c r="AE133" s="712"/>
      <c r="AF133" s="710">
        <v>4.9000000000000004</v>
      </c>
      <c r="AG133" s="711"/>
      <c r="AH133" s="711"/>
      <c r="AI133" s="711"/>
      <c r="AJ133" s="712"/>
      <c r="AK133" s="710">
        <v>4.9000000000000004</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ufurSnv8hoXt36Hga2C2bLp/6MWwrlxIMGy4gD+CWUMxYQqdGtnNNS+9/56lIxmw1Yy3bT61x/p2ioZXoUYZrg==" saltValue="nt8tG5CICuMORbIrpv/6C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265625" style="242" customWidth="1"/>
    <col min="121" max="121" width="0" style="241" hidden="1" customWidth="1"/>
    <col min="122" max="16384" width="9" style="241" hidden="1"/>
  </cols>
  <sheetData>
    <row r="1" spans="1:120" ht="13"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1"/>
    </row>
    <row r="17" spans="119:120" ht="13" x14ac:dyDescent="0.2">
      <c r="DP17" s="241"/>
    </row>
    <row r="18" spans="119:120" ht="13" x14ac:dyDescent="0.2"/>
    <row r="19" spans="119:120" ht="13" x14ac:dyDescent="0.2"/>
    <row r="20" spans="119:120" ht="13" x14ac:dyDescent="0.2">
      <c r="DO20" s="241"/>
      <c r="DP20" s="241"/>
    </row>
    <row r="21" spans="119:120" ht="13" x14ac:dyDescent="0.2">
      <c r="DP21" s="241"/>
    </row>
    <row r="22" spans="119:120" ht="13" x14ac:dyDescent="0.2"/>
    <row r="23" spans="119:120" ht="13" x14ac:dyDescent="0.2">
      <c r="DO23" s="241"/>
      <c r="DP23" s="241"/>
    </row>
    <row r="24" spans="119:120" ht="13" x14ac:dyDescent="0.2">
      <c r="DP24" s="241"/>
    </row>
    <row r="25" spans="119:120" ht="13" x14ac:dyDescent="0.2">
      <c r="DP25" s="241"/>
    </row>
    <row r="26" spans="119:120" ht="13" x14ac:dyDescent="0.2">
      <c r="DO26" s="241"/>
      <c r="DP26" s="241"/>
    </row>
    <row r="27" spans="119:120" ht="13" x14ac:dyDescent="0.2"/>
    <row r="28" spans="119:120" ht="13" x14ac:dyDescent="0.2">
      <c r="DO28" s="241"/>
      <c r="DP28" s="241"/>
    </row>
    <row r="29" spans="119:120" ht="13" x14ac:dyDescent="0.2">
      <c r="DP29" s="241"/>
    </row>
    <row r="30" spans="119:120" ht="13" x14ac:dyDescent="0.2"/>
    <row r="31" spans="119:120" ht="13" x14ac:dyDescent="0.2">
      <c r="DO31" s="241"/>
      <c r="DP31" s="241"/>
    </row>
    <row r="32" spans="119:120" ht="13" x14ac:dyDescent="0.2"/>
    <row r="33" spans="98:120" ht="13" x14ac:dyDescent="0.2">
      <c r="DO33" s="241"/>
      <c r="DP33" s="241"/>
    </row>
    <row r="34" spans="98:120" ht="13" x14ac:dyDescent="0.2">
      <c r="DM34" s="241"/>
    </row>
    <row r="35" spans="98:120" ht="13" x14ac:dyDescent="0.2">
      <c r="CT35" s="241"/>
      <c r="CU35" s="241"/>
      <c r="CV35" s="241"/>
      <c r="CY35" s="241"/>
      <c r="CZ35" s="241"/>
      <c r="DA35" s="241"/>
      <c r="DD35" s="241"/>
      <c r="DE35" s="241"/>
      <c r="DF35" s="241"/>
      <c r="DI35" s="241"/>
      <c r="DJ35" s="241"/>
      <c r="DK35" s="241"/>
      <c r="DM35" s="241"/>
      <c r="DN35" s="241"/>
      <c r="DO35" s="241"/>
      <c r="DP35" s="241"/>
    </row>
    <row r="36" spans="98:120" ht="13" x14ac:dyDescent="0.2"/>
    <row r="37" spans="98:120" ht="13" x14ac:dyDescent="0.2">
      <c r="CW37" s="241"/>
      <c r="DB37" s="241"/>
      <c r="DG37" s="241"/>
      <c r="DL37" s="241"/>
      <c r="DP37" s="241"/>
    </row>
    <row r="38" spans="98:120" ht="13"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1"/>
      <c r="DO49" s="241"/>
      <c r="DP49" s="24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1"/>
      <c r="CS63" s="241"/>
      <c r="CX63" s="241"/>
      <c r="DC63" s="241"/>
      <c r="DH63" s="241"/>
    </row>
    <row r="64" spans="22:120" ht="13" x14ac:dyDescent="0.2">
      <c r="V64" s="241"/>
    </row>
    <row r="65" spans="15:120" ht="13"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 x14ac:dyDescent="0.2">
      <c r="Q66" s="241"/>
      <c r="S66" s="241"/>
      <c r="U66" s="241"/>
      <c r="DM66" s="241"/>
    </row>
    <row r="67" spans="15:120" ht="13"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 x14ac:dyDescent="0.2"/>
    <row r="69" spans="15:120" ht="13" x14ac:dyDescent="0.2"/>
    <row r="70" spans="15:120" ht="13" x14ac:dyDescent="0.2"/>
    <row r="71" spans="15:120" ht="13" x14ac:dyDescent="0.2"/>
    <row r="72" spans="15:120" ht="13" x14ac:dyDescent="0.2">
      <c r="DP72" s="241"/>
    </row>
    <row r="73" spans="15:120" ht="13" x14ac:dyDescent="0.2">
      <c r="DP73" s="24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1"/>
      <c r="CX96" s="241"/>
      <c r="DC96" s="241"/>
      <c r="DH96" s="241"/>
    </row>
    <row r="97" spans="24:120" ht="13" x14ac:dyDescent="0.2">
      <c r="CS97" s="241"/>
      <c r="CX97" s="241"/>
      <c r="DC97" s="241"/>
      <c r="DH97" s="241"/>
      <c r="DP97" s="242" t="s">
        <v>487</v>
      </c>
    </row>
    <row r="98" spans="24:120" ht="13" hidden="1" x14ac:dyDescent="0.2">
      <c r="CS98" s="241"/>
      <c r="CX98" s="241"/>
      <c r="DC98" s="241"/>
      <c r="DH98" s="241"/>
    </row>
    <row r="99" spans="24:120" ht="13"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 hidden="1" x14ac:dyDescent="0.2">
      <c r="CT103" s="241"/>
      <c r="CV103" s="241"/>
      <c r="CW103" s="241"/>
      <c r="CY103" s="241"/>
      <c r="DA103" s="241"/>
      <c r="DB103" s="241"/>
      <c r="DD103" s="241"/>
      <c r="DF103" s="241"/>
      <c r="DG103" s="241"/>
      <c r="DI103" s="241"/>
      <c r="DK103" s="241"/>
      <c r="DL103" s="241"/>
      <c r="DM103" s="241"/>
      <c r="DN103" s="241"/>
      <c r="DO103" s="241"/>
      <c r="DP103" s="241"/>
    </row>
    <row r="104" spans="24:120" ht="13"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Zu/jKk/p19yFUyHYwFW1gaw5XiCNRqbkotgiN8xwslXEhG/4O+XbH1eO5LwNC7VWmFwkB6IyzxRliqScMNcsqQ==" saltValue="2u35+5JhvAsM1cHpyutu8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328125" style="242" customWidth="1"/>
    <col min="117" max="16384" width="9" style="241" hidden="1"/>
  </cols>
  <sheetData>
    <row r="1" spans="2:116" ht="13"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 x14ac:dyDescent="0.2"/>
    <row r="3" spans="2:116" ht="13" x14ac:dyDescent="0.2"/>
    <row r="4" spans="2:116" ht="13"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 x14ac:dyDescent="0.2"/>
    <row r="20" spans="9:116" ht="13" x14ac:dyDescent="0.2"/>
    <row r="21" spans="9:116" ht="13" x14ac:dyDescent="0.2">
      <c r="DL21" s="241"/>
    </row>
    <row r="22" spans="9:116" ht="13" x14ac:dyDescent="0.2">
      <c r="DI22" s="241"/>
      <c r="DJ22" s="241"/>
      <c r="DK22" s="241"/>
      <c r="DL22" s="241"/>
    </row>
    <row r="23" spans="9:116" ht="13" x14ac:dyDescent="0.2">
      <c r="CY23" s="241"/>
      <c r="CZ23" s="241"/>
      <c r="DA23" s="241"/>
      <c r="DB23" s="241"/>
      <c r="DC23" s="241"/>
      <c r="DD23" s="241"/>
      <c r="DE23" s="241"/>
      <c r="DF23" s="241"/>
      <c r="DG23" s="241"/>
      <c r="DH23" s="241"/>
      <c r="DI23" s="241"/>
      <c r="DJ23" s="241"/>
      <c r="DK23" s="241"/>
      <c r="DL23" s="24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1"/>
      <c r="DA35" s="241"/>
      <c r="DB35" s="241"/>
      <c r="DC35" s="241"/>
      <c r="DD35" s="241"/>
      <c r="DE35" s="241"/>
      <c r="DF35" s="241"/>
      <c r="DG35" s="241"/>
      <c r="DH35" s="241"/>
      <c r="DI35" s="241"/>
      <c r="DJ35" s="241"/>
      <c r="DK35" s="241"/>
      <c r="DL35" s="241"/>
    </row>
    <row r="36" spans="15:116" ht="13" x14ac:dyDescent="0.2"/>
    <row r="37" spans="15:116" ht="13" x14ac:dyDescent="0.2">
      <c r="DL37" s="241"/>
    </row>
    <row r="38" spans="15:116" ht="13" x14ac:dyDescent="0.2">
      <c r="DI38" s="241"/>
      <c r="DJ38" s="241"/>
      <c r="DK38" s="241"/>
      <c r="DL38" s="241"/>
    </row>
    <row r="39" spans="15:116" ht="13" x14ac:dyDescent="0.2"/>
    <row r="40" spans="15:116" ht="13" x14ac:dyDescent="0.2"/>
    <row r="41" spans="15:116" ht="13" x14ac:dyDescent="0.2"/>
    <row r="42" spans="15:116" ht="13" x14ac:dyDescent="0.2"/>
    <row r="43" spans="15:116" ht="13"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 x14ac:dyDescent="0.2">
      <c r="DL44" s="241"/>
    </row>
    <row r="45" spans="15:116" ht="13" x14ac:dyDescent="0.2"/>
    <row r="46" spans="15:116" ht="13" x14ac:dyDescent="0.2">
      <c r="DA46" s="241"/>
      <c r="DB46" s="241"/>
      <c r="DC46" s="241"/>
      <c r="DD46" s="241"/>
      <c r="DE46" s="241"/>
      <c r="DF46" s="241"/>
      <c r="DG46" s="241"/>
      <c r="DH46" s="241"/>
      <c r="DI46" s="241"/>
      <c r="DJ46" s="241"/>
      <c r="DK46" s="241"/>
      <c r="DL46" s="241"/>
    </row>
    <row r="47" spans="15:116" ht="13" x14ac:dyDescent="0.2"/>
    <row r="48" spans="15:116" ht="13" x14ac:dyDescent="0.2"/>
    <row r="49" spans="104:116" ht="13" x14ac:dyDescent="0.2"/>
    <row r="50" spans="104:116" ht="13" x14ac:dyDescent="0.2">
      <c r="CZ50" s="241"/>
      <c r="DA50" s="241"/>
      <c r="DB50" s="241"/>
      <c r="DC50" s="241"/>
      <c r="DD50" s="241"/>
      <c r="DE50" s="241"/>
      <c r="DF50" s="241"/>
      <c r="DG50" s="241"/>
      <c r="DH50" s="241"/>
      <c r="DI50" s="241"/>
      <c r="DJ50" s="241"/>
      <c r="DK50" s="241"/>
      <c r="DL50" s="241"/>
    </row>
    <row r="51" spans="104:116" ht="13" x14ac:dyDescent="0.2"/>
    <row r="52" spans="104:116" ht="13" x14ac:dyDescent="0.2"/>
    <row r="53" spans="104:116" ht="13" x14ac:dyDescent="0.2">
      <c r="DL53" s="24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1"/>
      <c r="DD67" s="241"/>
      <c r="DE67" s="241"/>
      <c r="DF67" s="241"/>
      <c r="DG67" s="241"/>
      <c r="DH67" s="241"/>
      <c r="DI67" s="241"/>
      <c r="DJ67" s="241"/>
      <c r="DK67" s="241"/>
      <c r="DL67" s="24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6622kBrQ4envQBzAKU5n6hxlmwR3z2cpeLi4NkYf3NQrTmR8IbdCIllkEw1V4okQYVggpJtwD8VrgZZdOTFJeg==" saltValue="pLxWy1vbRk87LvzbOsmDZ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3" customWidth="1"/>
    <col min="37" max="44" width="17" style="243" customWidth="1"/>
    <col min="45" max="45" width="6.08984375" style="249" customWidth="1"/>
    <col min="46" max="46" width="3" style="247" customWidth="1"/>
    <col min="47" max="47" width="19.08984375" style="243" hidden="1" customWidth="1"/>
    <col min="48" max="52" width="12.6328125" style="243" hidden="1" customWidth="1"/>
    <col min="53" max="16384" width="8.6328125" style="243" hidden="1"/>
  </cols>
  <sheetData>
    <row r="1" spans="1:46" ht="13" x14ac:dyDescent="0.2">
      <c r="AS1" s="243"/>
      <c r="AT1" s="243"/>
    </row>
    <row r="2" spans="1:46" ht="13" x14ac:dyDescent="0.2">
      <c r="AS2" s="243"/>
      <c r="AT2" s="243"/>
    </row>
    <row r="3" spans="1:46" ht="13" x14ac:dyDescent="0.2">
      <c r="AS3" s="243"/>
      <c r="AT3" s="243"/>
    </row>
    <row r="4" spans="1:46" ht="13" x14ac:dyDescent="0.2">
      <c r="AS4" s="243"/>
      <c r="AT4" s="243"/>
    </row>
    <row r="5" spans="1:46" ht="16.5" x14ac:dyDescent="0.2">
      <c r="A5" s="244" t="s">
        <v>488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 x14ac:dyDescent="0.2">
      <c r="A6" s="247"/>
      <c r="AK6" s="248" t="s">
        <v>489</v>
      </c>
      <c r="AL6" s="248"/>
      <c r="AM6" s="248"/>
      <c r="AN6" s="248"/>
    </row>
    <row r="7" spans="1:46" ht="13.5" customHeight="1" x14ac:dyDescent="0.2">
      <c r="A7" s="247"/>
      <c r="AK7" s="250"/>
      <c r="AL7" s="251"/>
      <c r="AM7" s="251"/>
      <c r="AN7" s="252"/>
      <c r="AO7" s="1105" t="s">
        <v>490</v>
      </c>
      <c r="AP7" s="253"/>
      <c r="AQ7" s="254" t="s">
        <v>491</v>
      </c>
      <c r="AR7" s="255"/>
    </row>
    <row r="8" spans="1:46" ht="13" x14ac:dyDescent="0.2">
      <c r="A8" s="247"/>
      <c r="AK8" s="256"/>
      <c r="AL8" s="257"/>
      <c r="AM8" s="257"/>
      <c r="AN8" s="258"/>
      <c r="AO8" s="1106"/>
      <c r="AP8" s="259" t="s">
        <v>492</v>
      </c>
      <c r="AQ8" s="260" t="s">
        <v>493</v>
      </c>
      <c r="AR8" s="261" t="s">
        <v>494</v>
      </c>
    </row>
    <row r="9" spans="1:46" ht="13" x14ac:dyDescent="0.2">
      <c r="A9" s="247"/>
      <c r="AK9" s="1117" t="s">
        <v>495</v>
      </c>
      <c r="AL9" s="1118"/>
      <c r="AM9" s="1118"/>
      <c r="AN9" s="1119"/>
      <c r="AO9" s="262">
        <v>191519269</v>
      </c>
      <c r="AP9" s="262">
        <v>128232</v>
      </c>
      <c r="AQ9" s="263">
        <v>112291</v>
      </c>
      <c r="AR9" s="264">
        <v>14.2</v>
      </c>
    </row>
    <row r="10" spans="1:46" ht="13.5" customHeight="1" x14ac:dyDescent="0.2">
      <c r="A10" s="247"/>
      <c r="AK10" s="1117" t="s">
        <v>496</v>
      </c>
      <c r="AL10" s="1118"/>
      <c r="AM10" s="1118"/>
      <c r="AN10" s="1119"/>
      <c r="AO10" s="265">
        <v>91</v>
      </c>
      <c r="AP10" s="265">
        <v>0</v>
      </c>
      <c r="AQ10" s="266">
        <v>121</v>
      </c>
      <c r="AR10" s="267">
        <v>-100</v>
      </c>
    </row>
    <row r="11" spans="1:46" ht="13.5" customHeight="1" x14ac:dyDescent="0.2">
      <c r="A11" s="247"/>
      <c r="AK11" s="1117" t="s">
        <v>497</v>
      </c>
      <c r="AL11" s="1118"/>
      <c r="AM11" s="1118"/>
      <c r="AN11" s="1119"/>
      <c r="AO11" s="265">
        <v>844837</v>
      </c>
      <c r="AP11" s="265">
        <v>566</v>
      </c>
      <c r="AQ11" s="266">
        <v>1235</v>
      </c>
      <c r="AR11" s="267">
        <v>-54.2</v>
      </c>
    </row>
    <row r="12" spans="1:46" ht="13.5" customHeight="1" x14ac:dyDescent="0.2">
      <c r="A12" s="247"/>
      <c r="AK12" s="1117" t="s">
        <v>498</v>
      </c>
      <c r="AL12" s="1118"/>
      <c r="AM12" s="1118"/>
      <c r="AN12" s="1119"/>
      <c r="AO12" s="265" t="s">
        <v>499</v>
      </c>
      <c r="AP12" s="265" t="s">
        <v>499</v>
      </c>
      <c r="AQ12" s="266">
        <v>3</v>
      </c>
      <c r="AR12" s="267" t="s">
        <v>499</v>
      </c>
    </row>
    <row r="13" spans="1:46" ht="13.5" customHeight="1" x14ac:dyDescent="0.2">
      <c r="A13" s="247"/>
      <c r="AK13" s="1117" t="s">
        <v>500</v>
      </c>
      <c r="AL13" s="1118"/>
      <c r="AM13" s="1118"/>
      <c r="AN13" s="1119"/>
      <c r="AO13" s="265">
        <v>2649026</v>
      </c>
      <c r="AP13" s="265">
        <v>1774</v>
      </c>
      <c r="AQ13" s="266">
        <v>2021</v>
      </c>
      <c r="AR13" s="267">
        <v>-12.2</v>
      </c>
    </row>
    <row r="14" spans="1:46" ht="13.5" customHeight="1" x14ac:dyDescent="0.2">
      <c r="A14" s="247"/>
      <c r="AK14" s="1117" t="s">
        <v>501</v>
      </c>
      <c r="AL14" s="1118"/>
      <c r="AM14" s="1118"/>
      <c r="AN14" s="1119"/>
      <c r="AO14" s="265">
        <v>2117209</v>
      </c>
      <c r="AP14" s="265">
        <v>1418</v>
      </c>
      <c r="AQ14" s="266">
        <v>1404</v>
      </c>
      <c r="AR14" s="267">
        <v>1</v>
      </c>
    </row>
    <row r="15" spans="1:46" ht="13.5" customHeight="1" x14ac:dyDescent="0.2">
      <c r="A15" s="247"/>
      <c r="AK15" s="1120" t="s">
        <v>502</v>
      </c>
      <c r="AL15" s="1121"/>
      <c r="AM15" s="1121"/>
      <c r="AN15" s="1122"/>
      <c r="AO15" s="265">
        <v>-12480679</v>
      </c>
      <c r="AP15" s="265">
        <v>-8356</v>
      </c>
      <c r="AQ15" s="266">
        <v>-7200</v>
      </c>
      <c r="AR15" s="267">
        <v>16.100000000000001</v>
      </c>
    </row>
    <row r="16" spans="1:46" ht="13" x14ac:dyDescent="0.2">
      <c r="A16" s="247"/>
      <c r="AK16" s="1120" t="s">
        <v>177</v>
      </c>
      <c r="AL16" s="1121"/>
      <c r="AM16" s="1121"/>
      <c r="AN16" s="1122"/>
      <c r="AO16" s="265">
        <v>184649753</v>
      </c>
      <c r="AP16" s="265">
        <v>123632</v>
      </c>
      <c r="AQ16" s="266">
        <v>109874</v>
      </c>
      <c r="AR16" s="267">
        <v>12.5</v>
      </c>
    </row>
    <row r="17" spans="1:46" ht="13" x14ac:dyDescent="0.2">
      <c r="A17" s="247"/>
    </row>
    <row r="18" spans="1:46" ht="13" x14ac:dyDescent="0.2">
      <c r="A18" s="247"/>
      <c r="AQ18" s="268"/>
      <c r="AR18" s="268"/>
    </row>
    <row r="19" spans="1:46" ht="13" x14ac:dyDescent="0.2">
      <c r="A19" s="247"/>
      <c r="AK19" s="243" t="s">
        <v>503</v>
      </c>
    </row>
    <row r="20" spans="1:46" ht="13" x14ac:dyDescent="0.2">
      <c r="A20" s="247"/>
      <c r="AK20" s="269"/>
      <c r="AL20" s="270"/>
      <c r="AM20" s="270"/>
      <c r="AN20" s="271"/>
      <c r="AO20" s="272" t="s">
        <v>504</v>
      </c>
      <c r="AP20" s="273" t="s">
        <v>505</v>
      </c>
      <c r="AQ20" s="274" t="s">
        <v>506</v>
      </c>
      <c r="AR20" s="275"/>
    </row>
    <row r="21" spans="1:46" s="248" customFormat="1" ht="13" x14ac:dyDescent="0.2">
      <c r="A21" s="276"/>
      <c r="AK21" s="1123" t="s">
        <v>507</v>
      </c>
      <c r="AL21" s="1124"/>
      <c r="AM21" s="1124"/>
      <c r="AN21" s="1125"/>
      <c r="AO21" s="277">
        <v>12.62</v>
      </c>
      <c r="AP21" s="278">
        <v>11.47</v>
      </c>
      <c r="AQ21" s="279">
        <v>1.1499999999999999</v>
      </c>
      <c r="AS21" s="280"/>
      <c r="AT21" s="276"/>
    </row>
    <row r="22" spans="1:46" s="248" customFormat="1" ht="13" x14ac:dyDescent="0.2">
      <c r="A22" s="276"/>
      <c r="AK22" s="1123" t="s">
        <v>508</v>
      </c>
      <c r="AL22" s="1124"/>
      <c r="AM22" s="1124"/>
      <c r="AN22" s="1125"/>
      <c r="AO22" s="281">
        <v>100.1</v>
      </c>
      <c r="AP22" s="282">
        <v>99.8</v>
      </c>
      <c r="AQ22" s="283">
        <v>0.3</v>
      </c>
      <c r="AR22" s="268"/>
      <c r="AS22" s="280"/>
      <c r="AT22" s="276"/>
    </row>
    <row r="23" spans="1:46" s="248" customFormat="1" ht="13" x14ac:dyDescent="0.2">
      <c r="A23" s="276"/>
      <c r="AP23" s="268"/>
      <c r="AQ23" s="268"/>
      <c r="AR23" s="268"/>
      <c r="AS23" s="280"/>
      <c r="AT23" s="276"/>
    </row>
    <row r="24" spans="1:46" s="248" customFormat="1" ht="13" x14ac:dyDescent="0.2">
      <c r="A24" s="276"/>
      <c r="AP24" s="268"/>
      <c r="AQ24" s="268"/>
      <c r="AR24" s="268"/>
      <c r="AS24" s="280"/>
      <c r="AT24" s="276"/>
    </row>
    <row r="25" spans="1:46" s="248" customFormat="1" ht="13"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 x14ac:dyDescent="0.2">
      <c r="A26" s="1116" t="s">
        <v>509</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 x14ac:dyDescent="0.2">
      <c r="A27" s="288"/>
      <c r="AS27" s="243"/>
      <c r="AT27" s="243"/>
    </row>
    <row r="28" spans="1:46" ht="16.5" x14ac:dyDescent="0.2">
      <c r="A28" s="244" t="s">
        <v>510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 x14ac:dyDescent="0.2">
      <c r="A29" s="247"/>
      <c r="AK29" s="248" t="s">
        <v>511</v>
      </c>
      <c r="AL29" s="248"/>
      <c r="AM29" s="248"/>
      <c r="AN29" s="248"/>
      <c r="AS29" s="290"/>
    </row>
    <row r="30" spans="1:46" ht="13.5" customHeight="1" x14ac:dyDescent="0.2">
      <c r="A30" s="247"/>
      <c r="AK30" s="250"/>
      <c r="AL30" s="251"/>
      <c r="AM30" s="251"/>
      <c r="AN30" s="252"/>
      <c r="AO30" s="1105" t="s">
        <v>490</v>
      </c>
      <c r="AP30" s="253"/>
      <c r="AQ30" s="254" t="s">
        <v>491</v>
      </c>
      <c r="AR30" s="255"/>
    </row>
    <row r="31" spans="1:46" ht="13" x14ac:dyDescent="0.2">
      <c r="A31" s="247"/>
      <c r="AK31" s="256"/>
      <c r="AL31" s="257"/>
      <c r="AM31" s="257"/>
      <c r="AN31" s="258"/>
      <c r="AO31" s="1106"/>
      <c r="AP31" s="259" t="s">
        <v>492</v>
      </c>
      <c r="AQ31" s="260" t="s">
        <v>493</v>
      </c>
      <c r="AR31" s="261" t="s">
        <v>494</v>
      </c>
    </row>
    <row r="32" spans="1:46" ht="27" customHeight="1" x14ac:dyDescent="0.2">
      <c r="A32" s="247"/>
      <c r="AK32" s="1107" t="s">
        <v>512</v>
      </c>
      <c r="AL32" s="1108"/>
      <c r="AM32" s="1108"/>
      <c r="AN32" s="1109"/>
      <c r="AO32" s="291">
        <v>33476059</v>
      </c>
      <c r="AP32" s="291">
        <v>22414</v>
      </c>
      <c r="AQ32" s="292">
        <v>29025</v>
      </c>
      <c r="AR32" s="293">
        <v>-22.8</v>
      </c>
    </row>
    <row r="33" spans="1:46" ht="13.5" customHeight="1" x14ac:dyDescent="0.2">
      <c r="A33" s="247"/>
      <c r="AK33" s="1107" t="s">
        <v>513</v>
      </c>
      <c r="AL33" s="1108"/>
      <c r="AM33" s="1108"/>
      <c r="AN33" s="1109"/>
      <c r="AO33" s="291" t="s">
        <v>499</v>
      </c>
      <c r="AP33" s="291" t="s">
        <v>499</v>
      </c>
      <c r="AQ33" s="292">
        <v>2558</v>
      </c>
      <c r="AR33" s="293" t="s">
        <v>499</v>
      </c>
    </row>
    <row r="34" spans="1:46" ht="27" customHeight="1" x14ac:dyDescent="0.2">
      <c r="A34" s="247"/>
      <c r="AK34" s="1107" t="s">
        <v>514</v>
      </c>
      <c r="AL34" s="1108"/>
      <c r="AM34" s="1108"/>
      <c r="AN34" s="1109"/>
      <c r="AO34" s="291">
        <v>52202349</v>
      </c>
      <c r="AP34" s="291">
        <v>34952</v>
      </c>
      <c r="AQ34" s="292">
        <v>21936</v>
      </c>
      <c r="AR34" s="293">
        <v>59.3</v>
      </c>
    </row>
    <row r="35" spans="1:46" ht="27" customHeight="1" x14ac:dyDescent="0.2">
      <c r="A35" s="247"/>
      <c r="AK35" s="1107" t="s">
        <v>515</v>
      </c>
      <c r="AL35" s="1108"/>
      <c r="AM35" s="1108"/>
      <c r="AN35" s="1109"/>
      <c r="AO35" s="291">
        <v>13509866</v>
      </c>
      <c r="AP35" s="291">
        <v>9046</v>
      </c>
      <c r="AQ35" s="292">
        <v>9222</v>
      </c>
      <c r="AR35" s="293">
        <v>-1.9</v>
      </c>
    </row>
    <row r="36" spans="1:46" ht="27" customHeight="1" x14ac:dyDescent="0.2">
      <c r="A36" s="247"/>
      <c r="AK36" s="1107" t="s">
        <v>516</v>
      </c>
      <c r="AL36" s="1108"/>
      <c r="AM36" s="1108"/>
      <c r="AN36" s="1109"/>
      <c r="AO36" s="291">
        <v>9940</v>
      </c>
      <c r="AP36" s="291">
        <v>7</v>
      </c>
      <c r="AQ36" s="292">
        <v>155</v>
      </c>
      <c r="AR36" s="293">
        <v>-95.5</v>
      </c>
    </row>
    <row r="37" spans="1:46" ht="13.5" customHeight="1" x14ac:dyDescent="0.2">
      <c r="A37" s="247"/>
      <c r="AK37" s="1107" t="s">
        <v>517</v>
      </c>
      <c r="AL37" s="1108"/>
      <c r="AM37" s="1108"/>
      <c r="AN37" s="1109"/>
      <c r="AO37" s="291">
        <v>919561</v>
      </c>
      <c r="AP37" s="291">
        <v>616</v>
      </c>
      <c r="AQ37" s="292">
        <v>1054</v>
      </c>
      <c r="AR37" s="293">
        <v>-41.6</v>
      </c>
    </row>
    <row r="38" spans="1:46" ht="27" customHeight="1" x14ac:dyDescent="0.2">
      <c r="A38" s="247"/>
      <c r="AK38" s="1110" t="s">
        <v>518</v>
      </c>
      <c r="AL38" s="1111"/>
      <c r="AM38" s="1111"/>
      <c r="AN38" s="1112"/>
      <c r="AO38" s="294" t="s">
        <v>499</v>
      </c>
      <c r="AP38" s="294" t="s">
        <v>499</v>
      </c>
      <c r="AQ38" s="295">
        <v>1</v>
      </c>
      <c r="AR38" s="283" t="s">
        <v>499</v>
      </c>
      <c r="AS38" s="290"/>
    </row>
    <row r="39" spans="1:46" ht="13" x14ac:dyDescent="0.2">
      <c r="A39" s="247"/>
      <c r="AK39" s="1110" t="s">
        <v>519</v>
      </c>
      <c r="AL39" s="1111"/>
      <c r="AM39" s="1111"/>
      <c r="AN39" s="1112"/>
      <c r="AO39" s="291">
        <v>-28739314</v>
      </c>
      <c r="AP39" s="291">
        <v>-19242</v>
      </c>
      <c r="AQ39" s="292">
        <v>-17788</v>
      </c>
      <c r="AR39" s="293">
        <v>8.1999999999999993</v>
      </c>
      <c r="AS39" s="290"/>
    </row>
    <row r="40" spans="1:46" ht="27" customHeight="1" x14ac:dyDescent="0.2">
      <c r="A40" s="247"/>
      <c r="AK40" s="1107" t="s">
        <v>520</v>
      </c>
      <c r="AL40" s="1108"/>
      <c r="AM40" s="1108"/>
      <c r="AN40" s="1109"/>
      <c r="AO40" s="291">
        <v>-52448755</v>
      </c>
      <c r="AP40" s="291">
        <v>-35117</v>
      </c>
      <c r="AQ40" s="292">
        <v>-29583</v>
      </c>
      <c r="AR40" s="293">
        <v>18.7</v>
      </c>
      <c r="AS40" s="290"/>
    </row>
    <row r="41" spans="1:46" ht="13" x14ac:dyDescent="0.2">
      <c r="A41" s="247"/>
      <c r="AK41" s="1113" t="s">
        <v>287</v>
      </c>
      <c r="AL41" s="1114"/>
      <c r="AM41" s="1114"/>
      <c r="AN41" s="1115"/>
      <c r="AO41" s="291">
        <v>18929706</v>
      </c>
      <c r="AP41" s="291">
        <v>12674</v>
      </c>
      <c r="AQ41" s="292">
        <v>16580</v>
      </c>
      <c r="AR41" s="293">
        <v>-23.6</v>
      </c>
      <c r="AS41" s="290"/>
    </row>
    <row r="42" spans="1:46" ht="13" x14ac:dyDescent="0.2">
      <c r="A42" s="247"/>
      <c r="AK42" s="296"/>
      <c r="AQ42" s="268"/>
      <c r="AR42" s="268"/>
      <c r="AS42" s="290"/>
    </row>
    <row r="43" spans="1:46" ht="13" x14ac:dyDescent="0.2">
      <c r="A43" s="247"/>
      <c r="AP43" s="297"/>
      <c r="AQ43" s="268"/>
      <c r="AS43" s="290"/>
    </row>
    <row r="44" spans="1:46" ht="13" x14ac:dyDescent="0.2">
      <c r="A44" s="247"/>
      <c r="AQ44" s="268"/>
    </row>
    <row r="45" spans="1:46" ht="13"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521</v>
      </c>
    </row>
    <row r="48" spans="1:46" ht="13" x14ac:dyDescent="0.2">
      <c r="A48" s="247"/>
      <c r="AK48" s="301" t="s">
        <v>522</v>
      </c>
      <c r="AL48" s="301"/>
      <c r="AM48" s="301"/>
      <c r="AN48" s="301"/>
      <c r="AO48" s="301"/>
      <c r="AP48" s="301"/>
      <c r="AQ48" s="302"/>
      <c r="AR48" s="301"/>
    </row>
    <row r="49" spans="1:44" ht="13.5" customHeight="1" x14ac:dyDescent="0.2">
      <c r="A49" s="247"/>
      <c r="AK49" s="303"/>
      <c r="AL49" s="304"/>
      <c r="AM49" s="1100" t="s">
        <v>490</v>
      </c>
      <c r="AN49" s="1102" t="s">
        <v>523</v>
      </c>
      <c r="AO49" s="1103"/>
      <c r="AP49" s="1103"/>
      <c r="AQ49" s="1103"/>
      <c r="AR49" s="1104"/>
    </row>
    <row r="50" spans="1:44" ht="13" x14ac:dyDescent="0.2">
      <c r="A50" s="247"/>
      <c r="AK50" s="305"/>
      <c r="AL50" s="306"/>
      <c r="AM50" s="1101"/>
      <c r="AN50" s="307" t="s">
        <v>524</v>
      </c>
      <c r="AO50" s="308" t="s">
        <v>525</v>
      </c>
      <c r="AP50" s="309" t="s">
        <v>526</v>
      </c>
      <c r="AQ50" s="310" t="s">
        <v>527</v>
      </c>
      <c r="AR50" s="311" t="s">
        <v>528</v>
      </c>
    </row>
    <row r="51" spans="1:44" ht="13" x14ac:dyDescent="0.2">
      <c r="A51" s="247"/>
      <c r="AK51" s="303" t="s">
        <v>529</v>
      </c>
      <c r="AL51" s="304"/>
      <c r="AM51" s="312">
        <v>119651955</v>
      </c>
      <c r="AN51" s="313">
        <v>78366</v>
      </c>
      <c r="AO51" s="314">
        <v>11.1</v>
      </c>
      <c r="AP51" s="315">
        <v>58766</v>
      </c>
      <c r="AQ51" s="316">
        <v>2.9</v>
      </c>
      <c r="AR51" s="317">
        <v>8.1999999999999993</v>
      </c>
    </row>
    <row r="52" spans="1:44" ht="13" x14ac:dyDescent="0.2">
      <c r="A52" s="247"/>
      <c r="AK52" s="318"/>
      <c r="AL52" s="319" t="s">
        <v>530</v>
      </c>
      <c r="AM52" s="320">
        <v>59613422</v>
      </c>
      <c r="AN52" s="321">
        <v>39044</v>
      </c>
      <c r="AO52" s="322">
        <v>1.7</v>
      </c>
      <c r="AP52" s="323">
        <v>29363</v>
      </c>
      <c r="AQ52" s="324">
        <v>-2.5</v>
      </c>
      <c r="AR52" s="325">
        <v>4.2</v>
      </c>
    </row>
    <row r="53" spans="1:44" ht="13" x14ac:dyDescent="0.2">
      <c r="A53" s="247"/>
      <c r="AK53" s="303" t="s">
        <v>531</v>
      </c>
      <c r="AL53" s="304"/>
      <c r="AM53" s="312">
        <v>113971795</v>
      </c>
      <c r="AN53" s="313">
        <v>75099</v>
      </c>
      <c r="AO53" s="314">
        <v>-4.2</v>
      </c>
      <c r="AP53" s="315">
        <v>62482</v>
      </c>
      <c r="AQ53" s="316">
        <v>6.3</v>
      </c>
      <c r="AR53" s="317">
        <v>-10.5</v>
      </c>
    </row>
    <row r="54" spans="1:44" ht="13" x14ac:dyDescent="0.2">
      <c r="A54" s="247"/>
      <c r="AK54" s="318"/>
      <c r="AL54" s="319" t="s">
        <v>530</v>
      </c>
      <c r="AM54" s="320">
        <v>61694813</v>
      </c>
      <c r="AN54" s="321">
        <v>40652</v>
      </c>
      <c r="AO54" s="322">
        <v>4.0999999999999996</v>
      </c>
      <c r="AP54" s="323">
        <v>34626</v>
      </c>
      <c r="AQ54" s="324">
        <v>17.899999999999999</v>
      </c>
      <c r="AR54" s="325">
        <v>-13.8</v>
      </c>
    </row>
    <row r="55" spans="1:44" ht="13" x14ac:dyDescent="0.2">
      <c r="A55" s="247"/>
      <c r="AK55" s="303" t="s">
        <v>532</v>
      </c>
      <c r="AL55" s="304"/>
      <c r="AM55" s="312">
        <v>116839871</v>
      </c>
      <c r="AN55" s="313">
        <v>77330</v>
      </c>
      <c r="AO55" s="314">
        <v>3</v>
      </c>
      <c r="AP55" s="315">
        <v>59288</v>
      </c>
      <c r="AQ55" s="316">
        <v>-5.0999999999999996</v>
      </c>
      <c r="AR55" s="317">
        <v>8.1</v>
      </c>
    </row>
    <row r="56" spans="1:44" ht="13" x14ac:dyDescent="0.2">
      <c r="A56" s="247"/>
      <c r="AK56" s="318"/>
      <c r="AL56" s="319" t="s">
        <v>530</v>
      </c>
      <c r="AM56" s="320">
        <v>63657231</v>
      </c>
      <c r="AN56" s="321">
        <v>42132</v>
      </c>
      <c r="AO56" s="322">
        <v>3.6</v>
      </c>
      <c r="AP56" s="323">
        <v>32670</v>
      </c>
      <c r="AQ56" s="324">
        <v>-5.6</v>
      </c>
      <c r="AR56" s="325">
        <v>9.1999999999999993</v>
      </c>
    </row>
    <row r="57" spans="1:44" ht="13" x14ac:dyDescent="0.2">
      <c r="A57" s="247"/>
      <c r="AK57" s="303" t="s">
        <v>533</v>
      </c>
      <c r="AL57" s="304"/>
      <c r="AM57" s="312">
        <v>110356799</v>
      </c>
      <c r="AN57" s="313">
        <v>73550</v>
      </c>
      <c r="AO57" s="314">
        <v>-4.9000000000000004</v>
      </c>
      <c r="AP57" s="315">
        <v>63490</v>
      </c>
      <c r="AQ57" s="316">
        <v>7.1</v>
      </c>
      <c r="AR57" s="317">
        <v>-12</v>
      </c>
    </row>
    <row r="58" spans="1:44" ht="13" x14ac:dyDescent="0.2">
      <c r="A58" s="247"/>
      <c r="AK58" s="318"/>
      <c r="AL58" s="319" t="s">
        <v>530</v>
      </c>
      <c r="AM58" s="320">
        <v>52392617</v>
      </c>
      <c r="AN58" s="321">
        <v>34919</v>
      </c>
      <c r="AO58" s="322">
        <v>-17.100000000000001</v>
      </c>
      <c r="AP58" s="323">
        <v>35347</v>
      </c>
      <c r="AQ58" s="324">
        <v>8.1999999999999993</v>
      </c>
      <c r="AR58" s="325">
        <v>-25.3</v>
      </c>
    </row>
    <row r="59" spans="1:44" ht="13" x14ac:dyDescent="0.2">
      <c r="A59" s="247"/>
      <c r="AK59" s="303" t="s">
        <v>534</v>
      </c>
      <c r="AL59" s="304"/>
      <c r="AM59" s="312">
        <v>137728091</v>
      </c>
      <c r="AN59" s="313">
        <v>92216</v>
      </c>
      <c r="AO59" s="314">
        <v>25.4</v>
      </c>
      <c r="AP59" s="315">
        <v>68481</v>
      </c>
      <c r="AQ59" s="316">
        <v>7.9</v>
      </c>
      <c r="AR59" s="317">
        <v>17.5</v>
      </c>
    </row>
    <row r="60" spans="1:44" ht="13" x14ac:dyDescent="0.2">
      <c r="A60" s="247"/>
      <c r="AK60" s="318"/>
      <c r="AL60" s="319" t="s">
        <v>530</v>
      </c>
      <c r="AM60" s="320">
        <v>75147913</v>
      </c>
      <c r="AN60" s="321">
        <v>50315</v>
      </c>
      <c r="AO60" s="322">
        <v>44.1</v>
      </c>
      <c r="AP60" s="323">
        <v>38966</v>
      </c>
      <c r="AQ60" s="324">
        <v>10.199999999999999</v>
      </c>
      <c r="AR60" s="325">
        <v>33.9</v>
      </c>
    </row>
    <row r="61" spans="1:44" ht="13" x14ac:dyDescent="0.2">
      <c r="A61" s="247"/>
      <c r="AK61" s="303" t="s">
        <v>535</v>
      </c>
      <c r="AL61" s="326"/>
      <c r="AM61" s="312">
        <v>119709702</v>
      </c>
      <c r="AN61" s="313">
        <v>79312</v>
      </c>
      <c r="AO61" s="314">
        <v>6.1</v>
      </c>
      <c r="AP61" s="315">
        <v>62501</v>
      </c>
      <c r="AQ61" s="327">
        <v>3.8</v>
      </c>
      <c r="AR61" s="317">
        <v>2.2999999999999998</v>
      </c>
    </row>
    <row r="62" spans="1:44" ht="13" x14ac:dyDescent="0.2">
      <c r="A62" s="247"/>
      <c r="AK62" s="318"/>
      <c r="AL62" s="319" t="s">
        <v>530</v>
      </c>
      <c r="AM62" s="320">
        <v>62501199</v>
      </c>
      <c r="AN62" s="321">
        <v>41412</v>
      </c>
      <c r="AO62" s="322">
        <v>7.3</v>
      </c>
      <c r="AP62" s="323">
        <v>34194</v>
      </c>
      <c r="AQ62" s="324">
        <v>5.6</v>
      </c>
      <c r="AR62" s="325">
        <v>1.7</v>
      </c>
    </row>
    <row r="63" spans="1:44" ht="13" x14ac:dyDescent="0.2">
      <c r="A63" s="247"/>
    </row>
    <row r="64" spans="1:44" ht="13" x14ac:dyDescent="0.2">
      <c r="A64" s="247"/>
    </row>
    <row r="65" spans="1:46" ht="13" x14ac:dyDescent="0.2">
      <c r="A65" s="247"/>
    </row>
    <row r="66" spans="1:46" ht="13"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 hidden="1" x14ac:dyDescent="0.2"/>
    <row r="71" spans="1:46" ht="13" hidden="1" x14ac:dyDescent="0.2"/>
    <row r="72" spans="1:46" ht="13" hidden="1" x14ac:dyDescent="0.2"/>
    <row r="73" spans="1:46" ht="13" hidden="1" x14ac:dyDescent="0.2"/>
  </sheetData>
  <sheetProtection algorithmName="SHA-512" hashValue="dGNgx5zMIv4CVmsOu1eeS416NBejVb3i/itVhCyqY99ZRqCnoxoMSd3VUQPQdQ27Ih5ZG4IYtTyr3tK2vCMbKg==" saltValue="KLdKWzM5jErHqGDYJjLno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5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 x14ac:dyDescent="0.2">
      <c r="B2" s="241"/>
      <c r="DG2" s="241"/>
    </row>
    <row r="3" spans="2:125" ht="13"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 x14ac:dyDescent="0.2"/>
    <row r="5" spans="2:125" ht="13" x14ac:dyDescent="0.2"/>
    <row r="6" spans="2:125" ht="13" x14ac:dyDescent="0.2"/>
    <row r="7" spans="2:125" ht="13" x14ac:dyDescent="0.2"/>
    <row r="8" spans="2:125" ht="13" x14ac:dyDescent="0.2"/>
    <row r="9" spans="2:125" ht="13" x14ac:dyDescent="0.2">
      <c r="DU9" s="24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1"/>
    </row>
    <row r="18" spans="125:125" ht="13" x14ac:dyDescent="0.2"/>
    <row r="19" spans="125:125" ht="13" x14ac:dyDescent="0.2"/>
    <row r="20" spans="125:125" ht="13" x14ac:dyDescent="0.2">
      <c r="DU20" s="241"/>
    </row>
    <row r="21" spans="125:125" ht="13" x14ac:dyDescent="0.2">
      <c r="DU21" s="24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1"/>
    </row>
    <row r="29" spans="125:125" ht="13" x14ac:dyDescent="0.2"/>
    <row r="30" spans="125:125" ht="13" x14ac:dyDescent="0.2"/>
    <row r="31" spans="125:125" ht="13" x14ac:dyDescent="0.2"/>
    <row r="32" spans="125:125" ht="13" x14ac:dyDescent="0.2"/>
    <row r="33" spans="2:125" ht="13" x14ac:dyDescent="0.2">
      <c r="B33" s="241"/>
      <c r="G33" s="241"/>
      <c r="I33" s="241"/>
    </row>
    <row r="34" spans="2:125" ht="13" x14ac:dyDescent="0.2">
      <c r="C34" s="241"/>
      <c r="P34" s="241"/>
      <c r="DE34" s="241"/>
      <c r="DH34" s="241"/>
    </row>
    <row r="35" spans="2:125" ht="13" x14ac:dyDescent="0.2">
      <c r="D35" s="241"/>
      <c r="E35" s="241"/>
      <c r="DG35" s="241"/>
      <c r="DJ35" s="241"/>
      <c r="DP35" s="241"/>
      <c r="DQ35" s="241"/>
      <c r="DR35" s="241"/>
      <c r="DS35" s="241"/>
      <c r="DT35" s="241"/>
      <c r="DU35" s="241"/>
    </row>
    <row r="36" spans="2:125" ht="13"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 x14ac:dyDescent="0.2">
      <c r="DU37" s="241"/>
    </row>
    <row r="38" spans="2:125" ht="13" x14ac:dyDescent="0.2">
      <c r="DT38" s="241"/>
      <c r="DU38" s="241"/>
    </row>
    <row r="39" spans="2:125" ht="13" x14ac:dyDescent="0.2"/>
    <row r="40" spans="2:125" ht="13" x14ac:dyDescent="0.2">
      <c r="DH40" s="241"/>
    </row>
    <row r="41" spans="2:125" ht="13" x14ac:dyDescent="0.2">
      <c r="DE41" s="241"/>
    </row>
    <row r="42" spans="2:125" ht="13" x14ac:dyDescent="0.2">
      <c r="DG42" s="241"/>
      <c r="DJ42" s="241"/>
    </row>
    <row r="43" spans="2:125" ht="13"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 x14ac:dyDescent="0.2">
      <c r="DU44" s="241"/>
    </row>
    <row r="45" spans="2:125" ht="13" x14ac:dyDescent="0.2"/>
    <row r="46" spans="2:125" ht="13" x14ac:dyDescent="0.2"/>
    <row r="47" spans="2:125" ht="13" x14ac:dyDescent="0.2"/>
    <row r="48" spans="2:125" ht="13" x14ac:dyDescent="0.2">
      <c r="DT48" s="241"/>
      <c r="DU48" s="241"/>
    </row>
    <row r="49" spans="120:125" ht="13" x14ac:dyDescent="0.2">
      <c r="DU49" s="241"/>
    </row>
    <row r="50" spans="120:125" ht="13" x14ac:dyDescent="0.2">
      <c r="DU50" s="241"/>
    </row>
    <row r="51" spans="120:125" ht="13" x14ac:dyDescent="0.2">
      <c r="DP51" s="241"/>
      <c r="DQ51" s="241"/>
      <c r="DR51" s="241"/>
      <c r="DS51" s="241"/>
      <c r="DT51" s="241"/>
      <c r="DU51" s="241"/>
    </row>
    <row r="52" spans="120:125" ht="13" x14ac:dyDescent="0.2"/>
    <row r="53" spans="120:125" ht="13" x14ac:dyDescent="0.2"/>
    <row r="54" spans="120:125" ht="13" x14ac:dyDescent="0.2">
      <c r="DU54" s="241"/>
    </row>
    <row r="55" spans="120:125" ht="13" x14ac:dyDescent="0.2"/>
    <row r="56" spans="120:125" ht="13" x14ac:dyDescent="0.2"/>
    <row r="57" spans="120:125" ht="13" x14ac:dyDescent="0.2"/>
    <row r="58" spans="120:125" ht="13" x14ac:dyDescent="0.2">
      <c r="DU58" s="241"/>
    </row>
    <row r="59" spans="120:125" ht="13" x14ac:dyDescent="0.2"/>
    <row r="60" spans="120:125" ht="13" x14ac:dyDescent="0.2"/>
    <row r="61" spans="120:125" ht="13" x14ac:dyDescent="0.2"/>
    <row r="62" spans="120:125" ht="13" x14ac:dyDescent="0.2"/>
    <row r="63" spans="120:125" ht="13" x14ac:dyDescent="0.2">
      <c r="DU63" s="241"/>
    </row>
    <row r="64" spans="120:125" ht="13" x14ac:dyDescent="0.2">
      <c r="DT64" s="241"/>
      <c r="DU64" s="241"/>
    </row>
    <row r="65" spans="123:125" ht="13" x14ac:dyDescent="0.2"/>
    <row r="66" spans="123:125" ht="13" x14ac:dyDescent="0.2"/>
    <row r="67" spans="123:125" ht="13" x14ac:dyDescent="0.2"/>
    <row r="68" spans="123:125" ht="13" x14ac:dyDescent="0.2"/>
    <row r="69" spans="123:125" ht="13" x14ac:dyDescent="0.2">
      <c r="DS69" s="241"/>
      <c r="DT69" s="241"/>
      <c r="DU69" s="24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1"/>
    </row>
    <row r="83" spans="116:125" ht="13" x14ac:dyDescent="0.2">
      <c r="DM83" s="241"/>
      <c r="DN83" s="241"/>
      <c r="DO83" s="241"/>
      <c r="DP83" s="241"/>
      <c r="DQ83" s="241"/>
      <c r="DR83" s="241"/>
      <c r="DS83" s="241"/>
      <c r="DT83" s="241"/>
      <c r="DU83" s="241"/>
    </row>
    <row r="84" spans="116:125" ht="13" x14ac:dyDescent="0.2"/>
    <row r="85" spans="116:125" ht="13" x14ac:dyDescent="0.2"/>
    <row r="86" spans="116:125" ht="13" x14ac:dyDescent="0.2"/>
    <row r="87" spans="116:125" ht="13" x14ac:dyDescent="0.2"/>
    <row r="88" spans="116:125" ht="13" x14ac:dyDescent="0.2">
      <c r="DU88" s="24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487</v>
      </c>
    </row>
    <row r="121" spans="125:125" ht="13.5" hidden="1" customHeight="1" x14ac:dyDescent="0.2">
      <c r="DU121" s="241"/>
    </row>
  </sheetData>
  <sheetProtection algorithmName="SHA-512" hashValue="CyWOVP7dc+WNZMvIpJHwTdgjiEZeVfMBDS2XFUGj/kJ6q0UpMgivH7zwxe8k5zx7w7aA/WPHxx0dmXepXkAHXQ==" saltValue="9PQP6JOQmbvUMBZrv6tDK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2"/>
  <cols>
    <col min="1" max="125" width="2.45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 x14ac:dyDescent="0.2">
      <c r="B2" s="241"/>
      <c r="T2" s="241"/>
    </row>
    <row r="3" spans="1:125" ht="13"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1"/>
      <c r="G33" s="241"/>
      <c r="I33" s="241"/>
    </row>
    <row r="34" spans="2:125" ht="13" x14ac:dyDescent="0.2">
      <c r="C34" s="241"/>
      <c r="P34" s="241"/>
      <c r="R34" s="241"/>
      <c r="U34" s="241"/>
    </row>
    <row r="35" spans="2:125" ht="13"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 x14ac:dyDescent="0.2">
      <c r="F36" s="241"/>
      <c r="H36" s="241"/>
      <c r="J36" s="241"/>
      <c r="K36" s="241"/>
      <c r="L36" s="241"/>
      <c r="M36" s="241"/>
      <c r="N36" s="241"/>
      <c r="O36" s="241"/>
      <c r="Q36" s="241"/>
      <c r="S36" s="241"/>
      <c r="V36" s="241"/>
    </row>
    <row r="37" spans="2:125" ht="13" x14ac:dyDescent="0.2"/>
    <row r="38" spans="2:125" ht="13" x14ac:dyDescent="0.2"/>
    <row r="39" spans="2:125" ht="13" x14ac:dyDescent="0.2"/>
    <row r="40" spans="2:125" ht="13" x14ac:dyDescent="0.2">
      <c r="U40" s="241"/>
    </row>
    <row r="41" spans="2:125" ht="13" x14ac:dyDescent="0.2">
      <c r="R41" s="241"/>
    </row>
    <row r="42" spans="2:125" ht="13"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 x14ac:dyDescent="0.2">
      <c r="Q43" s="241"/>
      <c r="S43" s="241"/>
      <c r="V43" s="24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487</v>
      </c>
    </row>
  </sheetData>
  <sheetProtection algorithmName="SHA-512" hashValue="T2CSJEFL503OspinGpp+G0wcRdLMBJien2d6cSyJsgM1i8mZqMom72HywIvu0NLFcPmH0GzjKiB/dkT4Q3CwiQ==" saltValue="iNMV8CH/FJk0IhDmsHyYY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537</v>
      </c>
      <c r="G46" s="8" t="s">
        <v>538</v>
      </c>
      <c r="H46" s="8" t="s">
        <v>539</v>
      </c>
      <c r="I46" s="8" t="s">
        <v>540</v>
      </c>
      <c r="J46" s="9" t="s">
        <v>541</v>
      </c>
    </row>
    <row r="47" spans="2:10" ht="57.75" customHeight="1" x14ac:dyDescent="0.2">
      <c r="B47" s="10"/>
      <c r="C47" s="1126" t="s">
        <v>3</v>
      </c>
      <c r="D47" s="1126"/>
      <c r="E47" s="1127"/>
      <c r="F47" s="11">
        <v>1.86</v>
      </c>
      <c r="G47" s="12">
        <v>3.16</v>
      </c>
      <c r="H47" s="12">
        <v>3.47</v>
      </c>
      <c r="I47" s="12">
        <v>3.24</v>
      </c>
      <c r="J47" s="13">
        <v>3.06</v>
      </c>
    </row>
    <row r="48" spans="2:10" ht="57.75" customHeight="1" x14ac:dyDescent="0.2">
      <c r="B48" s="14"/>
      <c r="C48" s="1128" t="s">
        <v>4</v>
      </c>
      <c r="D48" s="1128"/>
      <c r="E48" s="1129"/>
      <c r="F48" s="15">
        <v>7.0000000000000007E-2</v>
      </c>
      <c r="G48" s="16">
        <v>0.22</v>
      </c>
      <c r="H48" s="16">
        <v>0.25</v>
      </c>
      <c r="I48" s="16">
        <v>0.33</v>
      </c>
      <c r="J48" s="17">
        <v>0.3</v>
      </c>
    </row>
    <row r="49" spans="2:10" ht="57.75" customHeight="1" thickBot="1" x14ac:dyDescent="0.25">
      <c r="B49" s="18"/>
      <c r="C49" s="1130" t="s">
        <v>5</v>
      </c>
      <c r="D49" s="1130"/>
      <c r="E49" s="1131"/>
      <c r="F49" s="19" t="s">
        <v>542</v>
      </c>
      <c r="G49" s="20">
        <v>1.53</v>
      </c>
      <c r="H49" s="20">
        <v>0.25</v>
      </c>
      <c r="I49" s="20" t="s">
        <v>543</v>
      </c>
      <c r="J49" s="21" t="s">
        <v>544</v>
      </c>
    </row>
    <row r="50" spans="2:10" ht="13" x14ac:dyDescent="0.2"/>
  </sheetData>
  <sheetProtection algorithmName="SHA-512" hashValue="T4D1VwlJuHukB6XMunpyPx+c0EqfMO0+MGWXmAVPFyFyXmtvy/seRooBeWqj69EUvSI3fazHMmlXuf2XExt+kg==" saltValue="PsZribynEThAmPY61zzL9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4e28f63-7028-4a93-8047-9653a98e0e88">
      <Terms xmlns="http://schemas.microsoft.com/office/infopath/2007/PartnerControls"/>
    </lcf76f155ced4ddcb4097134ff3c332f>
    <_Flow_SignoffStatus xmlns="a4e28f63-7028-4a93-8047-9653a98e0e88" xsi:nil="true"/>
    <TaxCatchAll xmlns="fd32c9f7-8932-4d07-b49b-91c8a1e268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25DB0B-E8CA-40E1-9B10-FC70CC67F1C5}">
  <ds:schemaRefs>
    <ds:schemaRef ds:uri="http://schemas.microsoft.com/sharepoint/v3/contenttype/forms"/>
  </ds:schemaRefs>
</ds:datastoreItem>
</file>

<file path=customXml/itemProps2.xml><?xml version="1.0" encoding="utf-8"?>
<ds:datastoreItem xmlns:ds="http://schemas.openxmlformats.org/officeDocument/2006/customXml" ds:itemID="{794D9ABF-D848-4D6F-9E34-9A3A13F6A08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4e28f63-7028-4a93-8047-9653a98e0e88"/>
    <ds:schemaRef ds:uri="fd32c9f7-8932-4d07-b49b-91c8a1e26893"/>
    <ds:schemaRef ds:uri="http://www.w3.org/XML/1998/namespace"/>
    <ds:schemaRef ds:uri="http://purl.org/dc/dcmitype/"/>
  </ds:schemaRefs>
</ds:datastoreItem>
</file>

<file path=customXml/itemProps3.xml><?xml version="1.0" encoding="utf-8"?>
<ds:datastoreItem xmlns:ds="http://schemas.openxmlformats.org/officeDocument/2006/customXml" ds:itemID="{0E08D3DE-1801-47CC-A81B-277FF107D6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e28f63-7028-4a93-8047-9653a98e0e88"/>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2026-02-23T07:46:02Z</dcterms:created>
  <dcterms:modified xsi:type="dcterms:W3CDTF">2026-03-31T01:07:24Z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0x01010030BA604CFE067A42A23961E8A5FBDB76</vt:lpwstr>
  </property>
</Properties>
</file>