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d1jvsv-150:80/panfocus/dav/"/>
    </mc:Choice>
  </mc:AlternateContent>
  <bookViews>
    <workbookView xWindow="0" yWindow="1200" windowWidth="15330" windowHeight="8355" tabRatio="681"/>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33" i="12" l="1"/>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E41" i="10"/>
  <c r="AM41" i="10"/>
  <c r="U41" i="10"/>
  <c r="C41" i="10"/>
  <c r="BE40" i="10"/>
  <c r="AM40" i="10"/>
  <c r="U40" i="10"/>
  <c r="C40" i="10"/>
  <c r="BE39" i="10"/>
  <c r="AM39" i="10"/>
  <c r="U39" i="10"/>
  <c r="C39" i="10"/>
  <c r="BE38" i="10"/>
  <c r="AM38" i="10"/>
  <c r="U38" i="10"/>
  <c r="C38" i="10"/>
  <c r="BE37" i="10"/>
  <c r="AM37" i="10"/>
  <c r="U37" i="10"/>
  <c r="C37" i="10"/>
  <c r="BE36" i="10"/>
  <c r="AM36" i="10"/>
  <c r="U36" i="10"/>
  <c r="C36" i="10"/>
  <c r="BE35" i="10"/>
  <c r="AM35" i="10"/>
  <c r="U35" i="10"/>
  <c r="C35" i="10"/>
  <c r="CO34" i="10"/>
  <c r="CO35" i="10" s="1"/>
  <c r="CO36" i="10" s="1"/>
  <c r="CO37" i="10" s="1"/>
  <c r="CO38" i="10" s="1"/>
  <c r="CO39" i="10" s="1"/>
  <c r="CO40" i="10" s="1"/>
  <c r="CO41" i="10" s="1"/>
  <c r="BW34" i="10"/>
  <c r="BW35" i="10" s="1"/>
  <c r="BW36" i="10" s="1"/>
  <c r="BW37" i="10" s="1"/>
  <c r="BW38" i="10" s="1"/>
  <c r="BW39" i="10" s="1"/>
  <c r="BW40" i="10" s="1"/>
  <c r="BW41"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<sst xmlns="http://schemas.openxmlformats.org/spreadsheetml/2006/main" count="1079" uniqueCount="571">
  <si>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</si>
  <si>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</si>
  <si>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</si>
  <si>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</si>
  <si>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</si>
  <si>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</si>
  <si>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</si>
  <si>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</si>
  <si>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</si>
  <si>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</si>
  <si>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</si>
  <si>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</si>
  <si>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</si>
  <si>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</si>
  <si>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</si>
  <si>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</si>
  <si>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</si>
  <si>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</si>
  <si>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</si>
  <si>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</si>
  <si>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</si>
  <si>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</si>
  <si>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</si>
  <si>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</si>
  <si>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</si>
  <si>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</si>
  <si>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</si>
  <si>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</si>
  <si>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</si>
  <si>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</si>
  <si>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</si>
  <si>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</si>
  <si>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</si>
  <si>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</si>
  <si>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</si>
  <si>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</si>
  <si>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</si>
  <si>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</si>
  <si>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</si>
  <si>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</si>
  <si>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</si>
  <si>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</si>
  <si>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</si>
  <si>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</si>
  <si>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</si>
  <si>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</si>
  <si>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</si>
  <si>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</si>
  <si>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</si>
  <si>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</si>
  <si>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</si>
  <si>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</si>
  <si>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</si>
  <si>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</si>
  <si>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</si>
  <si>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</si>
  <si>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</si>
  <si>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</si>
  <si>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</si>
  <si>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</si>
  <si>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</si>
  <si>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</si>
  <si>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</si>
  <si>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</si>
  <si>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</si>
  <si>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</si>
  <si>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</si>
  <si>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</si>
  <si>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</si>
  <si>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</si>
  <si>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</si>
  <si>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</si>
  <si>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</si>
  <si>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</si>
  <si>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</si>
  <si>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</si>
  <si>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</si>
  <si>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</si>
  <si>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</si>
  <si>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</si>
  <si>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</si>
  <si>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中核市</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</si>
  <si>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</si>
  <si>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</si>
  <si>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</si>
  <si>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</si>
  <si>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</si>
  <si>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</si>
  <si>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</si>
  <si>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</si>
  <si>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</si>
  <si>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</si>
  <si>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</si>
  <si>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</si>
  <si>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姫路市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</si>
  <si>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</si>
  <si>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</si>
  <si>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</si>
  <si>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</si>
  <si>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</si>
  <si>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</si>
  <si>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</si>
  <si>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</si>
  <si>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</si>
  <si>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</si>
  <si>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</si>
  <si>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</si>
  <si>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</si>
  <si>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</si>
  <si>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</si>
  <si>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</si>
  <si>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</si>
  <si>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</si>
  <si>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</si>
  <si>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</si>
  <si>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</si>
  <si>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</si>
  <si>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</si>
  <si>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</si>
  <si>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</si>
  <si>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</si>
  <si>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</si>
  <si>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</si>
  <si>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</si>
  <si>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</si>
  <si>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</si>
  <si>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</si>
  <si>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</si>
  <si>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</si>
  <si>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</si>
  <si>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</si>
  <si>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</si>
  <si>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</si>
  <si>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</si>
  <si>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</si>
  <si>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</si>
  <si>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</si>
  <si>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</si>
  <si>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</si>
  <si>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</si>
  <si>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</si>
  <si>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</si>
  <si>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</si>
  <si>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</si>
  <si>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</si>
  <si>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</si>
  <si>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</si>
  <si>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</si>
  <si>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</si>
  <si>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</si>
  <si>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</si>
  <si>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</si>
  <si>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</si>
  <si>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</si>
  <si>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</si>
  <si>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</si>
  <si>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</si>
  <si>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</si>
  <si>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</si>
  <si>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</si>
  <si>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</si>
  <si>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</si>
  <si>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</si>
  <si>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</si>
  <si>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</si>
  <si>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</si>
  <si>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</si>
  <si>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</si>
  <si>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</si>
  <si>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</si>
  <si>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</si>
  <si>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</si>
  <si>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</si>
  <si>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</si>
  <si>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</si>
  <si>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</si>
  <si>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</si>
  <si>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</si>
  <si>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</si>
  <si>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</si>
  <si>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</si>
  <si>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</si>
  <si>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</si>
  <si>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</si>
  <si>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</si>
  <si>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</si>
  <si>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</si>
  <si>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</si>
  <si>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</si>
  <si>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</si>
  <si>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</si>
  <si>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</si>
  <si>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</si>
  <si>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</si>
  <si>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</si>
  <si>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</si>
  <si>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</si>
  <si>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</si>
  <si>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</si>
  <si>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</si>
  <si>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</si>
  <si>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</si>
  <si>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</si>
  <si>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兵庫県姫路市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</si>
  <si>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</si>
  <si>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</si>
  <si>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</si>
  <si>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</si>
  <si>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</si>
  <si>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</si>
  <si>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</si>
  <si>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</si>
  <si>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</si>
  <si>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</si>
  <si>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</si>
  <si>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</si>
  <si>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</si>
  <si>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</si>
  <si>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</si>
  <si>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</si>
  <si>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</si>
  <si>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</si>
  <si>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</si>
  <si>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</si>
  <si>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</si>
  <si>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</si>
  <si>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</si>
  <si>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</si>
  <si>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</si>
  <si>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</si>
  <si>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</si>
  <si>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</si>
  <si>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</si>
  <si>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</si>
  <si>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</si>
  <si>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</si>
  <si>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</si>
  <si>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</si>
  <si>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</si>
  <si>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</si>
  <si>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</si>
  <si>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</si>
  <si>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</si>
  <si>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</si>
  <si>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</si>
  <si>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</si>
  <si>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</si>
  <si>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</si>
  <si>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</si>
  <si>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</si>
  <si>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</si>
  <si>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</si>
  <si>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</si>
  <si>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</si>
  <si>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</si>
  <si>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</si>
  <si>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</si>
  <si>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</si>
  <si>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</si>
  <si>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</si>
  <si>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</si>
  <si>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</si>
  <si>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</si>
  <si>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</si>
  <si>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</si>
  <si>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</si>
  <si>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</si>
  <si>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</si>
  <si>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</si>
  <si>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</si>
  <si>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</si>
  <si>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</si>
  <si>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</si>
  <si>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</si>
  <si>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</si>
  <si>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</si>
  <si>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</si>
  <si>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</si>
  <si>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</si>
  <si>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</si>
  <si>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</si>
  <si>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</si>
  <si>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</si>
  <si>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</si>
  <si>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</si>
  <si>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</si>
  <si>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</si>
  <si>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</si>
  <si>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</si>
  <si>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</si>
  <si>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</si>
  <si>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</si>
  <si>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</si>
  <si>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</si>
  <si>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</si>
  <si>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</si>
  <si>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</si>
  <si>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</si>
  <si>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</si>
  <si>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</si>
  <si>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</si>
  <si>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</si>
  <si>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</si>
  <si>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</si>
  <si>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</si>
  <si>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</si>
  <si>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</si>
  <si>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</si>
  <si>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</si>
  <si>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</si>
  <si>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</si>
  <si>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</si>
  <si>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</si>
  <si>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</si>
  <si>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</si>
  <si>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</si>
  <si>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</si>
  <si>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</si>
  <si>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</si>
  <si>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</si>
  <si>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</si>
  <si>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</si>
  <si>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</si>
  <si>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市場</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</si>
  <si>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</si>
  <si>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</si>
  <si>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</si>
  <si>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</si>
  <si>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</si>
  <si>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</si>
  <si>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</si>
  <si>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その他</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</si>
  <si>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</si>
  <si>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</si>
  <si>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</si>
  <si>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</si>
  <si>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</si>
  <si>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</si>
  <si>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</si>
  <si>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</si>
  <si>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</si>
  <si>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</si>
  <si>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</si>
  <si>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</si>
  <si>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</si>
  <si>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</si>
  <si>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</si>
  <si>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</si>
  <si>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</si>
  <si>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</si>
  <si>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</si>
  <si>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</si>
  <si>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</si>
  <si>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兵庫県姫路市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</si>
  <si>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</si>
  <si>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</si>
  <si>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</si>
  <si>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</si>
  <si>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</si>
  <si>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</si>
  <si>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</si>
  <si>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</si>
  <si>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</si>
  <si>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</si>
  <si>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</si>
  <si>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</si>
  <si>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</si>
  <si>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</si>
  <si>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</si>
  <si>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</si>
  <si>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</si>
  <si>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</si>
  <si>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</si>
  <si>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</si>
  <si>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母子父子寡婦福祉資金貸付事業特別会計</t>
    <phoneticPr fontId="5"/>
  </si>
  <si>
    <t>奨学学術振興事業特別会計</t>
    <phoneticPr fontId="5"/>
  </si>
  <si>
    <t>財政健全化調整特別会計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</si>
  <si>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</si>
  <si>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</si>
  <si>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</si>
  <si>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</si>
  <si>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</si>
  <si>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</si>
  <si>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</si>
  <si>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</si>
  <si>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</si>
  <si>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</si>
  <si>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</si>
  <si>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</si>
  <si>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</si>
  <si>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</si>
  <si>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</si>
  <si>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</si>
  <si>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</si>
  <si>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</si>
  <si>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</si>
  <si>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卸売市場事業特別会計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</si>
  <si>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</si>
  <si>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</si>
  <si>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</si>
  <si>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</si>
  <si>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</si>
  <si>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</si>
  <si>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</si>
  <si>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</si>
  <si>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</si>
  <si>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</si>
  <si>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</si>
  <si>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</si>
  <si>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</si>
  <si>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</si>
  <si>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</si>
  <si>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</si>
  <si>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</si>
  <si>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</si>
  <si>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</si>
  <si>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</si>
  <si>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</si>
  <si>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</si>
  <si>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</si>
  <si>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</si>
  <si>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</si>
  <si>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</si>
  <si>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</si>
  <si>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</si>
  <si>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</si>
  <si>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</si>
  <si>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</si>
  <si>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</si>
  <si>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</si>
  <si>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</si>
  <si>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</si>
  <si>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</si>
  <si>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</si>
  <si>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</si>
  <si>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</si>
  <si>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</si>
  <si>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</si>
  <si>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</si>
  <si>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</si>
  <si>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</si>
  <si>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</si>
  <si>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</si>
  <si>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</si>
  <si>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</si>
  <si>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</si>
  <si>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</si>
  <si>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</si>
  <si>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</si>
  <si>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</si>
  <si>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</si>
  <si>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</si>
  <si>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</si>
  <si>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</si>
  <si>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</si>
  <si>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</si>
  <si>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</si>
  <si>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</si>
  <si>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</si>
  <si>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</si>
  <si>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</si>
  <si>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</si>
  <si>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</si>
  <si>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</si>
  <si>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</si>
  <si>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</si>
  <si>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</si>
  <si>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</si>
  <si>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</si>
  <si>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</si>
  <si>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</si>
  <si>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</si>
  <si>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</si>
  <si>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</si>
  <si>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</si>
  <si>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</si>
  <si>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</si>
  <si>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</si>
  <si>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</si>
  <si>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</si>
  <si>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</si>
  <si>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</si>
  <si>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</si>
  <si>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</si>
  <si>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</si>
  <si>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</si>
  <si>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</si>
  <si>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</si>
  <si>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</si>
  <si>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</si>
  <si>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</si>
  <si>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</si>
  <si>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</si>
  <si>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</si>
  <si>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</si>
  <si>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</si>
  <si>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</si>
  <si>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</si>
  <si>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</si>
  <si>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</si>
  <si>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</si>
  <si>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</si>
  <si>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</si>
  <si>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</si>
  <si>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</si>
  <si>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</si>
  <si>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</si>
  <si>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</si>
  <si>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</si>
  <si>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</si>
  <si>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</si>
  <si>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</si>
  <si>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</si>
  <si>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</si>
  <si>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</si>
  <si>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</si>
  <si>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</si>
  <si>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</si>
  <si>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</si>
  <si>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</si>
  <si>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</si>
  <si>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</si>
  <si>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</si>
  <si>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</si>
  <si>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</si>
  <si>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</si>
  <si>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</si>
  <si>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</si>
  <si>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</si>
  <si>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</si>
  <si>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</si>
  <si>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</si>
  <si>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</si>
  <si>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1.50</t>
  </si>
  <si>
    <t>水道事業会計</t>
  </si>
  <si>
    <t>一般会計</t>
  </si>
  <si>
    <t>下水道事業会計</t>
  </si>
  <si>
    <t>卸売市場事業特別会計</t>
  </si>
  <si>
    <t>国民健康保険事業特別会計</t>
  </si>
  <si>
    <t>後期高齢者医療事業特別会計</t>
  </si>
  <si>
    <t>介護保険事業特別会計</t>
  </si>
  <si>
    <t>母子父子寡婦福祉資金貸付事業特別会計</t>
  </si>
  <si>
    <t>その他会計（赤字）</t>
  </si>
  <si>
    <t>その他会計（黒字）</t>
  </si>
  <si>
    <t>R02</t>
    <phoneticPr fontId="5"/>
  </si>
  <si>
    <t>R03</t>
    <phoneticPr fontId="5"/>
  </si>
  <si>
    <t>R04</t>
    <phoneticPr fontId="5"/>
  </si>
  <si>
    <t>R05</t>
    <phoneticPr fontId="5"/>
  </si>
  <si>
    <t>R06</t>
    <phoneticPr fontId="5"/>
  </si>
  <si>
    <t>-</t>
    <phoneticPr fontId="2"/>
  </si>
  <si>
    <t>加古川市外２市共有公会堂事務組合</t>
    <phoneticPr fontId="38"/>
  </si>
  <si>
    <t>市川町外三ヶ市町共有財産事務組合</t>
    <phoneticPr fontId="38"/>
  </si>
  <si>
    <t>中播衛生施設事務組合</t>
    <phoneticPr fontId="38"/>
  </si>
  <si>
    <t>兵庫県競馬組合</t>
    <phoneticPr fontId="38"/>
  </si>
  <si>
    <t>姫路福崎斎苑施設事務組合</t>
    <phoneticPr fontId="38"/>
  </si>
  <si>
    <t>くれさか環境事務組合</t>
    <phoneticPr fontId="38"/>
  </si>
  <si>
    <t>兵庫県後期高齢者医療広域連合（一般会計）</t>
    <rPh sb="15" eb="19">
      <t>イッパンカイケイ</t>
    </rPh>
    <phoneticPr fontId="38"/>
  </si>
  <si>
    <t>兵庫県後期高齢者医療広域連合（特別会計）</t>
    <rPh sb="15" eb="17">
      <t>トクベツ</t>
    </rPh>
    <rPh sb="17" eb="19">
      <t>カイケイ</t>
    </rPh>
    <phoneticPr fontId="38"/>
  </si>
  <si>
    <t>（公財）姫路市救急医療協会</t>
    <rPh sb="1" eb="3">
      <t>コウザイ</t>
    </rPh>
    <rPh sb="4" eb="7">
      <t>ヒメジシ</t>
    </rPh>
    <rPh sb="7" eb="9">
      <t>キュウキュウ</t>
    </rPh>
    <rPh sb="9" eb="11">
      <t>イリョウ</t>
    </rPh>
    <rPh sb="11" eb="13">
      <t>キョウカイ</t>
    </rPh>
    <phoneticPr fontId="6"/>
  </si>
  <si>
    <t>（公財）姫路市中小企業共済センター</t>
    <rPh sb="1" eb="3">
      <t>コウザイ</t>
    </rPh>
    <rPh sb="4" eb="7">
      <t>ヒメジシ</t>
    </rPh>
    <rPh sb="7" eb="11">
      <t>チュウショウキギョウ</t>
    </rPh>
    <rPh sb="11" eb="13">
      <t>キョウサイ</t>
    </rPh>
    <phoneticPr fontId="6"/>
  </si>
  <si>
    <t>（公財）姫路・西はりま地場産業センター</t>
    <rPh sb="1" eb="3">
      <t>コウザイ</t>
    </rPh>
    <rPh sb="4" eb="6">
      <t>ヒメジ</t>
    </rPh>
    <rPh sb="7" eb="8">
      <t>ニシ</t>
    </rPh>
    <rPh sb="11" eb="13">
      <t>ジバ</t>
    </rPh>
    <rPh sb="13" eb="15">
      <t>サンギョウ</t>
    </rPh>
    <phoneticPr fontId="6"/>
  </si>
  <si>
    <t>（一財）姫路市まちづくり振興機構</t>
    <rPh sb="1" eb="2">
      <t>イチ</t>
    </rPh>
    <rPh sb="2" eb="3">
      <t>ザイ</t>
    </rPh>
    <rPh sb="4" eb="7">
      <t>ヒメジシ</t>
    </rPh>
    <rPh sb="12" eb="14">
      <t>シンコウ</t>
    </rPh>
    <rPh sb="14" eb="16">
      <t>キコウ</t>
    </rPh>
    <phoneticPr fontId="6"/>
  </si>
  <si>
    <t>姫路ウォーターフロント㈱</t>
    <rPh sb="0" eb="2">
      <t>ヒメジ</t>
    </rPh>
    <phoneticPr fontId="6"/>
  </si>
  <si>
    <t>アイシーエス姫路市ウェルフェアー㈱</t>
    <rPh sb="6" eb="9">
      <t>ヒメジシ</t>
    </rPh>
    <phoneticPr fontId="6"/>
  </si>
  <si>
    <t>イーグレひめじ管理㈱</t>
    <rPh sb="7" eb="9">
      <t>カンリ</t>
    </rPh>
    <phoneticPr fontId="6"/>
  </si>
  <si>
    <t>㈱姫路ポートセンター</t>
    <rPh sb="1" eb="3">
      <t>ヒメジ</t>
    </rPh>
    <phoneticPr fontId="6"/>
  </si>
  <si>
    <t>播磨臨海地域道路等整備基金</t>
    <rPh sb="0" eb="2">
      <t>ハリマ</t>
    </rPh>
    <rPh sb="2" eb="4">
      <t>リンカイ</t>
    </rPh>
    <rPh sb="4" eb="6">
      <t>チイキ</t>
    </rPh>
    <rPh sb="6" eb="8">
      <t>ドウロ</t>
    </rPh>
    <rPh sb="8" eb="9">
      <t>ナド</t>
    </rPh>
    <rPh sb="9" eb="11">
      <t>セイビ</t>
    </rPh>
    <rPh sb="11" eb="13">
      <t>キキン</t>
    </rPh>
    <phoneticPr fontId="5"/>
  </si>
  <si>
    <t>公共施設整備基金</t>
    <rPh sb="0" eb="4">
      <t>コウキョウシセツ</t>
    </rPh>
    <rPh sb="4" eb="6">
      <t>セイビ</t>
    </rPh>
    <rPh sb="6" eb="8">
      <t>キキン</t>
    </rPh>
    <phoneticPr fontId="5"/>
  </si>
  <si>
    <t>霊苑基金</t>
    <rPh sb="0" eb="2">
      <t>レイエン</t>
    </rPh>
    <rPh sb="2" eb="4">
      <t>キキン</t>
    </rPh>
    <phoneticPr fontId="5"/>
  </si>
  <si>
    <t>愛の基金</t>
    <rPh sb="0" eb="1">
      <t>アイ</t>
    </rPh>
    <rPh sb="2" eb="4">
      <t>キキン</t>
    </rPh>
    <phoneticPr fontId="5"/>
  </si>
  <si>
    <t>奨学学術振興基金</t>
    <rPh sb="0" eb="2">
      <t>ショウガク</t>
    </rPh>
    <rPh sb="2" eb="4">
      <t>ガクジュツ</t>
    </rPh>
    <rPh sb="4" eb="6">
      <t>シンコウ</t>
    </rPh>
    <rPh sb="6" eb="8">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</si>
</sst>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52191</c:v>
                </c:pt>
                <c:pt idx="1">
                  <c:v>48105</c:v>
                </c:pt>
                <c:pt idx="2">
                  <c:v>47446</c:v>
                </c:pt>
                <c:pt idx="3">
                  <c:v>48387</c:v>
                </c:pt>
                <c:pt idx="4">
                  <c:v>49684</c:v>
                </c:pt>
              </c:numCache>
            </c:numRef>
          </c:val>
          <c:smooth val="0"/>
          <c:extLst>
            <c:ext xmlns:c16="http://schemas.microsoft.com/office/drawing/2014/chart" uri="{C3380CC4-5D6E-409C-BE32-E72D297353CC}">
              <c16:uniqueId val="{00000000-A3A2-4A8F-9BA8-3153CEEFE73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97878</c:v>
                </c:pt>
                <c:pt idx="1">
                  <c:v>56940</c:v>
                </c:pt>
                <c:pt idx="2">
                  <c:v>46539</c:v>
                </c:pt>
                <c:pt idx="3">
                  <c:v>53217</c:v>
                </c:pt>
                <c:pt idx="4">
                  <c:v>68177</c:v>
                </c:pt>
              </c:numCache>
            </c:numRef>
          </c:val>
          <c:smooth val="0"/>
          <c:extLst>
            <c:ext xmlns:c16="http://schemas.microsoft.com/office/drawing/2014/chart" uri="{C3380CC4-5D6E-409C-BE32-E72D297353CC}">
              <c16:uniqueId val="{00000001-A3A2-4A8F-9BA8-3153CEEFE73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3.96</c:v>
                </c:pt>
                <c:pt idx="1">
                  <c:v>4.32</c:v>
                </c:pt>
                <c:pt idx="2">
                  <c:v>4.6500000000000004</c:v>
                </c:pt>
                <c:pt idx="3">
                  <c:v>4.26</c:v>
                </c:pt>
                <c:pt idx="4">
                  <c:v>4.51</c:v>
                </c:pt>
              </c:numCache>
            </c:numRef>
          </c:val>
          <c:extLst>
            <c:ext xmlns:c16="http://schemas.microsoft.com/office/drawing/2014/chart" uri="{C3380CC4-5D6E-409C-BE32-E72D297353CC}">
              <c16:uniqueId val="{00000000-2B13-44CC-9ADD-6C2C63ED357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11.01</c:v>
                </c:pt>
                <c:pt idx="1">
                  <c:v>11.42</c:v>
                </c:pt>
                <c:pt idx="2">
                  <c:v>11.72</c:v>
                </c:pt>
                <c:pt idx="3">
                  <c:v>11.57</c:v>
                </c:pt>
                <c:pt idx="4">
                  <c:v>11.36</c:v>
                </c:pt>
              </c:numCache>
            </c:numRef>
          </c:val>
          <c:extLst>
            <c:ext xmlns:c16="http://schemas.microsoft.com/office/drawing/2014/chart" uri="{C3380CC4-5D6E-409C-BE32-E72D297353CC}">
              <c16:uniqueId val="{00000001-2B13-44CC-9ADD-6C2C63ED357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-1.5</c:v>
                </c:pt>
                <c:pt idx="1">
                  <c:v>2.09</c:v>
                </c:pt>
                <c:pt idx="2">
                  <c:v>1.56</c:v>
                </c:pt>
                <c:pt idx="3">
                  <c:v>0.9</c:v>
                </c:pt>
                <c:pt idx="4">
                  <c:v>1.02</c:v>
                </c:pt>
              </c:numCache>
            </c:numRef>
          </c:val>
          <c:smooth val="0"/>
          <c:extLst>
            <c:ext xmlns:c16="http://schemas.microsoft.com/office/drawing/2014/chart" uri="{C3380CC4-5D6E-409C-BE32-E72D297353CC}">
              <c16:uniqueId val="{00000002-2B13-44CC-9ADD-6C2C63ED357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3.91</c:v>
                </c:pt>
                <c:pt idx="2">
                  <c:v>#N/A</c:v>
                </c:pt>
                <c:pt idx="3">
                  <c:v>3.65</c:v>
                </c:pt>
                <c:pt idx="4">
                  <c:v>#N/A</c:v>
                </c:pt>
                <c:pt idx="5">
                  <c:v>3.61</c:v>
                </c:pt>
                <c:pt idx="6">
                  <c:v>#N/A</c:v>
                </c:pt>
                <c:pt idx="7">
                  <c:v>4.3099999999999996</c:v>
                </c:pt>
                <c:pt idx="8">
                  <c:v>#N/A</c:v>
                </c:pt>
                <c:pt idx="9">
                  <c:v>0</c:v>
                </c:pt>
              </c:numCache>
            </c:numRef>
          </c:val>
          <c:extLst>
            <c:ext xmlns:c16="http://schemas.microsoft.com/office/drawing/2014/chart" uri="{C3380CC4-5D6E-409C-BE32-E72D297353CC}">
              <c16:uniqueId val="{00000000-1B50-4C6E-A616-347A9F10E3F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B50-4C6E-A616-347A9F10E3F8}"/>
            </c:ext>
          </c:extLst>
        </c:ser>
        <c:ser>
          <c:idx val="2"/>
          <c:order val="2"/>
          <c:tx>
            <c:strRef>
              <c:f>データシート!$A$29</c:f>
              <c:strCache>
                <c:ptCount val="1"/>
                <c:pt idx="0">
                  <c:v>母子父子寡婦福祉資金貸付事業特別会計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1B50-4C6E-A616-347A9F10E3F8}"/>
            </c:ext>
          </c:extLst>
        </c:ser>
        <c:ser>
          <c:idx val="3"/>
          <c:order val="3"/>
          <c:tx>
            <c:strRef>
              <c:f>データシート!$A$30</c:f>
              <c:strCache>
                <c:ptCount val="1"/>
                <c:pt idx="0">
                  <c:v>介護保険事業特別会計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0.49</c:v>
                </c:pt>
                <c:pt idx="2">
                  <c:v>#N/A</c:v>
                </c:pt>
                <c:pt idx="3">
                  <c:v>0.77</c:v>
                </c:pt>
                <c:pt idx="4">
                  <c:v>#N/A</c:v>
                </c:pt>
                <c:pt idx="5">
                  <c:v>0.76</c:v>
                </c:pt>
                <c:pt idx="6">
                  <c:v>#N/A</c:v>
                </c:pt>
                <c:pt idx="7">
                  <c:v>0.57999999999999996</c:v>
                </c:pt>
                <c:pt idx="8">
                  <c:v>#N/A</c:v>
                </c:pt>
                <c:pt idx="9">
                  <c:v>0.05</c:v>
                </c:pt>
              </c:numCache>
            </c:numRef>
          </c:val>
          <c:extLst>
            <c:ext xmlns:c16="http://schemas.microsoft.com/office/drawing/2014/chart" uri="{C3380CC4-5D6E-409C-BE32-E72D297353CC}">
              <c16:uniqueId val="{00000003-1B50-4C6E-A616-347A9F10E3F8}"/>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0.18</c:v>
                </c:pt>
                <c:pt idx="2">
                  <c:v>#N/A</c:v>
                </c:pt>
                <c:pt idx="3">
                  <c:v>0.18</c:v>
                </c:pt>
                <c:pt idx="4">
                  <c:v>#N/A</c:v>
                </c:pt>
                <c:pt idx="5">
                  <c:v>0.2</c:v>
                </c:pt>
                <c:pt idx="6">
                  <c:v>#N/A</c:v>
                </c:pt>
                <c:pt idx="7">
                  <c:v>0.2</c:v>
                </c:pt>
                <c:pt idx="8">
                  <c:v>#N/A</c:v>
                </c:pt>
                <c:pt idx="9">
                  <c:v>0.23</c:v>
                </c:pt>
              </c:numCache>
            </c:numRef>
          </c:val>
          <c:extLst>
            <c:ext xmlns:c16="http://schemas.microsoft.com/office/drawing/2014/chart" uri="{C3380CC4-5D6E-409C-BE32-E72D297353CC}">
              <c16:uniqueId val="{00000004-1B50-4C6E-A616-347A9F10E3F8}"/>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1.06</c:v>
                </c:pt>
                <c:pt idx="2">
                  <c:v>#N/A</c:v>
                </c:pt>
                <c:pt idx="3">
                  <c:v>1.18</c:v>
                </c:pt>
                <c:pt idx="4">
                  <c:v>#N/A</c:v>
                </c:pt>
                <c:pt idx="5">
                  <c:v>1.21</c:v>
                </c:pt>
                <c:pt idx="6">
                  <c:v>#N/A</c:v>
                </c:pt>
                <c:pt idx="7">
                  <c:v>1.02</c:v>
                </c:pt>
                <c:pt idx="8">
                  <c:v>#N/A</c:v>
                </c:pt>
                <c:pt idx="9">
                  <c:v>0.52</c:v>
                </c:pt>
              </c:numCache>
            </c:numRef>
          </c:val>
          <c:extLst>
            <c:ext xmlns:c16="http://schemas.microsoft.com/office/drawing/2014/chart" uri="{C3380CC4-5D6E-409C-BE32-E72D297353CC}">
              <c16:uniqueId val="{00000005-1B50-4C6E-A616-347A9F10E3F8}"/>
            </c:ext>
          </c:extLst>
        </c:ser>
        <c:ser>
          <c:idx val="6"/>
          <c:order val="6"/>
          <c:tx>
            <c:strRef>
              <c:f>データシート!$A$33</c:f>
              <c:strCache>
                <c:ptCount val="1"/>
                <c:pt idx="0">
                  <c:v>卸売市場事業特別会計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0.34</c:v>
                </c:pt>
                <c:pt idx="2">
                  <c:v>#N/A</c:v>
                </c:pt>
                <c:pt idx="3">
                  <c:v>0.36</c:v>
                </c:pt>
                <c:pt idx="4">
                  <c:v>#N/A</c:v>
                </c:pt>
                <c:pt idx="5">
                  <c:v>0.37</c:v>
                </c:pt>
                <c:pt idx="6">
                  <c:v>#N/A</c:v>
                </c:pt>
                <c:pt idx="7">
                  <c:v>0.8</c:v>
                </c:pt>
                <c:pt idx="8">
                  <c:v>#N/A</c:v>
                </c:pt>
                <c:pt idx="9">
                  <c:v>0.55000000000000004</c:v>
                </c:pt>
              </c:numCache>
            </c:numRef>
          </c:val>
          <c:extLst>
            <c:ext xmlns:c16="http://schemas.microsoft.com/office/drawing/2014/chart" uri="{C3380CC4-5D6E-409C-BE32-E72D297353CC}">
              <c16:uniqueId val="{00000006-1B50-4C6E-A616-347A9F10E3F8}"/>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1.68</c:v>
                </c:pt>
                <c:pt idx="2">
                  <c:v>#N/A</c:v>
                </c:pt>
                <c:pt idx="3">
                  <c:v>1.68</c:v>
                </c:pt>
                <c:pt idx="4">
                  <c:v>#N/A</c:v>
                </c:pt>
                <c:pt idx="5">
                  <c:v>1.7</c:v>
                </c:pt>
                <c:pt idx="6">
                  <c:v>#N/A</c:v>
                </c:pt>
                <c:pt idx="7">
                  <c:v>1.65</c:v>
                </c:pt>
                <c:pt idx="8">
                  <c:v>#N/A</c:v>
                </c:pt>
                <c:pt idx="9">
                  <c:v>1.59</c:v>
                </c:pt>
              </c:numCache>
            </c:numRef>
          </c:val>
          <c:extLst>
            <c:ext xmlns:c16="http://schemas.microsoft.com/office/drawing/2014/chart" uri="{C3380CC4-5D6E-409C-BE32-E72D297353CC}">
              <c16:uniqueId val="{00000007-1B50-4C6E-A616-347A9F10E3F8}"/>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3.95</c:v>
                </c:pt>
                <c:pt idx="2">
                  <c:v>#N/A</c:v>
                </c:pt>
                <c:pt idx="3">
                  <c:v>4.3099999999999996</c:v>
                </c:pt>
                <c:pt idx="4">
                  <c:v>#N/A</c:v>
                </c:pt>
                <c:pt idx="5">
                  <c:v>4.6500000000000004</c:v>
                </c:pt>
                <c:pt idx="6">
                  <c:v>#N/A</c:v>
                </c:pt>
                <c:pt idx="7">
                  <c:v>4.25</c:v>
                </c:pt>
                <c:pt idx="8">
                  <c:v>#N/A</c:v>
                </c:pt>
                <c:pt idx="9">
                  <c:v>4.51</c:v>
                </c:pt>
              </c:numCache>
            </c:numRef>
          </c:val>
          <c:extLst>
            <c:ext xmlns:c16="http://schemas.microsoft.com/office/drawing/2014/chart" uri="{C3380CC4-5D6E-409C-BE32-E72D297353CC}">
              <c16:uniqueId val="{00000008-1B50-4C6E-A616-347A9F10E3F8}"/>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5.44</c:v>
                </c:pt>
                <c:pt idx="2">
                  <c:v>#N/A</c:v>
                </c:pt>
                <c:pt idx="3">
                  <c:v>6.55</c:v>
                </c:pt>
                <c:pt idx="4">
                  <c:v>#N/A</c:v>
                </c:pt>
                <c:pt idx="5">
                  <c:v>7.38</c:v>
                </c:pt>
                <c:pt idx="6">
                  <c:v>#N/A</c:v>
                </c:pt>
                <c:pt idx="7">
                  <c:v>8.32</c:v>
                </c:pt>
                <c:pt idx="8">
                  <c:v>#N/A</c:v>
                </c:pt>
                <c:pt idx="9">
                  <c:v>8.32</c:v>
                </c:pt>
              </c:numCache>
            </c:numRef>
          </c:val>
          <c:extLst>
            <c:ext xmlns:c16="http://schemas.microsoft.com/office/drawing/2014/chart" uri="{C3380CC4-5D6E-409C-BE32-E72D297353CC}">
              <c16:uniqueId val="{00000009-1B50-4C6E-A616-347A9F10E3F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21837</c:v>
                </c:pt>
                <c:pt idx="5">
                  <c:v>21596</c:v>
                </c:pt>
                <c:pt idx="8">
                  <c:v>21838</c:v>
                </c:pt>
                <c:pt idx="11">
                  <c:v>21625</c:v>
                </c:pt>
                <c:pt idx="14">
                  <c:v>20097</c:v>
                </c:pt>
              </c:numCache>
            </c:numRef>
          </c:val>
          <c:extLst>
            <c:ext xmlns:c16="http://schemas.microsoft.com/office/drawing/2014/chart" uri="{C3380CC4-5D6E-409C-BE32-E72D297353CC}">
              <c16:uniqueId val="{00000000-C42F-4D85-BAA6-5D92B32427A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42F-4D85-BAA6-5D92B32427A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247</c:v>
                </c:pt>
                <c:pt idx="3">
                  <c:v>0</c:v>
                </c:pt>
                <c:pt idx="6">
                  <c:v>0</c:v>
                </c:pt>
                <c:pt idx="9">
                  <c:v>0</c:v>
                </c:pt>
                <c:pt idx="12">
                  <c:v>0</c:v>
                </c:pt>
              </c:numCache>
            </c:numRef>
          </c:val>
          <c:extLst>
            <c:ext xmlns:c16="http://schemas.microsoft.com/office/drawing/2014/chart" uri="{C3380CC4-5D6E-409C-BE32-E72D297353CC}">
              <c16:uniqueId val="{00000002-C42F-4D85-BAA6-5D92B32427A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43</c:v>
                </c:pt>
                <c:pt idx="3">
                  <c:v>24</c:v>
                </c:pt>
                <c:pt idx="6">
                  <c:v>0</c:v>
                </c:pt>
                <c:pt idx="9">
                  <c:v>0</c:v>
                </c:pt>
                <c:pt idx="12">
                  <c:v>0</c:v>
                </c:pt>
              </c:numCache>
            </c:numRef>
          </c:val>
          <c:extLst>
            <c:ext xmlns:c16="http://schemas.microsoft.com/office/drawing/2014/chart" uri="{C3380CC4-5D6E-409C-BE32-E72D297353CC}">
              <c16:uniqueId val="{00000003-C42F-4D85-BAA6-5D92B32427A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4419</c:v>
                </c:pt>
                <c:pt idx="3">
                  <c:v>4069</c:v>
                </c:pt>
                <c:pt idx="6">
                  <c:v>4236</c:v>
                </c:pt>
                <c:pt idx="9">
                  <c:v>4398</c:v>
                </c:pt>
                <c:pt idx="12">
                  <c:v>4715</c:v>
                </c:pt>
              </c:numCache>
            </c:numRef>
          </c:val>
          <c:extLst>
            <c:ext xmlns:c16="http://schemas.microsoft.com/office/drawing/2014/chart" uri="{C3380CC4-5D6E-409C-BE32-E72D297353CC}">
              <c16:uniqueId val="{00000004-C42F-4D85-BAA6-5D92B32427A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168</c:v>
                </c:pt>
                <c:pt idx="3">
                  <c:v>168</c:v>
                </c:pt>
                <c:pt idx="6">
                  <c:v>168</c:v>
                </c:pt>
                <c:pt idx="9">
                  <c:v>168</c:v>
                </c:pt>
                <c:pt idx="12">
                  <c:v>175</c:v>
                </c:pt>
              </c:numCache>
            </c:numRef>
          </c:val>
          <c:extLst>
            <c:ext xmlns:c16="http://schemas.microsoft.com/office/drawing/2014/chart" uri="{C3380CC4-5D6E-409C-BE32-E72D297353CC}">
              <c16:uniqueId val="{00000005-C42F-4D85-BAA6-5D92B32427A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42F-4D85-BAA6-5D92B32427A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19621</c:v>
                </c:pt>
                <c:pt idx="3">
                  <c:v>20951</c:v>
                </c:pt>
                <c:pt idx="6">
                  <c:v>21597</c:v>
                </c:pt>
                <c:pt idx="9">
                  <c:v>20854</c:v>
                </c:pt>
                <c:pt idx="12">
                  <c:v>19445</c:v>
                </c:pt>
              </c:numCache>
            </c:numRef>
          </c:val>
          <c:extLst>
            <c:ext xmlns:c16="http://schemas.microsoft.com/office/drawing/2014/chart" uri="{C3380CC4-5D6E-409C-BE32-E72D297353CC}">
              <c16:uniqueId val="{00000007-C42F-4D85-BAA6-5D92B32427A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2661</c:v>
                </c:pt>
                <c:pt idx="2">
                  <c:v>#N/A</c:v>
                </c:pt>
                <c:pt idx="3">
                  <c:v>#N/A</c:v>
                </c:pt>
                <c:pt idx="4">
                  <c:v>3616</c:v>
                </c:pt>
                <c:pt idx="5">
                  <c:v>#N/A</c:v>
                </c:pt>
                <c:pt idx="6">
                  <c:v>#N/A</c:v>
                </c:pt>
                <c:pt idx="7">
                  <c:v>4163</c:v>
                </c:pt>
                <c:pt idx="8">
                  <c:v>#N/A</c:v>
                </c:pt>
                <c:pt idx="9">
                  <c:v>#N/A</c:v>
                </c:pt>
                <c:pt idx="10">
                  <c:v>3795</c:v>
                </c:pt>
                <c:pt idx="11">
                  <c:v>#N/A</c:v>
                </c:pt>
                <c:pt idx="12">
                  <c:v>#N/A</c:v>
                </c:pt>
                <c:pt idx="13">
                  <c:v>4238</c:v>
                </c:pt>
                <c:pt idx="14">
                  <c:v>#N/A</c:v>
                </c:pt>
              </c:numCache>
            </c:numRef>
          </c:val>
          <c:smooth val="0"/>
          <c:extLst>
            <c:ext xmlns:c16="http://schemas.microsoft.com/office/drawing/2014/chart" uri="{C3380CC4-5D6E-409C-BE32-E72D297353CC}">
              <c16:uniqueId val="{00000008-C42F-4D85-BAA6-5D92B32427A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184013</c:v>
                </c:pt>
                <c:pt idx="5">
                  <c:v>180346</c:v>
                </c:pt>
                <c:pt idx="8">
                  <c:v>172513</c:v>
                </c:pt>
                <c:pt idx="11">
                  <c:v>164250</c:v>
                </c:pt>
                <c:pt idx="14">
                  <c:v>155597</c:v>
                </c:pt>
              </c:numCache>
            </c:numRef>
          </c:val>
          <c:extLst>
            <c:ext xmlns:c16="http://schemas.microsoft.com/office/drawing/2014/chart" uri="{C3380CC4-5D6E-409C-BE32-E72D297353CC}">
              <c16:uniqueId val="{00000000-5F65-440E-8E42-BF8999EF1DD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33923</c:v>
                </c:pt>
                <c:pt idx="5">
                  <c:v>33983</c:v>
                </c:pt>
                <c:pt idx="8">
                  <c:v>35404</c:v>
                </c:pt>
                <c:pt idx="11">
                  <c:v>34980</c:v>
                </c:pt>
                <c:pt idx="14">
                  <c:v>35894</c:v>
                </c:pt>
              </c:numCache>
            </c:numRef>
          </c:val>
          <c:extLst>
            <c:ext xmlns:c16="http://schemas.microsoft.com/office/drawing/2014/chart" uri="{C3380CC4-5D6E-409C-BE32-E72D297353CC}">
              <c16:uniqueId val="{00000001-5F65-440E-8E42-BF8999EF1DD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53946</c:v>
                </c:pt>
                <c:pt idx="5">
                  <c:v>58395</c:v>
                </c:pt>
                <c:pt idx="8">
                  <c:v>62935</c:v>
                </c:pt>
                <c:pt idx="11">
                  <c:v>64875</c:v>
                </c:pt>
                <c:pt idx="14">
                  <c:v>72867</c:v>
                </c:pt>
              </c:numCache>
            </c:numRef>
          </c:val>
          <c:extLst>
            <c:ext xmlns:c16="http://schemas.microsoft.com/office/drawing/2014/chart" uri="{C3380CC4-5D6E-409C-BE32-E72D297353CC}">
              <c16:uniqueId val="{00000002-5F65-440E-8E42-BF8999EF1DD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F65-440E-8E42-BF8999EF1DD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F65-440E-8E42-BF8999EF1DD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12</c:v>
                </c:pt>
                <c:pt idx="3">
                  <c:v>0</c:v>
                </c:pt>
                <c:pt idx="6">
                  <c:v>0</c:v>
                </c:pt>
                <c:pt idx="9">
                  <c:v>4</c:v>
                </c:pt>
                <c:pt idx="12">
                  <c:v>0</c:v>
                </c:pt>
              </c:numCache>
            </c:numRef>
          </c:val>
          <c:extLst>
            <c:ext xmlns:c16="http://schemas.microsoft.com/office/drawing/2014/chart" uri="{C3380CC4-5D6E-409C-BE32-E72D297353CC}">
              <c16:uniqueId val="{00000005-5F65-440E-8E42-BF8999EF1DD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27839</c:v>
                </c:pt>
                <c:pt idx="3">
                  <c:v>27587</c:v>
                </c:pt>
                <c:pt idx="6">
                  <c:v>26913</c:v>
                </c:pt>
                <c:pt idx="9">
                  <c:v>28602</c:v>
                </c:pt>
                <c:pt idx="12">
                  <c:v>29975</c:v>
                </c:pt>
              </c:numCache>
            </c:numRef>
          </c:val>
          <c:extLst>
            <c:ext xmlns:c16="http://schemas.microsoft.com/office/drawing/2014/chart" uri="{C3380CC4-5D6E-409C-BE32-E72D297353CC}">
              <c16:uniqueId val="{00000006-5F65-440E-8E42-BF8999EF1DD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24</c:v>
                </c:pt>
                <c:pt idx="3">
                  <c:v>0</c:v>
                </c:pt>
                <c:pt idx="6">
                  <c:v>0</c:v>
                </c:pt>
                <c:pt idx="9">
                  <c:v>0</c:v>
                </c:pt>
                <c:pt idx="12">
                  <c:v>0</c:v>
                </c:pt>
              </c:numCache>
            </c:numRef>
          </c:val>
          <c:extLst>
            <c:ext xmlns:c16="http://schemas.microsoft.com/office/drawing/2014/chart" uri="{C3380CC4-5D6E-409C-BE32-E72D297353CC}">
              <c16:uniqueId val="{00000007-5F65-440E-8E42-BF8999EF1DD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36173</c:v>
                </c:pt>
                <c:pt idx="3">
                  <c:v>35180</c:v>
                </c:pt>
                <c:pt idx="6">
                  <c:v>37743</c:v>
                </c:pt>
                <c:pt idx="9">
                  <c:v>37993</c:v>
                </c:pt>
                <c:pt idx="12">
                  <c:v>39156</c:v>
                </c:pt>
              </c:numCache>
            </c:numRef>
          </c:val>
          <c:extLst>
            <c:ext xmlns:c16="http://schemas.microsoft.com/office/drawing/2014/chart" uri="{C3380CC4-5D6E-409C-BE32-E72D297353CC}">
              <c16:uniqueId val="{00000008-5F65-440E-8E42-BF8999EF1DD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25641</c:v>
                </c:pt>
                <c:pt idx="6">
                  <c:v>25074</c:v>
                </c:pt>
                <c:pt idx="9">
                  <c:v>25192</c:v>
                </c:pt>
                <c:pt idx="12">
                  <c:v>24367</c:v>
                </c:pt>
              </c:numCache>
            </c:numRef>
          </c:val>
          <c:extLst>
            <c:ext xmlns:c16="http://schemas.microsoft.com/office/drawing/2014/chart" uri="{C3380CC4-5D6E-409C-BE32-E72D297353CC}">
              <c16:uniqueId val="{00000009-5F65-440E-8E42-BF8999EF1DD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208796</c:v>
                </c:pt>
                <c:pt idx="3">
                  <c:v>205348</c:v>
                </c:pt>
                <c:pt idx="6">
                  <c:v>193596</c:v>
                </c:pt>
                <c:pt idx="9">
                  <c:v>182808</c:v>
                </c:pt>
                <c:pt idx="12">
                  <c:v>174605</c:v>
                </c:pt>
              </c:numCache>
            </c:numRef>
          </c:val>
          <c:extLst>
            <c:ext xmlns:c16="http://schemas.microsoft.com/office/drawing/2014/chart" uri="{C3380CC4-5D6E-409C-BE32-E72D297353CC}">
              <c16:uniqueId val="{0000000A-5F65-440E-8E42-BF8999EF1DD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961</c:v>
                </c:pt>
                <c:pt idx="2">
                  <c:v>#N/A</c:v>
                </c:pt>
                <c:pt idx="3">
                  <c:v>#N/A</c:v>
                </c:pt>
                <c:pt idx="4">
                  <c:v>21030</c:v>
                </c:pt>
                <c:pt idx="5">
                  <c:v>#N/A</c:v>
                </c:pt>
                <c:pt idx="6">
                  <c:v>#N/A</c:v>
                </c:pt>
                <c:pt idx="7">
                  <c:v>12475</c:v>
                </c:pt>
                <c:pt idx="8">
                  <c:v>#N/A</c:v>
                </c:pt>
                <c:pt idx="9">
                  <c:v>#N/A</c:v>
                </c:pt>
                <c:pt idx="10">
                  <c:v>10495</c:v>
                </c:pt>
                <c:pt idx="11">
                  <c:v>#N/A</c:v>
                </c:pt>
                <c:pt idx="12">
                  <c:v>#N/A</c:v>
                </c:pt>
                <c:pt idx="13">
                  <c:v>3745</c:v>
                </c:pt>
                <c:pt idx="14">
                  <c:v>#N/A</c:v>
                </c:pt>
              </c:numCache>
            </c:numRef>
          </c:val>
          <c:smooth val="0"/>
          <c:extLst>
            <c:ext xmlns:c16="http://schemas.microsoft.com/office/drawing/2014/chart" uri="{C3380CC4-5D6E-409C-BE32-E72D297353CC}">
              <c16:uniqueId val="{0000000B-5F65-440E-8E42-BF8999EF1DD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14533</c:v>
                </c:pt>
                <c:pt idx="1">
                  <c:v>14554</c:v>
                </c:pt>
                <c:pt idx="2">
                  <c:v>14598</c:v>
                </c:pt>
              </c:numCache>
            </c:numRef>
          </c:val>
          <c:extLst>
            <c:ext xmlns:c16="http://schemas.microsoft.com/office/drawing/2014/chart" uri="{C3380CC4-5D6E-409C-BE32-E72D297353CC}">
              <c16:uniqueId val="{00000000-01CA-4BD4-95B6-C6EFCC0C4CB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3896</c:v>
                </c:pt>
                <c:pt idx="1">
                  <c:v>4479</c:v>
                </c:pt>
                <c:pt idx="2">
                  <c:v>4908</c:v>
                </c:pt>
              </c:numCache>
            </c:numRef>
          </c:val>
          <c:extLst>
            <c:ext xmlns:c16="http://schemas.microsoft.com/office/drawing/2014/chart" uri="{C3380CC4-5D6E-409C-BE32-E72D297353CC}">
              <c16:uniqueId val="{00000001-01CA-4BD4-95B6-C6EFCC0C4CB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35260</c:v>
                </c:pt>
                <c:pt idx="1">
                  <c:v>36260</c:v>
                </c:pt>
                <c:pt idx="2">
                  <c:v>43364</c:v>
                </c:pt>
              </c:numCache>
            </c:numRef>
          </c:val>
          <c:extLst>
            <c:ext xmlns:c16="http://schemas.microsoft.com/office/drawing/2014/chart" uri="{C3380CC4-5D6E-409C-BE32-E72D297353CC}">
              <c16:uniqueId val="{00000002-01CA-4BD4-95B6-C6EFCC0C4CB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兵庫県姫路市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実質公債費比率について、令和</a:t>
          </a:r>
          <a:r>
            <a:rPr kumimoji="1" lang="en-US" altLang="ja-JP" sz="1300">
              <a:latin typeface="ＭＳ ゴシック" pitchFamily="49" charset="-128"/>
              <a:ea typeface="ＭＳ ゴシック" pitchFamily="49" charset="-128"/>
            </a:rPr>
            <a:t>3</a:t>
          </a:r>
          <a:r>
            <a:rPr kumimoji="1" lang="ja-JP" altLang="en-US" sz="1300">
              <a:latin typeface="ＭＳ ゴシック" pitchFamily="49" charset="-128"/>
              <a:ea typeface="ＭＳ ゴシック" pitchFamily="49" charset="-128"/>
            </a:rPr>
            <a:t>年度以降、アクリエひめじや新市場等の大規模投資事業の元金償還開始による分子の増を踏まえ、</a:t>
          </a:r>
          <a:r>
            <a:rPr kumimoji="1" lang="en-US" altLang="ja-JP" sz="1300">
              <a:latin typeface="ＭＳ ゴシック" pitchFamily="49" charset="-128"/>
              <a:ea typeface="ＭＳ ゴシック" pitchFamily="49" charset="-128"/>
            </a:rPr>
            <a:t>3</a:t>
          </a:r>
          <a:r>
            <a:rPr kumimoji="1" lang="ja-JP" altLang="en-US" sz="1300">
              <a:latin typeface="ＭＳ ゴシック" pitchFamily="49" charset="-128"/>
              <a:ea typeface="ＭＳ ゴシック" pitchFamily="49" charset="-128"/>
            </a:rPr>
            <a:t>か年平均では前年度から</a:t>
          </a:r>
          <a:r>
            <a:rPr kumimoji="1" lang="en-US" altLang="ja-JP" sz="1300">
              <a:latin typeface="ＭＳ ゴシック" pitchFamily="49" charset="-128"/>
              <a:ea typeface="ＭＳ ゴシック" pitchFamily="49" charset="-128"/>
            </a:rPr>
            <a:t>0.2</a:t>
          </a:r>
          <a:r>
            <a:rPr kumimoji="1" lang="ja-JP" altLang="en-US" sz="1300">
              <a:latin typeface="ＭＳ ゴシック" pitchFamily="49" charset="-128"/>
              <a:ea typeface="ＭＳ ゴシック" pitchFamily="49" charset="-128"/>
            </a:rPr>
            <a:t>ポイント増加したが、類似団体の平均より低い水準を維持している。</a:t>
          </a:r>
        </a:p>
        <a:p>
          <a:r>
            <a:rPr kumimoji="1" lang="ja-JP" altLang="en-US" sz="1300">
              <a:latin typeface="ＭＳ ゴシック" pitchFamily="49" charset="-128"/>
              <a:ea typeface="ＭＳ ゴシック" pitchFamily="49" charset="-128"/>
            </a:rPr>
            <a:t>　今後は、令和</a:t>
          </a:r>
          <a:r>
            <a:rPr kumimoji="1" lang="en-US" altLang="ja-JP" sz="1300">
              <a:latin typeface="ＭＳ ゴシック" pitchFamily="49" charset="-128"/>
              <a:ea typeface="ＭＳ ゴシック" pitchFamily="49" charset="-128"/>
            </a:rPr>
            <a:t>8</a:t>
          </a:r>
          <a:r>
            <a:rPr kumimoji="1" lang="ja-JP" altLang="en-US" sz="1300">
              <a:latin typeface="ＭＳ ゴシック" pitchFamily="49" charset="-128"/>
              <a:ea typeface="ＭＳ ゴシック" pitchFamily="49" charset="-128"/>
            </a:rPr>
            <a:t>年度に完成するひめじスーパーアリーナのほか、新美化センターや新市立高等学校等の大型投資事業、既存施設の老朽化対策等による市債発行を見込んでいるため、引き続き、市債残高や元利償還金の動向に留意しながら、交付税措置のある有利な起債を活用する等、適正な起債発行を行い、後年度の公債費負担の抑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該当なし</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兵庫県姫路市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合併特例債など交付税措置の大きい市債の償還が進捗したことで、基準財政需要額算入見込額が減となったものの、公共施設整備基金への積立等により充当可能基金が増加するとともに、市債償還の進捗による地方債残高の減少等により、将来負担比率の分子は前年度に比べて</a:t>
          </a:r>
          <a:r>
            <a:rPr kumimoji="1" lang="en-US" altLang="ja-JP" sz="1400">
              <a:latin typeface="ＭＳ ゴシック" pitchFamily="49" charset="-128"/>
              <a:ea typeface="ＭＳ ゴシック" pitchFamily="49" charset="-128"/>
            </a:rPr>
            <a:t>67</a:t>
          </a:r>
          <a:r>
            <a:rPr kumimoji="1" lang="ja-JP" altLang="en-US" sz="1400">
              <a:latin typeface="ＭＳ ゴシック" pitchFamily="49" charset="-128"/>
              <a:ea typeface="ＭＳ ゴシック" pitchFamily="49" charset="-128"/>
            </a:rPr>
            <a:t>億円減少している。</a:t>
          </a:r>
        </a:p>
        <a:p>
          <a:r>
            <a:rPr kumimoji="1" lang="ja-JP" altLang="en-US" sz="1400">
              <a:latin typeface="ＭＳ ゴシック" pitchFamily="49" charset="-128"/>
              <a:ea typeface="ＭＳ ゴシック" pitchFamily="49" charset="-128"/>
            </a:rPr>
            <a:t>　今後は、新美化センターや新市立高等学校整備等の大規模投資事業が予定されていることから、その財源について計画的に基金に積み立てするなど、後年度の財政負担に留意しながら、健全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兵庫県姫路市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年度末の基金残高は、普通会計で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628.7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億円となっており、前年度から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億円の増加となっている。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・これは、公共施設整備基金に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億円を積み立てたほか、令和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年に播磨臨海地域道路等整備基金を新たに設立し、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億円を積み立てたことが主な要因である。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・財政調整基金については、経済事情の著しい変動等により財源が著しく不足する場合や、災害発生への対応など、財政上の備えとして一定規模の残高を確保していく。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・その他特定目的基金の公共施設整備基金については、今後予定している新美化センターや新市立高校整備の財源として計画的に積立を行う。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・播磨臨海地域道路等整備基金：播磨臨海地域道路に関連する道路ネットワーク整備に備える。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・公共施設整備基金：今後予定されている、大規模な公共施設の整備及び改修に備える。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・霊苑基金：えい地の清掃、永代使用料の還付及び施設等の整備に備える。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・愛の基金：障害者、高齢者等の福祉の増進を図るとともに、福祉ボランティア活動の振興など、地域福祉活動の振興を図る。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・奨学学術振興基金：奨学及び学術振興を図る。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・播磨臨海地域道路等整備基金：基金の新設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・公共施設整備基金：今後予定されている大規模な公共施設の整備、改修に備えるために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億円の積立を実施</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・その他特定目的基金全体：公共施設の整備・改修や多額の負担が見込まれる特定の財政支出に備えるため、一定規模の残高を確保していく。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億円となっており、前年度から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億円の増加となっている。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・これは、基金利子を積み立てたことによる。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予測困難な経済事情の変動等により著しく財源が不足するときや、災害により生じた経費の財源、若しくは災害により生じた減収を埋めるための基金であることから、今後も、収支に余裕がある場合は積み立てを行い、標準財政規模の１～２割程度を目途に維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億円となっており、前年度から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億円の増加となっている。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・これは、令和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年度の普通交付税の算定において、令和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年度及び</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年度における臨時財政対策債に係る元利償還金の財源として、「臨時財政対策債償還基金費」の追加交付があり、相当額を減債基金へ積み立てたことによる。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・今後の金利変動等による公債費の償還リスクに備えるため、一定規模の残高を確保しておく必要があり、行財政改革を推進して収支改善の取組みを進めていく。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兵庫県姫路市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523,181
509,100
534.56
254,966,827
245,982,223
5,797,686
128,468,950
174,372,441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財政力指数は、平成</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年度以降、緩やかな回復基調が続いていたが、令和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年度から減少に転じ、令和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年度からは横ばいとなっている。</a:t>
          </a:r>
        </a:p>
        <a:p>
          <a:r>
            <a:rPr kumimoji="1" lang="ja-JP" altLang="en-US" sz="1300">
              <a:latin typeface="ＭＳ Ｐゴシック" panose="020B0600070205080204" pitchFamily="50" charset="-128"/>
              <a:ea typeface="ＭＳ Ｐゴシック" panose="020B0600070205080204" pitchFamily="50" charset="-128"/>
            </a:rPr>
            <a:t>　類似団体の平均を上回る状況が続いているが、社会保障関係経費の増や物価高騰に伴う公共施設の維持管理経費の増等が今後も見込まれるため、今後も市税収入の安定確保に努めるほか、学校等公共施設の統廃合等による行政のスリム化・市民サービスの最適化を進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105228</xdr:rowOff>
    </xdr:from>
    <xdr:to>
      <xdr:col>23</xdr:col>
      <xdr:colOff>133350</xdr:colOff>
      <xdr:row>44</xdr:row>
      <xdr:rowOff>165100</xdr:rowOff>
    </xdr:to>
    <xdr:cxnSp macro="">
      <xdr:nvCxnSpPr>
        <xdr:cNvPr id="66" name="直線コネクタ 65"/>
        <xdr:cNvCxnSpPr/>
      </xdr:nvCxnSpPr>
      <xdr:spPr>
        <a:xfrm flipV="1">
          <a:off x="4953000" y="6105978"/>
          <a:ext cx="0" cy="1602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20155</xdr:rowOff>
    </xdr:from>
    <xdr:ext cx="762000" cy="259045"/>
    <xdr:sp macro="" textlink="">
      <xdr:nvSpPr>
        <xdr:cNvPr id="69" name="財政力最大値テキスト"/>
        <xdr:cNvSpPr txBox="1"/>
      </xdr:nvSpPr>
      <xdr:spPr>
        <a:xfrm>
          <a:off x="5041900" y="58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105228</xdr:rowOff>
    </xdr:from>
    <xdr:to>
      <xdr:col>24</xdr:col>
      <xdr:colOff>12700</xdr:colOff>
      <xdr:row>35</xdr:row>
      <xdr:rowOff>105228</xdr:rowOff>
    </xdr:to>
    <xdr:cxnSp macro="">
      <xdr:nvCxnSpPr>
        <xdr:cNvPr id="70" name="直線コネクタ 69"/>
        <xdr:cNvCxnSpPr/>
      </xdr:nvCxnSpPr>
      <xdr:spPr>
        <a:xfrm>
          <a:off x="4864100" y="610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41728</xdr:rowOff>
    </xdr:from>
    <xdr:to>
      <xdr:col>23</xdr:col>
      <xdr:colOff>133350</xdr:colOff>
      <xdr:row>41</xdr:row>
      <xdr:rowOff>41728</xdr:rowOff>
    </xdr:to>
    <xdr:cxnSp macro="">
      <xdr:nvCxnSpPr>
        <xdr:cNvPr id="71" name="直線コネクタ 70"/>
        <xdr:cNvCxnSpPr/>
      </xdr:nvCxnSpPr>
      <xdr:spPr>
        <a:xfrm>
          <a:off x="4114800" y="707117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118127</xdr:rowOff>
    </xdr:from>
    <xdr:ext cx="762000" cy="259045"/>
    <xdr:sp macro="" textlink="">
      <xdr:nvSpPr>
        <xdr:cNvPr id="72" name="財政力平均値テキスト"/>
        <xdr:cNvSpPr txBox="1"/>
      </xdr:nvSpPr>
      <xdr:spPr>
        <a:xfrm>
          <a:off x="5041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7257</xdr:rowOff>
    </xdr:from>
    <xdr:to>
      <xdr:col>19</xdr:col>
      <xdr:colOff>133350</xdr:colOff>
      <xdr:row>41</xdr:row>
      <xdr:rowOff>41728</xdr:rowOff>
    </xdr:to>
    <xdr:cxnSp macro="">
      <xdr:nvCxnSpPr>
        <xdr:cNvPr id="74" name="直線コネクタ 73"/>
        <xdr:cNvCxnSpPr/>
      </xdr:nvCxnSpPr>
      <xdr:spPr>
        <a:xfrm>
          <a:off x="3225800" y="703670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5" name="フローチャート: 判断 74"/>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60977</xdr:rowOff>
    </xdr:from>
    <xdr:ext cx="736600" cy="259045"/>
    <xdr:sp macro="" textlink="">
      <xdr:nvSpPr>
        <xdr:cNvPr id="76" name="テキスト ボックス 75"/>
        <xdr:cNvSpPr txBox="1"/>
      </xdr:nvSpPr>
      <xdr:spPr>
        <a:xfrm>
          <a:off x="3733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7257</xdr:rowOff>
    </xdr:from>
    <xdr:to>
      <xdr:col>15</xdr:col>
      <xdr:colOff>82550</xdr:colOff>
      <xdr:row>41</xdr:row>
      <xdr:rowOff>7257</xdr:rowOff>
    </xdr:to>
    <xdr:cxnSp macro="">
      <xdr:nvCxnSpPr>
        <xdr:cNvPr id="77" name="直線コネクタ 76"/>
        <xdr:cNvCxnSpPr/>
      </xdr:nvCxnSpPr>
      <xdr:spPr>
        <a:xfrm>
          <a:off x="2336800" y="70367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144235</xdr:rowOff>
    </xdr:from>
    <xdr:to>
      <xdr:col>11</xdr:col>
      <xdr:colOff>31750</xdr:colOff>
      <xdr:row>41</xdr:row>
      <xdr:rowOff>7257</xdr:rowOff>
    </xdr:to>
    <xdr:cxnSp macro="">
      <xdr:nvCxnSpPr>
        <xdr:cNvPr id="80" name="直線コネクタ 79"/>
        <xdr:cNvCxnSpPr/>
      </xdr:nvCxnSpPr>
      <xdr:spPr>
        <a:xfrm>
          <a:off x="1447800" y="700223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xdr:cNvSpPr/>
      </xdr:nvSpPr>
      <xdr:spPr>
        <a:xfrm>
          <a:off x="2286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26505</xdr:rowOff>
    </xdr:from>
    <xdr:ext cx="762000" cy="259045"/>
    <xdr:sp macro="" textlink="">
      <xdr:nvSpPr>
        <xdr:cNvPr id="82" name="テキスト ボックス 81"/>
        <xdr:cNvSpPr txBox="1"/>
      </xdr:nvSpPr>
      <xdr:spPr>
        <a:xfrm>
          <a:off x="1955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162378</xdr:rowOff>
    </xdr:from>
    <xdr:to>
      <xdr:col>23</xdr:col>
      <xdr:colOff>184150</xdr:colOff>
      <xdr:row>41</xdr:row>
      <xdr:rowOff>92528</xdr:rowOff>
    </xdr:to>
    <xdr:sp macro="" textlink="">
      <xdr:nvSpPr>
        <xdr:cNvPr id="90" name="楕円 89"/>
        <xdr:cNvSpPr/>
      </xdr:nvSpPr>
      <xdr:spPr>
        <a:xfrm>
          <a:off x="4902200" y="702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7455</xdr:rowOff>
    </xdr:from>
    <xdr:ext cx="762000" cy="259045"/>
    <xdr:sp macro="" textlink="">
      <xdr:nvSpPr>
        <xdr:cNvPr id="91" name="財政力該当値テキスト"/>
        <xdr:cNvSpPr txBox="1"/>
      </xdr:nvSpPr>
      <xdr:spPr>
        <a:xfrm>
          <a:off x="5041900" y="686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162378</xdr:rowOff>
    </xdr:from>
    <xdr:to>
      <xdr:col>19</xdr:col>
      <xdr:colOff>184150</xdr:colOff>
      <xdr:row>41</xdr:row>
      <xdr:rowOff>92528</xdr:rowOff>
    </xdr:to>
    <xdr:sp macro="" textlink="">
      <xdr:nvSpPr>
        <xdr:cNvPr id="92" name="楕円 91"/>
        <xdr:cNvSpPr/>
      </xdr:nvSpPr>
      <xdr:spPr>
        <a:xfrm>
          <a:off x="4064000" y="702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102705</xdr:rowOff>
    </xdr:from>
    <xdr:ext cx="736600" cy="259045"/>
    <xdr:sp macro="" textlink="">
      <xdr:nvSpPr>
        <xdr:cNvPr id="93" name="テキスト ボックス 92"/>
        <xdr:cNvSpPr txBox="1"/>
      </xdr:nvSpPr>
      <xdr:spPr>
        <a:xfrm>
          <a:off x="3733800" y="6789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127907</xdr:rowOff>
    </xdr:from>
    <xdr:to>
      <xdr:col>15</xdr:col>
      <xdr:colOff>133350</xdr:colOff>
      <xdr:row>41</xdr:row>
      <xdr:rowOff>58057</xdr:rowOff>
    </xdr:to>
    <xdr:sp macro="" textlink="">
      <xdr:nvSpPr>
        <xdr:cNvPr id="94" name="楕円 93"/>
        <xdr:cNvSpPr/>
      </xdr:nvSpPr>
      <xdr:spPr>
        <a:xfrm>
          <a:off x="3175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68234</xdr:rowOff>
    </xdr:from>
    <xdr:ext cx="762000" cy="259045"/>
    <xdr:sp macro="" textlink="">
      <xdr:nvSpPr>
        <xdr:cNvPr id="95" name="テキスト ボックス 94"/>
        <xdr:cNvSpPr txBox="1"/>
      </xdr:nvSpPr>
      <xdr:spPr>
        <a:xfrm>
          <a:off x="2844800" y="675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127907</xdr:rowOff>
    </xdr:from>
    <xdr:to>
      <xdr:col>11</xdr:col>
      <xdr:colOff>82550</xdr:colOff>
      <xdr:row>41</xdr:row>
      <xdr:rowOff>58057</xdr:rowOff>
    </xdr:to>
    <xdr:sp macro="" textlink="">
      <xdr:nvSpPr>
        <xdr:cNvPr id="96" name="楕円 95"/>
        <xdr:cNvSpPr/>
      </xdr:nvSpPr>
      <xdr:spPr>
        <a:xfrm>
          <a:off x="2286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68234</xdr:rowOff>
    </xdr:from>
    <xdr:ext cx="762000" cy="259045"/>
    <xdr:sp macro="" textlink="">
      <xdr:nvSpPr>
        <xdr:cNvPr id="97" name="テキスト ボックス 96"/>
        <xdr:cNvSpPr txBox="1"/>
      </xdr:nvSpPr>
      <xdr:spPr>
        <a:xfrm>
          <a:off x="1955800" y="675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93435</xdr:rowOff>
    </xdr:from>
    <xdr:to>
      <xdr:col>7</xdr:col>
      <xdr:colOff>31750</xdr:colOff>
      <xdr:row>41</xdr:row>
      <xdr:rowOff>23585</xdr:rowOff>
    </xdr:to>
    <xdr:sp macro="" textlink="">
      <xdr:nvSpPr>
        <xdr:cNvPr id="98" name="楕円 97"/>
        <xdr:cNvSpPr/>
      </xdr:nvSpPr>
      <xdr:spPr>
        <a:xfrm>
          <a:off x="1397000" y="69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33762</xdr:rowOff>
    </xdr:from>
    <xdr:ext cx="762000" cy="259045"/>
    <xdr:sp macro="" textlink="">
      <xdr:nvSpPr>
        <xdr:cNvPr id="99" name="テキスト ボックス 98"/>
        <xdr:cNvSpPr txBox="1"/>
      </xdr:nvSpPr>
      <xdr:spPr>
        <a:xfrm>
          <a:off x="1066800" y="6720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経常収支比率は、前年度から</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ポイント増加した。要因としては、会計年度任用職員の手当や、障害者・児童福祉にかかる扶助費等の分子の増が、分母となる市税や普通交付税等の増分を上回ったためである。</a:t>
          </a:r>
        </a:p>
        <a:p>
          <a:r>
            <a:rPr kumimoji="1" lang="ja-JP" altLang="en-US" sz="1300">
              <a:latin typeface="ＭＳ Ｐゴシック" panose="020B0600070205080204" pitchFamily="50" charset="-128"/>
              <a:ea typeface="ＭＳ Ｐゴシック" panose="020B0600070205080204" pitchFamily="50" charset="-128"/>
            </a:rPr>
            <a:t>　類似団体の平均より低い数値が続いているが、今後については、物価高騰の影響や社会保障関係経費の増が引き続き見込まれることから、受益者負担の適正化や自主財源の確保のほか、公共施設の統廃合や事業見直し等による行政のスリム化・市民サービスの最適化により、同比率が一定水準を維持できるよう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76200</xdr:rowOff>
    </xdr:from>
    <xdr:to>
      <xdr:col>23</xdr:col>
      <xdr:colOff>133350</xdr:colOff>
      <xdr:row>67</xdr:row>
      <xdr:rowOff>152400</xdr:rowOff>
    </xdr:to>
    <xdr:cxnSp macro="">
      <xdr:nvCxnSpPr>
        <xdr:cNvPr id="129" name="直線コネクタ 128"/>
        <xdr:cNvCxnSpPr/>
      </xdr:nvCxnSpPr>
      <xdr:spPr>
        <a:xfrm flipV="1">
          <a:off x="4953000" y="1019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124477</xdr:rowOff>
    </xdr:from>
    <xdr:ext cx="762000" cy="259045"/>
    <xdr:sp macro="" textlink="">
      <xdr:nvSpPr>
        <xdr:cNvPr id="130" name="財政構造の弾力性最小値テキスト"/>
        <xdr:cNvSpPr txBox="1"/>
      </xdr:nvSpPr>
      <xdr:spPr>
        <a:xfrm>
          <a:off x="5041900" y="1161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152400</xdr:rowOff>
    </xdr:from>
    <xdr:to>
      <xdr:col>24</xdr:col>
      <xdr:colOff>12700</xdr:colOff>
      <xdr:row>67</xdr:row>
      <xdr:rowOff>152400</xdr:rowOff>
    </xdr:to>
    <xdr:cxnSp macro="">
      <xdr:nvCxnSpPr>
        <xdr:cNvPr id="131" name="直線コネクタ 130"/>
        <xdr:cNvCxnSpPr/>
      </xdr:nvCxnSpPr>
      <xdr:spPr>
        <a:xfrm>
          <a:off x="4864100" y="1163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162577</xdr:rowOff>
    </xdr:from>
    <xdr:ext cx="762000" cy="259045"/>
    <xdr:sp macro="" textlink="">
      <xdr:nvSpPr>
        <xdr:cNvPr id="132" name="財政構造の弾力性最大値テキスト"/>
        <xdr:cNvSpPr txBox="1"/>
      </xdr:nvSpPr>
      <xdr:spPr>
        <a:xfrm>
          <a:off x="50419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76200</xdr:rowOff>
    </xdr:from>
    <xdr:to>
      <xdr:col>24</xdr:col>
      <xdr:colOff>12700</xdr:colOff>
      <xdr:row>59</xdr:row>
      <xdr:rowOff>76200</xdr:rowOff>
    </xdr:to>
    <xdr:cxnSp macro="">
      <xdr:nvCxnSpPr>
        <xdr:cNvPr id="133" name="直線コネクタ 132"/>
        <xdr:cNvCxnSpPr/>
      </xdr:nvCxnSpPr>
      <xdr:spPr>
        <a:xfrm>
          <a:off x="4864100" y="1019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131869</xdr:rowOff>
    </xdr:from>
    <xdr:to>
      <xdr:col>23</xdr:col>
      <xdr:colOff>133350</xdr:colOff>
      <xdr:row>64</xdr:row>
      <xdr:rowOff>147955</xdr:rowOff>
    </xdr:to>
    <xdr:cxnSp macro="">
      <xdr:nvCxnSpPr>
        <xdr:cNvPr id="134" name="直線コネクタ 133"/>
        <xdr:cNvCxnSpPr/>
      </xdr:nvCxnSpPr>
      <xdr:spPr>
        <a:xfrm>
          <a:off x="4114800" y="11104669"/>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102887</xdr:rowOff>
    </xdr:from>
    <xdr:ext cx="762000" cy="259045"/>
    <xdr:sp macro="" textlink="">
      <xdr:nvSpPr>
        <xdr:cNvPr id="135" name="財政構造の弾力性平均値テキスト"/>
        <xdr:cNvSpPr txBox="1"/>
      </xdr:nvSpPr>
      <xdr:spPr>
        <a:xfrm>
          <a:off x="5041900" y="11247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130810</xdr:rowOff>
    </xdr:from>
    <xdr:to>
      <xdr:col>23</xdr:col>
      <xdr:colOff>184150</xdr:colOff>
      <xdr:row>66</xdr:row>
      <xdr:rowOff>60960</xdr:rowOff>
    </xdr:to>
    <xdr:sp macro="" textlink="">
      <xdr:nvSpPr>
        <xdr:cNvPr id="136" name="フローチャート: 判断 135"/>
        <xdr:cNvSpPr/>
      </xdr:nvSpPr>
      <xdr:spPr>
        <a:xfrm>
          <a:off x="4902200" y="1127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119804</xdr:rowOff>
    </xdr:from>
    <xdr:to>
      <xdr:col>19</xdr:col>
      <xdr:colOff>133350</xdr:colOff>
      <xdr:row>64</xdr:row>
      <xdr:rowOff>131869</xdr:rowOff>
    </xdr:to>
    <xdr:cxnSp macro="">
      <xdr:nvCxnSpPr>
        <xdr:cNvPr id="137" name="直線コネクタ 136"/>
        <xdr:cNvCxnSpPr/>
      </xdr:nvCxnSpPr>
      <xdr:spPr>
        <a:xfrm>
          <a:off x="3225800" y="11092604"/>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122767</xdr:rowOff>
    </xdr:from>
    <xdr:to>
      <xdr:col>19</xdr:col>
      <xdr:colOff>184150</xdr:colOff>
      <xdr:row>66</xdr:row>
      <xdr:rowOff>52917</xdr:rowOff>
    </xdr:to>
    <xdr:sp macro="" textlink="">
      <xdr:nvSpPr>
        <xdr:cNvPr id="138" name="フローチャート: 判断 137"/>
        <xdr:cNvSpPr/>
      </xdr:nvSpPr>
      <xdr:spPr>
        <a:xfrm>
          <a:off x="4064000" y="11267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37694</xdr:rowOff>
    </xdr:from>
    <xdr:ext cx="736600" cy="259045"/>
    <xdr:sp macro="" textlink="">
      <xdr:nvSpPr>
        <xdr:cNvPr id="139" name="テキスト ボックス 138"/>
        <xdr:cNvSpPr txBox="1"/>
      </xdr:nvSpPr>
      <xdr:spPr>
        <a:xfrm>
          <a:off x="3733800" y="11353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138430</xdr:rowOff>
    </xdr:from>
    <xdr:to>
      <xdr:col>15</xdr:col>
      <xdr:colOff>82550</xdr:colOff>
      <xdr:row>64</xdr:row>
      <xdr:rowOff>119804</xdr:rowOff>
    </xdr:to>
    <xdr:cxnSp macro="">
      <xdr:nvCxnSpPr>
        <xdr:cNvPr id="140" name="直線コネクタ 139"/>
        <xdr:cNvCxnSpPr/>
      </xdr:nvCxnSpPr>
      <xdr:spPr>
        <a:xfrm>
          <a:off x="2336800" y="10939780"/>
          <a:ext cx="889000" cy="152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82550</xdr:rowOff>
    </xdr:from>
    <xdr:to>
      <xdr:col>15</xdr:col>
      <xdr:colOff>133350</xdr:colOff>
      <xdr:row>66</xdr:row>
      <xdr:rowOff>12700</xdr:rowOff>
    </xdr:to>
    <xdr:sp macro="" textlink="">
      <xdr:nvSpPr>
        <xdr:cNvPr id="141" name="フローチャート: 判断 140"/>
        <xdr:cNvSpPr/>
      </xdr:nvSpPr>
      <xdr:spPr>
        <a:xfrm>
          <a:off x="3175000" y="1122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168927</xdr:rowOff>
    </xdr:from>
    <xdr:ext cx="762000" cy="259045"/>
    <xdr:sp macro="" textlink="">
      <xdr:nvSpPr>
        <xdr:cNvPr id="142" name="テキスト ボックス 141"/>
        <xdr:cNvSpPr txBox="1"/>
      </xdr:nvSpPr>
      <xdr:spPr>
        <a:xfrm>
          <a:off x="2844800" y="1131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138430</xdr:rowOff>
    </xdr:from>
    <xdr:to>
      <xdr:col>11</xdr:col>
      <xdr:colOff>31750</xdr:colOff>
      <xdr:row>64</xdr:row>
      <xdr:rowOff>111760</xdr:rowOff>
    </xdr:to>
    <xdr:cxnSp macro="">
      <xdr:nvCxnSpPr>
        <xdr:cNvPr id="143" name="直線コネクタ 142"/>
        <xdr:cNvCxnSpPr/>
      </xdr:nvCxnSpPr>
      <xdr:spPr>
        <a:xfrm flipV="1">
          <a:off x="1447800" y="1093978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121285</xdr:rowOff>
    </xdr:from>
    <xdr:to>
      <xdr:col>11</xdr:col>
      <xdr:colOff>82550</xdr:colOff>
      <xdr:row>65</xdr:row>
      <xdr:rowOff>51435</xdr:rowOff>
    </xdr:to>
    <xdr:sp macro="" textlink="">
      <xdr:nvSpPr>
        <xdr:cNvPr id="144" name="フローチャート: 判断 143"/>
        <xdr:cNvSpPr/>
      </xdr:nvSpPr>
      <xdr:spPr>
        <a:xfrm>
          <a:off x="2286000" y="1109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36212</xdr:rowOff>
    </xdr:from>
    <xdr:ext cx="762000" cy="259045"/>
    <xdr:sp macro="" textlink="">
      <xdr:nvSpPr>
        <xdr:cNvPr id="145" name="テキスト ボックス 144"/>
        <xdr:cNvSpPr txBox="1"/>
      </xdr:nvSpPr>
      <xdr:spPr>
        <a:xfrm>
          <a:off x="1955800" y="1118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110702</xdr:rowOff>
    </xdr:from>
    <xdr:to>
      <xdr:col>7</xdr:col>
      <xdr:colOff>31750</xdr:colOff>
      <xdr:row>66</xdr:row>
      <xdr:rowOff>40852</xdr:rowOff>
    </xdr:to>
    <xdr:sp macro="" textlink="">
      <xdr:nvSpPr>
        <xdr:cNvPr id="146" name="フローチャート: 判断 145"/>
        <xdr:cNvSpPr/>
      </xdr:nvSpPr>
      <xdr:spPr>
        <a:xfrm>
          <a:off x="1397000" y="1125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25629</xdr:rowOff>
    </xdr:from>
    <xdr:ext cx="762000" cy="259045"/>
    <xdr:sp macro="" textlink="">
      <xdr:nvSpPr>
        <xdr:cNvPr id="147" name="テキスト ボックス 146"/>
        <xdr:cNvSpPr txBox="1"/>
      </xdr:nvSpPr>
      <xdr:spPr>
        <a:xfrm>
          <a:off x="1066800" y="11341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97155</xdr:rowOff>
    </xdr:from>
    <xdr:to>
      <xdr:col>23</xdr:col>
      <xdr:colOff>184150</xdr:colOff>
      <xdr:row>65</xdr:row>
      <xdr:rowOff>27305</xdr:rowOff>
    </xdr:to>
    <xdr:sp macro="" textlink="">
      <xdr:nvSpPr>
        <xdr:cNvPr id="153" name="楕円 152"/>
        <xdr:cNvSpPr/>
      </xdr:nvSpPr>
      <xdr:spPr>
        <a:xfrm>
          <a:off x="4902200" y="1106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113682</xdr:rowOff>
    </xdr:from>
    <xdr:ext cx="762000" cy="259045"/>
    <xdr:sp macro="" textlink="">
      <xdr:nvSpPr>
        <xdr:cNvPr id="154" name="財政構造の弾力性該当値テキスト"/>
        <xdr:cNvSpPr txBox="1"/>
      </xdr:nvSpPr>
      <xdr:spPr>
        <a:xfrm>
          <a:off x="5041900" y="109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81069</xdr:rowOff>
    </xdr:from>
    <xdr:to>
      <xdr:col>19</xdr:col>
      <xdr:colOff>184150</xdr:colOff>
      <xdr:row>65</xdr:row>
      <xdr:rowOff>11219</xdr:rowOff>
    </xdr:to>
    <xdr:sp macro="" textlink="">
      <xdr:nvSpPr>
        <xdr:cNvPr id="155" name="楕円 154"/>
        <xdr:cNvSpPr/>
      </xdr:nvSpPr>
      <xdr:spPr>
        <a:xfrm>
          <a:off x="4064000" y="1105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21396</xdr:rowOff>
    </xdr:from>
    <xdr:ext cx="736600" cy="259045"/>
    <xdr:sp macro="" textlink="">
      <xdr:nvSpPr>
        <xdr:cNvPr id="156" name="テキスト ボックス 155"/>
        <xdr:cNvSpPr txBox="1"/>
      </xdr:nvSpPr>
      <xdr:spPr>
        <a:xfrm>
          <a:off x="3733800" y="108227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69004</xdr:rowOff>
    </xdr:from>
    <xdr:to>
      <xdr:col>15</xdr:col>
      <xdr:colOff>133350</xdr:colOff>
      <xdr:row>64</xdr:row>
      <xdr:rowOff>170604</xdr:rowOff>
    </xdr:to>
    <xdr:sp macro="" textlink="">
      <xdr:nvSpPr>
        <xdr:cNvPr id="157" name="楕円 156"/>
        <xdr:cNvSpPr/>
      </xdr:nvSpPr>
      <xdr:spPr>
        <a:xfrm>
          <a:off x="3175000" y="1104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9331</xdr:rowOff>
    </xdr:from>
    <xdr:ext cx="762000" cy="259045"/>
    <xdr:sp macro="" textlink="">
      <xdr:nvSpPr>
        <xdr:cNvPr id="158" name="テキスト ボックス 157"/>
        <xdr:cNvSpPr txBox="1"/>
      </xdr:nvSpPr>
      <xdr:spPr>
        <a:xfrm>
          <a:off x="2844800" y="1081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87630</xdr:rowOff>
    </xdr:from>
    <xdr:to>
      <xdr:col>11</xdr:col>
      <xdr:colOff>82550</xdr:colOff>
      <xdr:row>64</xdr:row>
      <xdr:rowOff>17780</xdr:rowOff>
    </xdr:to>
    <xdr:sp macro="" textlink="">
      <xdr:nvSpPr>
        <xdr:cNvPr id="159" name="楕円 158"/>
        <xdr:cNvSpPr/>
      </xdr:nvSpPr>
      <xdr:spPr>
        <a:xfrm>
          <a:off x="22860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27957</xdr:rowOff>
    </xdr:from>
    <xdr:ext cx="762000" cy="259045"/>
    <xdr:sp macro="" textlink="">
      <xdr:nvSpPr>
        <xdr:cNvPr id="160" name="テキスト ボックス 159"/>
        <xdr:cNvSpPr txBox="1"/>
      </xdr:nvSpPr>
      <xdr:spPr>
        <a:xfrm>
          <a:off x="1955800" y="1065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60960</xdr:rowOff>
    </xdr:from>
    <xdr:to>
      <xdr:col>7</xdr:col>
      <xdr:colOff>31750</xdr:colOff>
      <xdr:row>64</xdr:row>
      <xdr:rowOff>162560</xdr:rowOff>
    </xdr:to>
    <xdr:sp macro="" textlink="">
      <xdr:nvSpPr>
        <xdr:cNvPr id="161" name="楕円 160"/>
        <xdr:cNvSpPr/>
      </xdr:nvSpPr>
      <xdr:spPr>
        <a:xfrm>
          <a:off x="1397000" y="1103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1287</xdr:rowOff>
    </xdr:from>
    <xdr:ext cx="762000" cy="259045"/>
    <xdr:sp macro="" textlink="">
      <xdr:nvSpPr>
        <xdr:cNvPr id="162" name="テキスト ボックス 161"/>
        <xdr:cNvSpPr txBox="1"/>
      </xdr:nvSpPr>
      <xdr:spPr>
        <a:xfrm>
          <a:off x="1066800" y="1080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[137,083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人件費・物件費等の決算額は、前年度より増加した。要因としては、会計年度任用職員の期末勤勉手当の増や退職手当の増、物価高騰に伴う委託料の増等により、人件費・物件費ともに増となったことによるものである。</a:t>
          </a:r>
        </a:p>
        <a:p>
          <a:r>
            <a:rPr kumimoji="1" lang="ja-JP" altLang="en-US" sz="1300">
              <a:latin typeface="ＭＳ Ｐゴシック" panose="020B0600070205080204" pitchFamily="50" charset="-128"/>
              <a:ea typeface="ＭＳ Ｐゴシック" panose="020B0600070205080204" pitchFamily="50" charset="-128"/>
            </a:rPr>
            <a:t>　今後も、職員の給与改定や定年引き上げによる人件費の増、物価高騰の継続による物件費等の増が見込まれる。こうした状況を踏まえて「姫路市定員適正化計画」や「姫路市行財政改革プラン」に基づき、組織の最適化や事務事業の見直しを進めることで、歳出額の削減に努める。</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91081</xdr:rowOff>
    </xdr:from>
    <xdr:to>
      <xdr:col>23</xdr:col>
      <xdr:colOff>133350</xdr:colOff>
      <xdr:row>89</xdr:row>
      <xdr:rowOff>163415</xdr:rowOff>
    </xdr:to>
    <xdr:cxnSp macro="">
      <xdr:nvCxnSpPr>
        <xdr:cNvPr id="192" name="直線コネクタ 191"/>
        <xdr:cNvCxnSpPr/>
      </xdr:nvCxnSpPr>
      <xdr:spPr>
        <a:xfrm flipV="1">
          <a:off x="4953000" y="13807081"/>
          <a:ext cx="0" cy="16153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135492</xdr:rowOff>
    </xdr:from>
    <xdr:ext cx="762000" cy="259045"/>
    <xdr:sp macro="" textlink="">
      <xdr:nvSpPr>
        <xdr:cNvPr id="193" name="人件費・物件費等の状況最小値テキスト"/>
        <xdr:cNvSpPr txBox="1"/>
      </xdr:nvSpPr>
      <xdr:spPr>
        <a:xfrm>
          <a:off x="5041900" y="1539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163415</xdr:rowOff>
    </xdr:from>
    <xdr:to>
      <xdr:col>24</xdr:col>
      <xdr:colOff>12700</xdr:colOff>
      <xdr:row>89</xdr:row>
      <xdr:rowOff>163415</xdr:rowOff>
    </xdr:to>
    <xdr:cxnSp macro="">
      <xdr:nvCxnSpPr>
        <xdr:cNvPr id="194" name="直線コネクタ 193"/>
        <xdr:cNvCxnSpPr/>
      </xdr:nvCxnSpPr>
      <xdr:spPr>
        <a:xfrm>
          <a:off x="4864100" y="15422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6008</xdr:rowOff>
    </xdr:from>
    <xdr:ext cx="762000" cy="259045"/>
    <xdr:sp macro="" textlink="">
      <xdr:nvSpPr>
        <xdr:cNvPr id="195" name="人件費・物件費等の状況最大値テキスト"/>
        <xdr:cNvSpPr txBox="1"/>
      </xdr:nvSpPr>
      <xdr:spPr>
        <a:xfrm>
          <a:off x="5041900" y="13550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91081</xdr:rowOff>
    </xdr:from>
    <xdr:to>
      <xdr:col>24</xdr:col>
      <xdr:colOff>12700</xdr:colOff>
      <xdr:row>80</xdr:row>
      <xdr:rowOff>91081</xdr:rowOff>
    </xdr:to>
    <xdr:cxnSp macro="">
      <xdr:nvCxnSpPr>
        <xdr:cNvPr id="196" name="直線コネクタ 195"/>
        <xdr:cNvCxnSpPr/>
      </xdr:nvCxnSpPr>
      <xdr:spPr>
        <a:xfrm>
          <a:off x="4864100" y="13807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4691</xdr:rowOff>
    </xdr:from>
    <xdr:to>
      <xdr:col>23</xdr:col>
      <xdr:colOff>133350</xdr:colOff>
      <xdr:row>84</xdr:row>
      <xdr:rowOff>144545</xdr:rowOff>
    </xdr:to>
    <xdr:cxnSp macro="">
      <xdr:nvCxnSpPr>
        <xdr:cNvPr id="197" name="直線コネクタ 196"/>
        <xdr:cNvCxnSpPr/>
      </xdr:nvCxnSpPr>
      <xdr:spPr>
        <a:xfrm>
          <a:off x="4114800" y="14406491"/>
          <a:ext cx="838200" cy="139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75685</xdr:rowOff>
    </xdr:from>
    <xdr:ext cx="762000" cy="259045"/>
    <xdr:sp macro="" textlink="">
      <xdr:nvSpPr>
        <xdr:cNvPr id="198" name="人件費・物件費等の状況平均値テキスト"/>
        <xdr:cNvSpPr txBox="1"/>
      </xdr:nvSpPr>
      <xdr:spPr>
        <a:xfrm>
          <a:off x="5041900" y="143060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59158</xdr:rowOff>
    </xdr:from>
    <xdr:to>
      <xdr:col>23</xdr:col>
      <xdr:colOff>184150</xdr:colOff>
      <xdr:row>84</xdr:row>
      <xdr:rowOff>160758</xdr:rowOff>
    </xdr:to>
    <xdr:sp macro="" textlink="">
      <xdr:nvSpPr>
        <xdr:cNvPr id="199" name="フローチャート: 判断 198"/>
        <xdr:cNvSpPr/>
      </xdr:nvSpPr>
      <xdr:spPr>
        <a:xfrm>
          <a:off x="4902200" y="1446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4691</xdr:rowOff>
    </xdr:from>
    <xdr:to>
      <xdr:col>19</xdr:col>
      <xdr:colOff>133350</xdr:colOff>
      <xdr:row>84</xdr:row>
      <xdr:rowOff>53313</xdr:rowOff>
    </xdr:to>
    <xdr:cxnSp macro="">
      <xdr:nvCxnSpPr>
        <xdr:cNvPr id="200" name="直線コネクタ 199"/>
        <xdr:cNvCxnSpPr/>
      </xdr:nvCxnSpPr>
      <xdr:spPr>
        <a:xfrm flipV="1">
          <a:off x="3225800" y="14406491"/>
          <a:ext cx="889000" cy="48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85123</xdr:rowOff>
    </xdr:from>
    <xdr:to>
      <xdr:col>19</xdr:col>
      <xdr:colOff>184150</xdr:colOff>
      <xdr:row>84</xdr:row>
      <xdr:rowOff>15273</xdr:rowOff>
    </xdr:to>
    <xdr:sp macro="" textlink="">
      <xdr:nvSpPr>
        <xdr:cNvPr id="201" name="フローチャート: 判断 200"/>
        <xdr:cNvSpPr/>
      </xdr:nvSpPr>
      <xdr:spPr>
        <a:xfrm>
          <a:off x="4064000" y="1431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25450</xdr:rowOff>
    </xdr:from>
    <xdr:ext cx="736600" cy="259045"/>
    <xdr:sp macro="" textlink="">
      <xdr:nvSpPr>
        <xdr:cNvPr id="202" name="テキスト ボックス 201"/>
        <xdr:cNvSpPr txBox="1"/>
      </xdr:nvSpPr>
      <xdr:spPr>
        <a:xfrm>
          <a:off x="3733800" y="140843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48231</xdr:rowOff>
    </xdr:from>
    <xdr:to>
      <xdr:col>15</xdr:col>
      <xdr:colOff>82550</xdr:colOff>
      <xdr:row>84</xdr:row>
      <xdr:rowOff>53313</xdr:rowOff>
    </xdr:to>
    <xdr:cxnSp macro="">
      <xdr:nvCxnSpPr>
        <xdr:cNvPr id="203" name="直線コネクタ 202"/>
        <xdr:cNvCxnSpPr/>
      </xdr:nvCxnSpPr>
      <xdr:spPr>
        <a:xfrm>
          <a:off x="2336800" y="14278581"/>
          <a:ext cx="889000" cy="17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164009</xdr:rowOff>
    </xdr:from>
    <xdr:to>
      <xdr:col>15</xdr:col>
      <xdr:colOff>133350</xdr:colOff>
      <xdr:row>84</xdr:row>
      <xdr:rowOff>94159</xdr:rowOff>
    </xdr:to>
    <xdr:sp macro="" textlink="">
      <xdr:nvSpPr>
        <xdr:cNvPr id="204" name="フローチャート: 判断 203"/>
        <xdr:cNvSpPr/>
      </xdr:nvSpPr>
      <xdr:spPr>
        <a:xfrm>
          <a:off x="3175000" y="1439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104336</xdr:rowOff>
    </xdr:from>
    <xdr:ext cx="762000" cy="259045"/>
    <xdr:sp macro="" textlink="">
      <xdr:nvSpPr>
        <xdr:cNvPr id="205" name="テキスト ボックス 204"/>
        <xdr:cNvSpPr txBox="1"/>
      </xdr:nvSpPr>
      <xdr:spPr>
        <a:xfrm>
          <a:off x="2844800" y="14163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3336</xdr:rowOff>
    </xdr:from>
    <xdr:to>
      <xdr:col>11</xdr:col>
      <xdr:colOff>31750</xdr:colOff>
      <xdr:row>83</xdr:row>
      <xdr:rowOff>48231</xdr:rowOff>
    </xdr:to>
    <xdr:cxnSp macro="">
      <xdr:nvCxnSpPr>
        <xdr:cNvPr id="206" name="直線コネクタ 205"/>
        <xdr:cNvCxnSpPr/>
      </xdr:nvCxnSpPr>
      <xdr:spPr>
        <a:xfrm>
          <a:off x="1447800" y="14062236"/>
          <a:ext cx="889000" cy="216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70224</xdr:rowOff>
    </xdr:from>
    <xdr:to>
      <xdr:col>11</xdr:col>
      <xdr:colOff>82550</xdr:colOff>
      <xdr:row>84</xdr:row>
      <xdr:rowOff>374</xdr:rowOff>
    </xdr:to>
    <xdr:sp macro="" textlink="">
      <xdr:nvSpPr>
        <xdr:cNvPr id="207" name="フローチャート: 判断 206"/>
        <xdr:cNvSpPr/>
      </xdr:nvSpPr>
      <xdr:spPr>
        <a:xfrm>
          <a:off x="22860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156601</xdr:rowOff>
    </xdr:from>
    <xdr:ext cx="762000" cy="259045"/>
    <xdr:sp macro="" textlink="">
      <xdr:nvSpPr>
        <xdr:cNvPr id="208" name="テキスト ボックス 207"/>
        <xdr:cNvSpPr txBox="1"/>
      </xdr:nvSpPr>
      <xdr:spPr>
        <a:xfrm>
          <a:off x="1955800" y="14386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80787</xdr:rowOff>
    </xdr:from>
    <xdr:to>
      <xdr:col>7</xdr:col>
      <xdr:colOff>31750</xdr:colOff>
      <xdr:row>83</xdr:row>
      <xdr:rowOff>10937</xdr:rowOff>
    </xdr:to>
    <xdr:sp macro="" textlink="">
      <xdr:nvSpPr>
        <xdr:cNvPr id="209" name="フローチャート: 判断 208"/>
        <xdr:cNvSpPr/>
      </xdr:nvSpPr>
      <xdr:spPr>
        <a:xfrm>
          <a:off x="1397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167164</xdr:rowOff>
    </xdr:from>
    <xdr:ext cx="762000" cy="259045"/>
    <xdr:sp macro="" textlink="">
      <xdr:nvSpPr>
        <xdr:cNvPr id="210" name="テキスト ボックス 209"/>
        <xdr:cNvSpPr txBox="1"/>
      </xdr:nvSpPr>
      <xdr:spPr>
        <a:xfrm>
          <a:off x="1066800" y="1422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93745</xdr:rowOff>
    </xdr:from>
    <xdr:to>
      <xdr:col>23</xdr:col>
      <xdr:colOff>184150</xdr:colOff>
      <xdr:row>85</xdr:row>
      <xdr:rowOff>23895</xdr:rowOff>
    </xdr:to>
    <xdr:sp macro="" textlink="">
      <xdr:nvSpPr>
        <xdr:cNvPr id="216" name="楕円 215"/>
        <xdr:cNvSpPr/>
      </xdr:nvSpPr>
      <xdr:spPr>
        <a:xfrm>
          <a:off x="4902200" y="14495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65822</xdr:rowOff>
    </xdr:from>
    <xdr:ext cx="762000" cy="259045"/>
    <xdr:sp macro="" textlink="">
      <xdr:nvSpPr>
        <xdr:cNvPr id="217" name="人件費・物件費等の状況該当値テキスト"/>
        <xdr:cNvSpPr txBox="1"/>
      </xdr:nvSpPr>
      <xdr:spPr>
        <a:xfrm>
          <a:off x="5041900" y="14467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125341</xdr:rowOff>
    </xdr:from>
    <xdr:to>
      <xdr:col>19</xdr:col>
      <xdr:colOff>184150</xdr:colOff>
      <xdr:row>84</xdr:row>
      <xdr:rowOff>55491</xdr:rowOff>
    </xdr:to>
    <xdr:sp macro="" textlink="">
      <xdr:nvSpPr>
        <xdr:cNvPr id="218" name="楕円 217"/>
        <xdr:cNvSpPr/>
      </xdr:nvSpPr>
      <xdr:spPr>
        <a:xfrm>
          <a:off x="4064000" y="14355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40268</xdr:rowOff>
    </xdr:from>
    <xdr:ext cx="736600" cy="259045"/>
    <xdr:sp macro="" textlink="">
      <xdr:nvSpPr>
        <xdr:cNvPr id="219" name="テキスト ボックス 218"/>
        <xdr:cNvSpPr txBox="1"/>
      </xdr:nvSpPr>
      <xdr:spPr>
        <a:xfrm>
          <a:off x="3733800" y="14442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2513</xdr:rowOff>
    </xdr:from>
    <xdr:to>
      <xdr:col>15</xdr:col>
      <xdr:colOff>133350</xdr:colOff>
      <xdr:row>84</xdr:row>
      <xdr:rowOff>104113</xdr:rowOff>
    </xdr:to>
    <xdr:sp macro="" textlink="">
      <xdr:nvSpPr>
        <xdr:cNvPr id="220" name="楕円 219"/>
        <xdr:cNvSpPr/>
      </xdr:nvSpPr>
      <xdr:spPr>
        <a:xfrm>
          <a:off x="3175000" y="14404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88890</xdr:rowOff>
    </xdr:from>
    <xdr:ext cx="762000" cy="259045"/>
    <xdr:sp macro="" textlink="">
      <xdr:nvSpPr>
        <xdr:cNvPr id="221" name="テキスト ボックス 220"/>
        <xdr:cNvSpPr txBox="1"/>
      </xdr:nvSpPr>
      <xdr:spPr>
        <a:xfrm>
          <a:off x="2844800" y="14490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168881</xdr:rowOff>
    </xdr:from>
    <xdr:to>
      <xdr:col>11</xdr:col>
      <xdr:colOff>82550</xdr:colOff>
      <xdr:row>83</xdr:row>
      <xdr:rowOff>99031</xdr:rowOff>
    </xdr:to>
    <xdr:sp macro="" textlink="">
      <xdr:nvSpPr>
        <xdr:cNvPr id="222" name="楕円 221"/>
        <xdr:cNvSpPr/>
      </xdr:nvSpPr>
      <xdr:spPr>
        <a:xfrm>
          <a:off x="2286000" y="14227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109208</xdr:rowOff>
    </xdr:from>
    <xdr:ext cx="762000" cy="259045"/>
    <xdr:sp macro="" textlink="">
      <xdr:nvSpPr>
        <xdr:cNvPr id="223" name="テキスト ボックス 222"/>
        <xdr:cNvSpPr txBox="1"/>
      </xdr:nvSpPr>
      <xdr:spPr>
        <a:xfrm>
          <a:off x="1955800" y="13996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123986</xdr:rowOff>
    </xdr:from>
    <xdr:to>
      <xdr:col>7</xdr:col>
      <xdr:colOff>31750</xdr:colOff>
      <xdr:row>82</xdr:row>
      <xdr:rowOff>54136</xdr:rowOff>
    </xdr:to>
    <xdr:sp macro="" textlink="">
      <xdr:nvSpPr>
        <xdr:cNvPr id="224" name="楕円 223"/>
        <xdr:cNvSpPr/>
      </xdr:nvSpPr>
      <xdr:spPr>
        <a:xfrm>
          <a:off x="1397000" y="1401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64313</xdr:rowOff>
    </xdr:from>
    <xdr:ext cx="762000" cy="259045"/>
    <xdr:sp macro="" textlink="">
      <xdr:nvSpPr>
        <xdr:cNvPr id="225" name="テキスト ボックス 224"/>
        <xdr:cNvSpPr txBox="1"/>
      </xdr:nvSpPr>
      <xdr:spPr>
        <a:xfrm>
          <a:off x="1066800" y="13780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より高くなっているが、その主な要因としては、国と比較して初任給の水準が高いことが挙げられる。これまでも給料表の間差が国よりも上回る部分の見直し、昇格メリットが国を上回る部分の適正化等、在職者の昇給抑制措置等に取り組んでいるものの、引き続き類似団体平均を上回っている状況にある。</a:t>
          </a:r>
        </a:p>
        <a:p>
          <a:r>
            <a:rPr kumimoji="1" lang="ja-JP" altLang="en-US" sz="1300">
              <a:latin typeface="ＭＳ Ｐゴシック" panose="020B0600070205080204" pitchFamily="50" charset="-128"/>
              <a:ea typeface="ＭＳ Ｐゴシック" panose="020B0600070205080204" pitchFamily="50" charset="-128"/>
            </a:rPr>
            <a:t>　今後も給料表の見直し、給与水準の上昇を抑える方向での昇格制度の見直しを検討、実施することで、給与水準の適正化に努める。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41" name="直線コネクタ 240"/>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42" name="テキスト ボックス 241"/>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3" name="直線コネクタ 242"/>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4" name="テキスト ボックス 243"/>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5" name="直線コネクタ 244"/>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6" name="テキスト ボックス 245"/>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7" name="直線コネクタ 246"/>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8" name="テキスト ボックス 247"/>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9" name="直線コネクタ 248"/>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50" name="テキスト ボックス 249"/>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51" name="直線コネクタ 250"/>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52" name="テキスト ボックス 251"/>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3" name="直線コネクタ 252"/>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4" name="テキスト ボックス 253"/>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8731</xdr:rowOff>
    </xdr:from>
    <xdr:to>
      <xdr:col>81</xdr:col>
      <xdr:colOff>44450</xdr:colOff>
      <xdr:row>89</xdr:row>
      <xdr:rowOff>54769</xdr:rowOff>
    </xdr:to>
    <xdr:cxnSp macro="">
      <xdr:nvCxnSpPr>
        <xdr:cNvPr id="258" name="直線コネクタ 257"/>
        <xdr:cNvCxnSpPr/>
      </xdr:nvCxnSpPr>
      <xdr:spPr>
        <a:xfrm flipV="1">
          <a:off x="17018000" y="13896181"/>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26846</xdr:rowOff>
    </xdr:from>
    <xdr:ext cx="762000" cy="259045"/>
    <xdr:sp macro="" textlink="">
      <xdr:nvSpPr>
        <xdr:cNvPr id="259" name="給与水準   （国との比較）最小値テキスト"/>
        <xdr:cNvSpPr txBox="1"/>
      </xdr:nvSpPr>
      <xdr:spPr>
        <a:xfrm>
          <a:off x="17106900" y="15285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54769</xdr:rowOff>
    </xdr:from>
    <xdr:to>
      <xdr:col>81</xdr:col>
      <xdr:colOff>133350</xdr:colOff>
      <xdr:row>89</xdr:row>
      <xdr:rowOff>54769</xdr:rowOff>
    </xdr:to>
    <xdr:cxnSp macro="">
      <xdr:nvCxnSpPr>
        <xdr:cNvPr id="260" name="直線コネクタ 259"/>
        <xdr:cNvCxnSpPr/>
      </xdr:nvCxnSpPr>
      <xdr:spPr>
        <a:xfrm>
          <a:off x="16929100" y="153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95108</xdr:rowOff>
    </xdr:from>
    <xdr:ext cx="762000" cy="259045"/>
    <xdr:sp macro="" textlink="">
      <xdr:nvSpPr>
        <xdr:cNvPr id="261" name="給与水準   （国との比較）最大値テキスト"/>
        <xdr:cNvSpPr txBox="1"/>
      </xdr:nvSpPr>
      <xdr:spPr>
        <a:xfrm>
          <a:off x="17106900" y="1363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8731</xdr:rowOff>
    </xdr:from>
    <xdr:to>
      <xdr:col>81</xdr:col>
      <xdr:colOff>133350</xdr:colOff>
      <xdr:row>81</xdr:row>
      <xdr:rowOff>8731</xdr:rowOff>
    </xdr:to>
    <xdr:cxnSp macro="">
      <xdr:nvCxnSpPr>
        <xdr:cNvPr id="262" name="直線コネクタ 261"/>
        <xdr:cNvCxnSpPr/>
      </xdr:nvCxnSpPr>
      <xdr:spPr>
        <a:xfrm>
          <a:off x="16929100" y="13896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126206</xdr:rowOff>
    </xdr:from>
    <xdr:to>
      <xdr:col>81</xdr:col>
      <xdr:colOff>44450</xdr:colOff>
      <xdr:row>87</xdr:row>
      <xdr:rowOff>141288</xdr:rowOff>
    </xdr:to>
    <xdr:cxnSp macro="">
      <xdr:nvCxnSpPr>
        <xdr:cNvPr id="263" name="直線コネクタ 262"/>
        <xdr:cNvCxnSpPr/>
      </xdr:nvCxnSpPr>
      <xdr:spPr>
        <a:xfrm flipV="1">
          <a:off x="16179800" y="15042356"/>
          <a:ext cx="838200" cy="15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7002</xdr:rowOff>
    </xdr:from>
    <xdr:ext cx="762000" cy="259045"/>
    <xdr:sp macro="" textlink="">
      <xdr:nvSpPr>
        <xdr:cNvPr id="264" name="給与水準   （国との比較）平均値テキスト"/>
        <xdr:cNvSpPr txBox="1"/>
      </xdr:nvSpPr>
      <xdr:spPr>
        <a:xfrm>
          <a:off x="17106900" y="14580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161925</xdr:rowOff>
    </xdr:from>
    <xdr:to>
      <xdr:col>81</xdr:col>
      <xdr:colOff>95250</xdr:colOff>
      <xdr:row>86</xdr:row>
      <xdr:rowOff>92075</xdr:rowOff>
    </xdr:to>
    <xdr:sp macro="" textlink="">
      <xdr:nvSpPr>
        <xdr:cNvPr id="265" name="フローチャート: 判断 264"/>
        <xdr:cNvSpPr/>
      </xdr:nvSpPr>
      <xdr:spPr>
        <a:xfrm>
          <a:off x="169672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141288</xdr:rowOff>
    </xdr:from>
    <xdr:to>
      <xdr:col>77</xdr:col>
      <xdr:colOff>44450</xdr:colOff>
      <xdr:row>88</xdr:row>
      <xdr:rowOff>30163</xdr:rowOff>
    </xdr:to>
    <xdr:cxnSp macro="">
      <xdr:nvCxnSpPr>
        <xdr:cNvPr id="266" name="直線コネクタ 265"/>
        <xdr:cNvCxnSpPr/>
      </xdr:nvCxnSpPr>
      <xdr:spPr>
        <a:xfrm flipV="1">
          <a:off x="15290800" y="15057438"/>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161925</xdr:rowOff>
    </xdr:from>
    <xdr:to>
      <xdr:col>77</xdr:col>
      <xdr:colOff>95250</xdr:colOff>
      <xdr:row>86</xdr:row>
      <xdr:rowOff>92075</xdr:rowOff>
    </xdr:to>
    <xdr:sp macro="" textlink="">
      <xdr:nvSpPr>
        <xdr:cNvPr id="267" name="フローチャート: 判断 266"/>
        <xdr:cNvSpPr/>
      </xdr:nvSpPr>
      <xdr:spPr>
        <a:xfrm>
          <a:off x="16129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102252</xdr:rowOff>
    </xdr:from>
    <xdr:ext cx="736600" cy="259045"/>
    <xdr:sp macro="" textlink="">
      <xdr:nvSpPr>
        <xdr:cNvPr id="268" name="テキスト ボックス 267"/>
        <xdr:cNvSpPr txBox="1"/>
      </xdr:nvSpPr>
      <xdr:spPr>
        <a:xfrm>
          <a:off x="15798800" y="1450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0</xdr:rowOff>
    </xdr:from>
    <xdr:to>
      <xdr:col>72</xdr:col>
      <xdr:colOff>203200</xdr:colOff>
      <xdr:row>88</xdr:row>
      <xdr:rowOff>30163</xdr:rowOff>
    </xdr:to>
    <xdr:cxnSp macro="">
      <xdr:nvCxnSpPr>
        <xdr:cNvPr id="269" name="直線コネクタ 268"/>
        <xdr:cNvCxnSpPr/>
      </xdr:nvCxnSpPr>
      <xdr:spPr>
        <a:xfrm>
          <a:off x="14401800" y="15087600"/>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20638</xdr:rowOff>
    </xdr:from>
    <xdr:to>
      <xdr:col>73</xdr:col>
      <xdr:colOff>44450</xdr:colOff>
      <xdr:row>86</xdr:row>
      <xdr:rowOff>122238</xdr:rowOff>
    </xdr:to>
    <xdr:sp macro="" textlink="">
      <xdr:nvSpPr>
        <xdr:cNvPr id="270" name="フローチャート: 判断 269"/>
        <xdr:cNvSpPr/>
      </xdr:nvSpPr>
      <xdr:spPr>
        <a:xfrm>
          <a:off x="15240000" y="1476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132415</xdr:rowOff>
    </xdr:from>
    <xdr:ext cx="762000" cy="259045"/>
    <xdr:sp macro="" textlink="">
      <xdr:nvSpPr>
        <xdr:cNvPr id="271" name="テキスト ボックス 270"/>
        <xdr:cNvSpPr txBox="1"/>
      </xdr:nvSpPr>
      <xdr:spPr>
        <a:xfrm>
          <a:off x="14909800" y="1453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0</xdr:rowOff>
    </xdr:from>
    <xdr:to>
      <xdr:col>68</xdr:col>
      <xdr:colOff>152400</xdr:colOff>
      <xdr:row>88</xdr:row>
      <xdr:rowOff>15081</xdr:rowOff>
    </xdr:to>
    <xdr:cxnSp macro="">
      <xdr:nvCxnSpPr>
        <xdr:cNvPr id="272" name="直線コネクタ 271"/>
        <xdr:cNvCxnSpPr/>
      </xdr:nvCxnSpPr>
      <xdr:spPr>
        <a:xfrm flipV="1">
          <a:off x="13512800" y="15087600"/>
          <a:ext cx="8890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65881</xdr:rowOff>
    </xdr:from>
    <xdr:to>
      <xdr:col>68</xdr:col>
      <xdr:colOff>203200</xdr:colOff>
      <xdr:row>86</xdr:row>
      <xdr:rowOff>167481</xdr:rowOff>
    </xdr:to>
    <xdr:sp macro="" textlink="">
      <xdr:nvSpPr>
        <xdr:cNvPr id="273" name="フローチャート: 判断 272"/>
        <xdr:cNvSpPr/>
      </xdr:nvSpPr>
      <xdr:spPr>
        <a:xfrm>
          <a:off x="14351000" y="1481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6208</xdr:rowOff>
    </xdr:from>
    <xdr:ext cx="762000" cy="259045"/>
    <xdr:sp macro="" textlink="">
      <xdr:nvSpPr>
        <xdr:cNvPr id="274" name="テキスト ボックス 273"/>
        <xdr:cNvSpPr txBox="1"/>
      </xdr:nvSpPr>
      <xdr:spPr>
        <a:xfrm>
          <a:off x="14020800" y="14579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96044</xdr:rowOff>
    </xdr:from>
    <xdr:to>
      <xdr:col>64</xdr:col>
      <xdr:colOff>152400</xdr:colOff>
      <xdr:row>87</xdr:row>
      <xdr:rowOff>26194</xdr:rowOff>
    </xdr:to>
    <xdr:sp macro="" textlink="">
      <xdr:nvSpPr>
        <xdr:cNvPr id="275" name="フローチャート: 判断 274"/>
        <xdr:cNvSpPr/>
      </xdr:nvSpPr>
      <xdr:spPr>
        <a:xfrm>
          <a:off x="13462000" y="1484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36371</xdr:rowOff>
    </xdr:from>
    <xdr:ext cx="762000" cy="259045"/>
    <xdr:sp macro="" textlink="">
      <xdr:nvSpPr>
        <xdr:cNvPr id="276" name="テキスト ボックス 275"/>
        <xdr:cNvSpPr txBox="1"/>
      </xdr:nvSpPr>
      <xdr:spPr>
        <a:xfrm>
          <a:off x="13131800" y="14609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75406</xdr:rowOff>
    </xdr:from>
    <xdr:to>
      <xdr:col>81</xdr:col>
      <xdr:colOff>95250</xdr:colOff>
      <xdr:row>88</xdr:row>
      <xdr:rowOff>5556</xdr:rowOff>
    </xdr:to>
    <xdr:sp macro="" textlink="">
      <xdr:nvSpPr>
        <xdr:cNvPr id="282" name="楕円 281"/>
        <xdr:cNvSpPr/>
      </xdr:nvSpPr>
      <xdr:spPr>
        <a:xfrm>
          <a:off x="16967200" y="1499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47483</xdr:rowOff>
    </xdr:from>
    <xdr:ext cx="762000" cy="259045"/>
    <xdr:sp macro="" textlink="">
      <xdr:nvSpPr>
        <xdr:cNvPr id="283" name="給与水準   （国との比較）該当値テキスト"/>
        <xdr:cNvSpPr txBox="1"/>
      </xdr:nvSpPr>
      <xdr:spPr>
        <a:xfrm>
          <a:off x="17106900" y="14963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90488</xdr:rowOff>
    </xdr:from>
    <xdr:to>
      <xdr:col>77</xdr:col>
      <xdr:colOff>95250</xdr:colOff>
      <xdr:row>88</xdr:row>
      <xdr:rowOff>20638</xdr:rowOff>
    </xdr:to>
    <xdr:sp macro="" textlink="">
      <xdr:nvSpPr>
        <xdr:cNvPr id="284" name="楕円 283"/>
        <xdr:cNvSpPr/>
      </xdr:nvSpPr>
      <xdr:spPr>
        <a:xfrm>
          <a:off x="16129000" y="15006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5415</xdr:rowOff>
    </xdr:from>
    <xdr:ext cx="736600" cy="259045"/>
    <xdr:sp macro="" textlink="">
      <xdr:nvSpPr>
        <xdr:cNvPr id="285" name="テキスト ボックス 284"/>
        <xdr:cNvSpPr txBox="1"/>
      </xdr:nvSpPr>
      <xdr:spPr>
        <a:xfrm>
          <a:off x="15798800" y="150930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150813</xdr:rowOff>
    </xdr:from>
    <xdr:to>
      <xdr:col>73</xdr:col>
      <xdr:colOff>44450</xdr:colOff>
      <xdr:row>88</xdr:row>
      <xdr:rowOff>80963</xdr:rowOff>
    </xdr:to>
    <xdr:sp macro="" textlink="">
      <xdr:nvSpPr>
        <xdr:cNvPr id="286" name="楕円 285"/>
        <xdr:cNvSpPr/>
      </xdr:nvSpPr>
      <xdr:spPr>
        <a:xfrm>
          <a:off x="15240000" y="1506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65740</xdr:rowOff>
    </xdr:from>
    <xdr:ext cx="762000" cy="259045"/>
    <xdr:sp macro="" textlink="">
      <xdr:nvSpPr>
        <xdr:cNvPr id="287" name="テキスト ボックス 286"/>
        <xdr:cNvSpPr txBox="1"/>
      </xdr:nvSpPr>
      <xdr:spPr>
        <a:xfrm>
          <a:off x="14909800" y="1515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120650</xdr:rowOff>
    </xdr:from>
    <xdr:to>
      <xdr:col>68</xdr:col>
      <xdr:colOff>203200</xdr:colOff>
      <xdr:row>88</xdr:row>
      <xdr:rowOff>50800</xdr:rowOff>
    </xdr:to>
    <xdr:sp macro="" textlink="">
      <xdr:nvSpPr>
        <xdr:cNvPr id="288" name="楕円 287"/>
        <xdr:cNvSpPr/>
      </xdr:nvSpPr>
      <xdr:spPr>
        <a:xfrm>
          <a:off x="14351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35577</xdr:rowOff>
    </xdr:from>
    <xdr:ext cx="762000" cy="259045"/>
    <xdr:sp macro="" textlink="">
      <xdr:nvSpPr>
        <xdr:cNvPr id="289" name="テキスト ボックス 288"/>
        <xdr:cNvSpPr txBox="1"/>
      </xdr:nvSpPr>
      <xdr:spPr>
        <a:xfrm>
          <a:off x="14020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135731</xdr:rowOff>
    </xdr:from>
    <xdr:to>
      <xdr:col>64</xdr:col>
      <xdr:colOff>152400</xdr:colOff>
      <xdr:row>88</xdr:row>
      <xdr:rowOff>65881</xdr:rowOff>
    </xdr:to>
    <xdr:sp macro="" textlink="">
      <xdr:nvSpPr>
        <xdr:cNvPr id="290" name="楕円 289"/>
        <xdr:cNvSpPr/>
      </xdr:nvSpPr>
      <xdr:spPr>
        <a:xfrm>
          <a:off x="13462000" y="15051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50658</xdr:rowOff>
    </xdr:from>
    <xdr:ext cx="762000" cy="259045"/>
    <xdr:sp macro="" textlink="">
      <xdr:nvSpPr>
        <xdr:cNvPr id="291" name="テキスト ボックス 290"/>
        <xdr:cNvSpPr txBox="1"/>
      </xdr:nvSpPr>
      <xdr:spPr>
        <a:xfrm>
          <a:off x="13131800" y="15138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類似団体の平均を上回っているが、その要因は、消防業務の事務委託（周辺３町）に伴う消防職員をはじめ、市立の高校、幼稚園教諭の教育公務員、技能労務職員が他都市と比較して多いためである。</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年度末に策定した「姫路市定員適正化計画」を踏まえ、教育・保育施設等の統廃合、デジタル活用等による事務見直し及び民間委託等の取組みにより、定員の適正化に努める。</a:t>
          </a:r>
        </a:p>
      </xdr:txBody>
    </xdr:sp>
    <xdr:clientData/>
  </xdr:twoCellAnchor>
  <xdr:oneCellAnchor>
    <xdr:from>
      <xdr:col>61</xdr:col>
      <xdr:colOff>6350</xdr:colOff>
      <xdr:row>54</xdr:row>
      <xdr:rowOff>139700</xdr:rowOff>
    </xdr:from>
    <xdr:ext cx="349839" cy="225703"/>
    <xdr:sp macro="" textlink="">
      <xdr:nvSpPr>
        <xdr:cNvPr id="305" name="テキスト ボックス 30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8" name="直線コネクタ 307"/>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9" name="テキスト ボックス 308"/>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10" name="直線コネクタ 309"/>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11" name="テキスト ボックス 310"/>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2" name="直線コネクタ 311"/>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3" name="テキスト ボックス 312"/>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4" name="直線コネクタ 313"/>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5" name="テキスト ボックス 314"/>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6" name="直線コネクタ 315"/>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7" name="テキスト ボックス 316"/>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8" name="直線コネクタ 317"/>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9" name="テキスト ボックス 318"/>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0" name="直線コネクタ 31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1" name="テキスト ボックス 32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108857</xdr:rowOff>
    </xdr:from>
    <xdr:to>
      <xdr:col>81</xdr:col>
      <xdr:colOff>44450</xdr:colOff>
      <xdr:row>66</xdr:row>
      <xdr:rowOff>85997</xdr:rowOff>
    </xdr:to>
    <xdr:cxnSp macro="">
      <xdr:nvCxnSpPr>
        <xdr:cNvPr id="323" name="直線コネクタ 322"/>
        <xdr:cNvCxnSpPr/>
      </xdr:nvCxnSpPr>
      <xdr:spPr>
        <a:xfrm flipV="1">
          <a:off x="17018000" y="9881507"/>
          <a:ext cx="0" cy="15201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58074</xdr:rowOff>
    </xdr:from>
    <xdr:ext cx="762000" cy="259045"/>
    <xdr:sp macro="" textlink="">
      <xdr:nvSpPr>
        <xdr:cNvPr id="324" name="定員管理の状況最小値テキスト"/>
        <xdr:cNvSpPr txBox="1"/>
      </xdr:nvSpPr>
      <xdr:spPr>
        <a:xfrm>
          <a:off x="17106900" y="1137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85997</xdr:rowOff>
    </xdr:from>
    <xdr:to>
      <xdr:col>81</xdr:col>
      <xdr:colOff>133350</xdr:colOff>
      <xdr:row>66</xdr:row>
      <xdr:rowOff>85997</xdr:rowOff>
    </xdr:to>
    <xdr:cxnSp macro="">
      <xdr:nvCxnSpPr>
        <xdr:cNvPr id="325" name="直線コネクタ 324"/>
        <xdr:cNvCxnSpPr/>
      </xdr:nvCxnSpPr>
      <xdr:spPr>
        <a:xfrm>
          <a:off x="16929100" y="1140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23784</xdr:rowOff>
    </xdr:from>
    <xdr:ext cx="762000" cy="259045"/>
    <xdr:sp macro="" textlink="">
      <xdr:nvSpPr>
        <xdr:cNvPr id="326" name="定員管理の状況最大値テキスト"/>
        <xdr:cNvSpPr txBox="1"/>
      </xdr:nvSpPr>
      <xdr:spPr>
        <a:xfrm>
          <a:off x="17106900" y="962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108857</xdr:rowOff>
    </xdr:from>
    <xdr:to>
      <xdr:col>81</xdr:col>
      <xdr:colOff>133350</xdr:colOff>
      <xdr:row>57</xdr:row>
      <xdr:rowOff>108857</xdr:rowOff>
    </xdr:to>
    <xdr:cxnSp macro="">
      <xdr:nvCxnSpPr>
        <xdr:cNvPr id="327" name="直線コネクタ 326"/>
        <xdr:cNvCxnSpPr/>
      </xdr:nvCxnSpPr>
      <xdr:spPr>
        <a:xfrm>
          <a:off x="16929100" y="9881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20320</xdr:rowOff>
    </xdr:from>
    <xdr:to>
      <xdr:col>81</xdr:col>
      <xdr:colOff>44450</xdr:colOff>
      <xdr:row>62</xdr:row>
      <xdr:rowOff>41003</xdr:rowOff>
    </xdr:to>
    <xdr:cxnSp macro="">
      <xdr:nvCxnSpPr>
        <xdr:cNvPr id="328" name="直線コネクタ 327"/>
        <xdr:cNvCxnSpPr/>
      </xdr:nvCxnSpPr>
      <xdr:spPr>
        <a:xfrm>
          <a:off x="16179800" y="10650220"/>
          <a:ext cx="8382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160037</xdr:rowOff>
    </xdr:from>
    <xdr:ext cx="762000" cy="259045"/>
    <xdr:sp macro="" textlink="">
      <xdr:nvSpPr>
        <xdr:cNvPr id="329" name="定員管理の状況平均値テキスト"/>
        <xdr:cNvSpPr txBox="1"/>
      </xdr:nvSpPr>
      <xdr:spPr>
        <a:xfrm>
          <a:off x="17106900" y="10275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143510</xdr:rowOff>
    </xdr:from>
    <xdr:to>
      <xdr:col>81</xdr:col>
      <xdr:colOff>95250</xdr:colOff>
      <xdr:row>61</xdr:row>
      <xdr:rowOff>73660</xdr:rowOff>
    </xdr:to>
    <xdr:sp macro="" textlink="">
      <xdr:nvSpPr>
        <xdr:cNvPr id="330" name="フローチャート: 判断 329"/>
        <xdr:cNvSpPr/>
      </xdr:nvSpPr>
      <xdr:spPr>
        <a:xfrm>
          <a:off x="169672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153851</xdr:rowOff>
    </xdr:from>
    <xdr:to>
      <xdr:col>77</xdr:col>
      <xdr:colOff>44450</xdr:colOff>
      <xdr:row>62</xdr:row>
      <xdr:rowOff>20320</xdr:rowOff>
    </xdr:to>
    <xdr:cxnSp macro="">
      <xdr:nvCxnSpPr>
        <xdr:cNvPr id="331" name="直線コネクタ 330"/>
        <xdr:cNvCxnSpPr/>
      </xdr:nvCxnSpPr>
      <xdr:spPr>
        <a:xfrm>
          <a:off x="15290800" y="10612301"/>
          <a:ext cx="889000" cy="37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119380</xdr:rowOff>
    </xdr:from>
    <xdr:to>
      <xdr:col>77</xdr:col>
      <xdr:colOff>95250</xdr:colOff>
      <xdr:row>61</xdr:row>
      <xdr:rowOff>49530</xdr:rowOff>
    </xdr:to>
    <xdr:sp macro="" textlink="">
      <xdr:nvSpPr>
        <xdr:cNvPr id="332" name="フローチャート: 判断 331"/>
        <xdr:cNvSpPr/>
      </xdr:nvSpPr>
      <xdr:spPr>
        <a:xfrm>
          <a:off x="16129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59707</xdr:rowOff>
    </xdr:from>
    <xdr:ext cx="736600" cy="259045"/>
    <xdr:sp macro="" textlink="">
      <xdr:nvSpPr>
        <xdr:cNvPr id="333" name="テキスト ボックス 332"/>
        <xdr:cNvSpPr txBox="1"/>
      </xdr:nvSpPr>
      <xdr:spPr>
        <a:xfrm>
          <a:off x="15798800" y="1017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129722</xdr:rowOff>
    </xdr:from>
    <xdr:to>
      <xdr:col>72</xdr:col>
      <xdr:colOff>203200</xdr:colOff>
      <xdr:row>61</xdr:row>
      <xdr:rowOff>153851</xdr:rowOff>
    </xdr:to>
    <xdr:cxnSp macro="">
      <xdr:nvCxnSpPr>
        <xdr:cNvPr id="334" name="直線コネクタ 333"/>
        <xdr:cNvCxnSpPr/>
      </xdr:nvCxnSpPr>
      <xdr:spPr>
        <a:xfrm>
          <a:off x="14401800" y="10588172"/>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98697</xdr:rowOff>
    </xdr:from>
    <xdr:to>
      <xdr:col>73</xdr:col>
      <xdr:colOff>44450</xdr:colOff>
      <xdr:row>61</xdr:row>
      <xdr:rowOff>28847</xdr:rowOff>
    </xdr:to>
    <xdr:sp macro="" textlink="">
      <xdr:nvSpPr>
        <xdr:cNvPr id="335" name="フローチャート: 判断 334"/>
        <xdr:cNvSpPr/>
      </xdr:nvSpPr>
      <xdr:spPr>
        <a:xfrm>
          <a:off x="15240000" y="1038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39024</xdr:rowOff>
    </xdr:from>
    <xdr:ext cx="762000" cy="259045"/>
    <xdr:sp macro="" textlink="">
      <xdr:nvSpPr>
        <xdr:cNvPr id="336" name="テキスト ボックス 335"/>
        <xdr:cNvSpPr txBox="1"/>
      </xdr:nvSpPr>
      <xdr:spPr>
        <a:xfrm>
          <a:off x="14909800" y="10154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115933</xdr:rowOff>
    </xdr:from>
    <xdr:to>
      <xdr:col>68</xdr:col>
      <xdr:colOff>152400</xdr:colOff>
      <xdr:row>61</xdr:row>
      <xdr:rowOff>129722</xdr:rowOff>
    </xdr:to>
    <xdr:cxnSp macro="">
      <xdr:nvCxnSpPr>
        <xdr:cNvPr id="337" name="直線コネクタ 336"/>
        <xdr:cNvCxnSpPr/>
      </xdr:nvCxnSpPr>
      <xdr:spPr>
        <a:xfrm>
          <a:off x="13512800" y="10574383"/>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81462</xdr:rowOff>
    </xdr:from>
    <xdr:to>
      <xdr:col>68</xdr:col>
      <xdr:colOff>203200</xdr:colOff>
      <xdr:row>61</xdr:row>
      <xdr:rowOff>11612</xdr:rowOff>
    </xdr:to>
    <xdr:sp macro="" textlink="">
      <xdr:nvSpPr>
        <xdr:cNvPr id="338" name="フローチャート: 判断 337"/>
        <xdr:cNvSpPr/>
      </xdr:nvSpPr>
      <xdr:spPr>
        <a:xfrm>
          <a:off x="143510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21789</xdr:rowOff>
    </xdr:from>
    <xdr:ext cx="762000" cy="259045"/>
    <xdr:sp macro="" textlink="">
      <xdr:nvSpPr>
        <xdr:cNvPr id="339" name="テキスト ボックス 338"/>
        <xdr:cNvSpPr txBox="1"/>
      </xdr:nvSpPr>
      <xdr:spPr>
        <a:xfrm>
          <a:off x="14020800" y="10137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67673</xdr:rowOff>
    </xdr:from>
    <xdr:to>
      <xdr:col>64</xdr:col>
      <xdr:colOff>152400</xdr:colOff>
      <xdr:row>60</xdr:row>
      <xdr:rowOff>169273</xdr:rowOff>
    </xdr:to>
    <xdr:sp macro="" textlink="">
      <xdr:nvSpPr>
        <xdr:cNvPr id="340" name="フローチャート: 判断 339"/>
        <xdr:cNvSpPr/>
      </xdr:nvSpPr>
      <xdr:spPr>
        <a:xfrm>
          <a:off x="13462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8000</xdr:rowOff>
    </xdr:from>
    <xdr:ext cx="762000" cy="259045"/>
    <xdr:sp macro="" textlink="">
      <xdr:nvSpPr>
        <xdr:cNvPr id="341" name="テキスト ボックス 340"/>
        <xdr:cNvSpPr txBox="1"/>
      </xdr:nvSpPr>
      <xdr:spPr>
        <a:xfrm>
          <a:off x="13131800" y="10123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2" name="テキスト ボックス 34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3" name="テキスト ボックス 34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4" name="テキスト ボックス 34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5" name="テキスト ボックス 34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6" name="テキスト ボックス 34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161653</xdr:rowOff>
    </xdr:from>
    <xdr:to>
      <xdr:col>81</xdr:col>
      <xdr:colOff>95250</xdr:colOff>
      <xdr:row>62</xdr:row>
      <xdr:rowOff>91803</xdr:rowOff>
    </xdr:to>
    <xdr:sp macro="" textlink="">
      <xdr:nvSpPr>
        <xdr:cNvPr id="347" name="楕円 346"/>
        <xdr:cNvSpPr/>
      </xdr:nvSpPr>
      <xdr:spPr>
        <a:xfrm>
          <a:off x="16967200" y="10620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133730</xdr:rowOff>
    </xdr:from>
    <xdr:ext cx="762000" cy="259045"/>
    <xdr:sp macro="" textlink="">
      <xdr:nvSpPr>
        <xdr:cNvPr id="348" name="定員管理の状況該当値テキスト"/>
        <xdr:cNvSpPr txBox="1"/>
      </xdr:nvSpPr>
      <xdr:spPr>
        <a:xfrm>
          <a:off x="17106900" y="10592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140970</xdr:rowOff>
    </xdr:from>
    <xdr:to>
      <xdr:col>77</xdr:col>
      <xdr:colOff>95250</xdr:colOff>
      <xdr:row>62</xdr:row>
      <xdr:rowOff>71120</xdr:rowOff>
    </xdr:to>
    <xdr:sp macro="" textlink="">
      <xdr:nvSpPr>
        <xdr:cNvPr id="349" name="楕円 348"/>
        <xdr:cNvSpPr/>
      </xdr:nvSpPr>
      <xdr:spPr>
        <a:xfrm>
          <a:off x="16129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55897</xdr:rowOff>
    </xdr:from>
    <xdr:ext cx="736600" cy="259045"/>
    <xdr:sp macro="" textlink="">
      <xdr:nvSpPr>
        <xdr:cNvPr id="350" name="テキスト ボックス 349"/>
        <xdr:cNvSpPr txBox="1"/>
      </xdr:nvSpPr>
      <xdr:spPr>
        <a:xfrm>
          <a:off x="15798800" y="1068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103051</xdr:rowOff>
    </xdr:from>
    <xdr:to>
      <xdr:col>73</xdr:col>
      <xdr:colOff>44450</xdr:colOff>
      <xdr:row>62</xdr:row>
      <xdr:rowOff>33201</xdr:rowOff>
    </xdr:to>
    <xdr:sp macro="" textlink="">
      <xdr:nvSpPr>
        <xdr:cNvPr id="351" name="楕円 350"/>
        <xdr:cNvSpPr/>
      </xdr:nvSpPr>
      <xdr:spPr>
        <a:xfrm>
          <a:off x="15240000" y="10561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17978</xdr:rowOff>
    </xdr:from>
    <xdr:ext cx="762000" cy="259045"/>
    <xdr:sp macro="" textlink="">
      <xdr:nvSpPr>
        <xdr:cNvPr id="352" name="テキスト ボックス 351"/>
        <xdr:cNvSpPr txBox="1"/>
      </xdr:nvSpPr>
      <xdr:spPr>
        <a:xfrm>
          <a:off x="14909800" y="10647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78922</xdr:rowOff>
    </xdr:from>
    <xdr:to>
      <xdr:col>68</xdr:col>
      <xdr:colOff>203200</xdr:colOff>
      <xdr:row>62</xdr:row>
      <xdr:rowOff>9072</xdr:rowOff>
    </xdr:to>
    <xdr:sp macro="" textlink="">
      <xdr:nvSpPr>
        <xdr:cNvPr id="353" name="楕円 352"/>
        <xdr:cNvSpPr/>
      </xdr:nvSpPr>
      <xdr:spPr>
        <a:xfrm>
          <a:off x="14351000" y="1053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165299</xdr:rowOff>
    </xdr:from>
    <xdr:ext cx="762000" cy="259045"/>
    <xdr:sp macro="" textlink="">
      <xdr:nvSpPr>
        <xdr:cNvPr id="354" name="テキスト ボックス 353"/>
        <xdr:cNvSpPr txBox="1"/>
      </xdr:nvSpPr>
      <xdr:spPr>
        <a:xfrm>
          <a:off x="14020800" y="1062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65133</xdr:rowOff>
    </xdr:from>
    <xdr:to>
      <xdr:col>64</xdr:col>
      <xdr:colOff>152400</xdr:colOff>
      <xdr:row>61</xdr:row>
      <xdr:rowOff>166733</xdr:rowOff>
    </xdr:to>
    <xdr:sp macro="" textlink="">
      <xdr:nvSpPr>
        <xdr:cNvPr id="355" name="楕円 354"/>
        <xdr:cNvSpPr/>
      </xdr:nvSpPr>
      <xdr:spPr>
        <a:xfrm>
          <a:off x="13462000" y="1052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151510</xdr:rowOff>
    </xdr:from>
    <xdr:ext cx="762000" cy="259045"/>
    <xdr:sp macro="" textlink="">
      <xdr:nvSpPr>
        <xdr:cNvPr id="356" name="テキスト ボックス 355"/>
        <xdr:cNvSpPr txBox="1"/>
      </xdr:nvSpPr>
      <xdr:spPr>
        <a:xfrm>
          <a:off x="13131800" y="10609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7" name="正方形/長方形 35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8" name="テキスト ボックス 35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9" name="テキスト ボックス 35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0" name="正方形/長方形 35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1" name="正方形/長方形 36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2" name="正方形/長方形 36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3" name="正方形/長方形 36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4" name="正方形/長方形 36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5" name="正方形/長方形 36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6" name="正方形/長方形 36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7" name="正方形/長方形 36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8" name="正方形/長方形 36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9" name="テキスト ボックス 36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か年平均では前年度から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ポイント増加した。要因としては、令和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年度以降、アクリエひめじや新市場等の大規模投資事業の市債償還が始まったことで、同比率の平均数値を押し上げているためである。</a:t>
          </a:r>
        </a:p>
        <a:p>
          <a:r>
            <a:rPr kumimoji="1" lang="ja-JP" altLang="en-US" sz="1300">
              <a:latin typeface="ＭＳ Ｐゴシック" panose="020B0600070205080204" pitchFamily="50" charset="-128"/>
              <a:ea typeface="ＭＳ Ｐゴシック" panose="020B0600070205080204" pitchFamily="50" charset="-128"/>
            </a:rPr>
            <a:t>　類似団体の平均より低い数値が続いているが、今後は、新美化センターや新市立高等学校等の大型投資事業が控えるほか、既存施設の老朽化対策等による市債発行が予定されていることから、引き続き、市債残高や元利償還金の動向に留意しながら、交付税措置のある有利な起債を活用する等、適正な起債発行を行い、後年度の公債費負担の抑制に努める。</a:t>
          </a:r>
        </a:p>
      </xdr:txBody>
    </xdr:sp>
    <xdr:clientData/>
  </xdr:twoCellAnchor>
  <xdr:oneCellAnchor>
    <xdr:from>
      <xdr:col>61</xdr:col>
      <xdr:colOff>6350</xdr:colOff>
      <xdr:row>32</xdr:row>
      <xdr:rowOff>101600</xdr:rowOff>
    </xdr:from>
    <xdr:ext cx="298543" cy="225703"/>
    <xdr:sp macro="" textlink="">
      <xdr:nvSpPr>
        <xdr:cNvPr id="370" name="テキスト ボックス 36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1" name="直線コネクタ 37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2" name="テキスト ボックス 37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3" name="直線コネクタ 372"/>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4" name="テキスト ボックス 373"/>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5" name="直線コネクタ 374"/>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6" name="テキスト ボックス 375"/>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7" name="直線コネクタ 376"/>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8" name="テキスト ボックス 377"/>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9" name="直線コネクタ 378"/>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80" name="テキスト ボックス 379"/>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81" name="直線コネクタ 380"/>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2" name="直線コネクタ 38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22013</xdr:rowOff>
    </xdr:from>
    <xdr:to>
      <xdr:col>81</xdr:col>
      <xdr:colOff>44450</xdr:colOff>
      <xdr:row>44</xdr:row>
      <xdr:rowOff>52494</xdr:rowOff>
    </xdr:to>
    <xdr:cxnSp macro="">
      <xdr:nvCxnSpPr>
        <xdr:cNvPr id="384" name="直線コネクタ 383"/>
        <xdr:cNvCxnSpPr/>
      </xdr:nvCxnSpPr>
      <xdr:spPr>
        <a:xfrm flipV="1">
          <a:off x="17018000" y="6365663"/>
          <a:ext cx="0" cy="12306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24571</xdr:rowOff>
    </xdr:from>
    <xdr:ext cx="762000" cy="259045"/>
    <xdr:sp macro="" textlink="">
      <xdr:nvSpPr>
        <xdr:cNvPr id="385" name="公債費負担の状況最小値テキスト"/>
        <xdr:cNvSpPr txBox="1"/>
      </xdr:nvSpPr>
      <xdr:spPr>
        <a:xfrm>
          <a:off x="17106900" y="7568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52494</xdr:rowOff>
    </xdr:from>
    <xdr:to>
      <xdr:col>81</xdr:col>
      <xdr:colOff>133350</xdr:colOff>
      <xdr:row>44</xdr:row>
      <xdr:rowOff>52494</xdr:rowOff>
    </xdr:to>
    <xdr:cxnSp macro="">
      <xdr:nvCxnSpPr>
        <xdr:cNvPr id="386" name="直線コネクタ 385"/>
        <xdr:cNvCxnSpPr/>
      </xdr:nvCxnSpPr>
      <xdr:spPr>
        <a:xfrm>
          <a:off x="16929100" y="7596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108390</xdr:rowOff>
    </xdr:from>
    <xdr:ext cx="762000" cy="259045"/>
    <xdr:sp macro="" textlink="">
      <xdr:nvSpPr>
        <xdr:cNvPr id="387" name="公債費負担の状況最大値テキスト"/>
        <xdr:cNvSpPr txBox="1"/>
      </xdr:nvSpPr>
      <xdr:spPr>
        <a:xfrm>
          <a:off x="17106900" y="610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22013</xdr:rowOff>
    </xdr:from>
    <xdr:to>
      <xdr:col>81</xdr:col>
      <xdr:colOff>133350</xdr:colOff>
      <xdr:row>37</xdr:row>
      <xdr:rowOff>22013</xdr:rowOff>
    </xdr:to>
    <xdr:cxnSp macro="">
      <xdr:nvCxnSpPr>
        <xdr:cNvPr id="388" name="直線コネクタ 387"/>
        <xdr:cNvCxnSpPr/>
      </xdr:nvCxnSpPr>
      <xdr:spPr>
        <a:xfrm>
          <a:off x="16929100" y="636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6350</xdr:rowOff>
    </xdr:from>
    <xdr:to>
      <xdr:col>81</xdr:col>
      <xdr:colOff>44450</xdr:colOff>
      <xdr:row>40</xdr:row>
      <xdr:rowOff>22437</xdr:rowOff>
    </xdr:to>
    <xdr:cxnSp macro="">
      <xdr:nvCxnSpPr>
        <xdr:cNvPr id="389" name="直線コネクタ 388"/>
        <xdr:cNvCxnSpPr/>
      </xdr:nvCxnSpPr>
      <xdr:spPr>
        <a:xfrm>
          <a:off x="16179800" y="6864350"/>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64364</xdr:rowOff>
    </xdr:from>
    <xdr:ext cx="762000" cy="259045"/>
    <xdr:sp macro="" textlink="">
      <xdr:nvSpPr>
        <xdr:cNvPr id="390" name="公債費負担の状況平均値テキスト"/>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91" name="フローチャート: 判断 390"/>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153670</xdr:rowOff>
    </xdr:from>
    <xdr:to>
      <xdr:col>77</xdr:col>
      <xdr:colOff>44450</xdr:colOff>
      <xdr:row>40</xdr:row>
      <xdr:rowOff>6350</xdr:rowOff>
    </xdr:to>
    <xdr:cxnSp macro="">
      <xdr:nvCxnSpPr>
        <xdr:cNvPr id="392" name="直線コネクタ 391"/>
        <xdr:cNvCxnSpPr/>
      </xdr:nvCxnSpPr>
      <xdr:spPr>
        <a:xfrm>
          <a:off x="15290800" y="68402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93" name="フローチャート: 判断 392"/>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7214</xdr:rowOff>
    </xdr:from>
    <xdr:ext cx="736600" cy="259045"/>
    <xdr:sp macro="" textlink="">
      <xdr:nvSpPr>
        <xdr:cNvPr id="394" name="テキスト ボックス 393"/>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137583</xdr:rowOff>
    </xdr:from>
    <xdr:to>
      <xdr:col>72</xdr:col>
      <xdr:colOff>203200</xdr:colOff>
      <xdr:row>39</xdr:row>
      <xdr:rowOff>153670</xdr:rowOff>
    </xdr:to>
    <xdr:cxnSp macro="">
      <xdr:nvCxnSpPr>
        <xdr:cNvPr id="395" name="直線コネクタ 394"/>
        <xdr:cNvCxnSpPr/>
      </xdr:nvCxnSpPr>
      <xdr:spPr>
        <a:xfrm>
          <a:off x="14401800" y="682413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96" name="フローチャート: 判断 395"/>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7214</xdr:rowOff>
    </xdr:from>
    <xdr:ext cx="762000" cy="259045"/>
    <xdr:sp macro="" textlink="">
      <xdr:nvSpPr>
        <xdr:cNvPr id="397" name="テキスト ボックス 396"/>
        <xdr:cNvSpPr txBox="1"/>
      </xdr:nvSpPr>
      <xdr:spPr>
        <a:xfrm>
          <a:off x="14909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129540</xdr:rowOff>
    </xdr:from>
    <xdr:to>
      <xdr:col>68</xdr:col>
      <xdr:colOff>152400</xdr:colOff>
      <xdr:row>39</xdr:row>
      <xdr:rowOff>137583</xdr:rowOff>
    </xdr:to>
    <xdr:cxnSp macro="">
      <xdr:nvCxnSpPr>
        <xdr:cNvPr id="398" name="直線コネクタ 397"/>
        <xdr:cNvCxnSpPr/>
      </xdr:nvCxnSpPr>
      <xdr:spPr>
        <a:xfrm>
          <a:off x="13512800" y="681609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92287</xdr:rowOff>
    </xdr:from>
    <xdr:to>
      <xdr:col>68</xdr:col>
      <xdr:colOff>203200</xdr:colOff>
      <xdr:row>41</xdr:row>
      <xdr:rowOff>22437</xdr:rowOff>
    </xdr:to>
    <xdr:sp macro="" textlink="">
      <xdr:nvSpPr>
        <xdr:cNvPr id="399" name="フローチャート: 判断 398"/>
        <xdr:cNvSpPr/>
      </xdr:nvSpPr>
      <xdr:spPr>
        <a:xfrm>
          <a:off x="14351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7214</xdr:rowOff>
    </xdr:from>
    <xdr:ext cx="762000" cy="259045"/>
    <xdr:sp macro="" textlink="">
      <xdr:nvSpPr>
        <xdr:cNvPr id="400" name="テキスト ボックス 399"/>
        <xdr:cNvSpPr txBox="1"/>
      </xdr:nvSpPr>
      <xdr:spPr>
        <a:xfrm>
          <a:off x="14020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108373</xdr:rowOff>
    </xdr:from>
    <xdr:to>
      <xdr:col>64</xdr:col>
      <xdr:colOff>152400</xdr:colOff>
      <xdr:row>41</xdr:row>
      <xdr:rowOff>38523</xdr:rowOff>
    </xdr:to>
    <xdr:sp macro="" textlink="">
      <xdr:nvSpPr>
        <xdr:cNvPr id="401" name="フローチャート: 判断 400"/>
        <xdr:cNvSpPr/>
      </xdr:nvSpPr>
      <xdr:spPr>
        <a:xfrm>
          <a:off x="13462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23300</xdr:rowOff>
    </xdr:from>
    <xdr:ext cx="762000" cy="259045"/>
    <xdr:sp macro="" textlink="">
      <xdr:nvSpPr>
        <xdr:cNvPr id="402" name="テキスト ボックス 401"/>
        <xdr:cNvSpPr txBox="1"/>
      </xdr:nvSpPr>
      <xdr:spPr>
        <a:xfrm>
          <a:off x="13131800" y="705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3" name="テキスト ボックス 40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4" name="テキスト ボックス 40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5" name="テキスト ボックス 40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6" name="テキスト ボックス 40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7" name="テキスト ボックス 40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143087</xdr:rowOff>
    </xdr:from>
    <xdr:to>
      <xdr:col>81</xdr:col>
      <xdr:colOff>95250</xdr:colOff>
      <xdr:row>40</xdr:row>
      <xdr:rowOff>73237</xdr:rowOff>
    </xdr:to>
    <xdr:sp macro="" textlink="">
      <xdr:nvSpPr>
        <xdr:cNvPr id="408" name="楕円 407"/>
        <xdr:cNvSpPr/>
      </xdr:nvSpPr>
      <xdr:spPr>
        <a:xfrm>
          <a:off x="16967200" y="682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159614</xdr:rowOff>
    </xdr:from>
    <xdr:ext cx="762000" cy="259045"/>
    <xdr:sp macro="" textlink="">
      <xdr:nvSpPr>
        <xdr:cNvPr id="409" name="公債費負担の状況該当値テキスト"/>
        <xdr:cNvSpPr txBox="1"/>
      </xdr:nvSpPr>
      <xdr:spPr>
        <a:xfrm>
          <a:off x="17106900" y="6674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127000</xdr:rowOff>
    </xdr:from>
    <xdr:to>
      <xdr:col>77</xdr:col>
      <xdr:colOff>95250</xdr:colOff>
      <xdr:row>40</xdr:row>
      <xdr:rowOff>57150</xdr:rowOff>
    </xdr:to>
    <xdr:sp macro="" textlink="">
      <xdr:nvSpPr>
        <xdr:cNvPr id="410" name="楕円 409"/>
        <xdr:cNvSpPr/>
      </xdr:nvSpPr>
      <xdr:spPr>
        <a:xfrm>
          <a:off x="16129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67327</xdr:rowOff>
    </xdr:from>
    <xdr:ext cx="736600" cy="259045"/>
    <xdr:sp macro="" textlink="">
      <xdr:nvSpPr>
        <xdr:cNvPr id="411" name="テキスト ボックス 410"/>
        <xdr:cNvSpPr txBox="1"/>
      </xdr:nvSpPr>
      <xdr:spPr>
        <a:xfrm>
          <a:off x="15798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102870</xdr:rowOff>
    </xdr:from>
    <xdr:to>
      <xdr:col>73</xdr:col>
      <xdr:colOff>44450</xdr:colOff>
      <xdr:row>40</xdr:row>
      <xdr:rowOff>33020</xdr:rowOff>
    </xdr:to>
    <xdr:sp macro="" textlink="">
      <xdr:nvSpPr>
        <xdr:cNvPr id="412" name="楕円 411"/>
        <xdr:cNvSpPr/>
      </xdr:nvSpPr>
      <xdr:spPr>
        <a:xfrm>
          <a:off x="15240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43197</xdr:rowOff>
    </xdr:from>
    <xdr:ext cx="762000" cy="259045"/>
    <xdr:sp macro="" textlink="">
      <xdr:nvSpPr>
        <xdr:cNvPr id="413" name="テキスト ボックス 412"/>
        <xdr:cNvSpPr txBox="1"/>
      </xdr:nvSpPr>
      <xdr:spPr>
        <a:xfrm>
          <a:off x="14909800" y="655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86783</xdr:rowOff>
    </xdr:from>
    <xdr:to>
      <xdr:col>68</xdr:col>
      <xdr:colOff>203200</xdr:colOff>
      <xdr:row>40</xdr:row>
      <xdr:rowOff>16933</xdr:rowOff>
    </xdr:to>
    <xdr:sp macro="" textlink="">
      <xdr:nvSpPr>
        <xdr:cNvPr id="414" name="楕円 413"/>
        <xdr:cNvSpPr/>
      </xdr:nvSpPr>
      <xdr:spPr>
        <a:xfrm>
          <a:off x="14351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27110</xdr:rowOff>
    </xdr:from>
    <xdr:ext cx="762000" cy="259045"/>
    <xdr:sp macro="" textlink="">
      <xdr:nvSpPr>
        <xdr:cNvPr id="415" name="テキスト ボックス 414"/>
        <xdr:cNvSpPr txBox="1"/>
      </xdr:nvSpPr>
      <xdr:spPr>
        <a:xfrm>
          <a:off x="14020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78740</xdr:rowOff>
    </xdr:from>
    <xdr:to>
      <xdr:col>64</xdr:col>
      <xdr:colOff>152400</xdr:colOff>
      <xdr:row>40</xdr:row>
      <xdr:rowOff>8890</xdr:rowOff>
    </xdr:to>
    <xdr:sp macro="" textlink="">
      <xdr:nvSpPr>
        <xdr:cNvPr id="416" name="楕円 415"/>
        <xdr:cNvSpPr/>
      </xdr:nvSpPr>
      <xdr:spPr>
        <a:xfrm>
          <a:off x="13462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19067</xdr:rowOff>
    </xdr:from>
    <xdr:ext cx="762000" cy="259045"/>
    <xdr:sp macro="" textlink="">
      <xdr:nvSpPr>
        <xdr:cNvPr id="417" name="テキスト ボックス 416"/>
        <xdr:cNvSpPr txBox="1"/>
      </xdr:nvSpPr>
      <xdr:spPr>
        <a:xfrm>
          <a:off x="13131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8" name="正方形/長方形 41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9" name="テキスト ボックス 41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0" name="テキスト ボックス 41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1" name="正方形/長方形 42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2" name="正方形/長方形 42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3" name="正方形/長方形 42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4" name="正方形/長方形 42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5" name="正方形/長方形 42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6" name="正方形/長方形 42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正方形/長方形 42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8" name="正方形/長方形 42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9" name="正方形/長方形 42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0" name="テキスト ボックス 42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将来負担比率は、前年度から</a:t>
          </a:r>
          <a:r>
            <a:rPr kumimoji="1" lang="en-US" altLang="ja-JP" sz="1300">
              <a:latin typeface="ＭＳ Ｐゴシック" panose="020B0600070205080204" pitchFamily="50" charset="-128"/>
              <a:ea typeface="ＭＳ Ｐゴシック" panose="020B0600070205080204" pitchFamily="50" charset="-128"/>
            </a:rPr>
            <a:t>6.3</a:t>
          </a:r>
          <a:r>
            <a:rPr kumimoji="1" lang="ja-JP" altLang="en-US" sz="1300">
              <a:latin typeface="ＭＳ Ｐゴシック" panose="020B0600070205080204" pitchFamily="50" charset="-128"/>
              <a:ea typeface="ＭＳ Ｐゴシック" panose="020B0600070205080204" pitchFamily="50" charset="-128"/>
            </a:rPr>
            <a:t>ポイント減少した。要因としては、市債元金の償還により市債現在高が減少したほか、公共施設整備基金への積立による基金残高が増となったこと等によるものである。</a:t>
          </a:r>
        </a:p>
        <a:p>
          <a:r>
            <a:rPr kumimoji="1" lang="ja-JP" altLang="en-US" sz="1300">
              <a:latin typeface="ＭＳ Ｐゴシック" panose="020B0600070205080204" pitchFamily="50" charset="-128"/>
              <a:ea typeface="ＭＳ Ｐゴシック" panose="020B0600070205080204" pitchFamily="50" charset="-128"/>
            </a:rPr>
            <a:t>　類似団体の平均より低い数値が続いているが、今後は、新美化センターや新市立高等学校等の大型投資事業が控えるほか、既存施設の老朽化対策等による市債発行が予定されていることから、引き続き、市債現在高をはじめとする将来負担額の抑制に努める。</a:t>
          </a:r>
        </a:p>
      </xdr:txBody>
    </xdr:sp>
    <xdr:clientData/>
  </xdr:twoCellAnchor>
  <xdr:oneCellAnchor>
    <xdr:from>
      <xdr:col>61</xdr:col>
      <xdr:colOff>6350</xdr:colOff>
      <xdr:row>10</xdr:row>
      <xdr:rowOff>63500</xdr:rowOff>
    </xdr:from>
    <xdr:ext cx="298543" cy="225703"/>
    <xdr:sp macro="" textlink="">
      <xdr:nvSpPr>
        <xdr:cNvPr id="431" name="テキスト ボックス 43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2" name="直線コネクタ 43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3" name="テキスト ボックス 43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4" name="直線コネクタ 433"/>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5" name="テキスト ボックス 434"/>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6" name="直線コネクタ 435"/>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7" name="テキスト ボックス 436"/>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8" name="直線コネクタ 437"/>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9" name="テキスト ボックス 438"/>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40" name="直線コネクタ 439"/>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41" name="テキスト ボックス 440"/>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132791</xdr:rowOff>
    </xdr:to>
    <xdr:cxnSp macro="">
      <xdr:nvCxnSpPr>
        <xdr:cNvPr id="444" name="直線コネクタ 443"/>
        <xdr:cNvCxnSpPr/>
      </xdr:nvCxnSpPr>
      <xdr:spPr>
        <a:xfrm flipV="1">
          <a:off x="17018000" y="2451100"/>
          <a:ext cx="0" cy="14535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104868</xdr:rowOff>
    </xdr:from>
    <xdr:ext cx="762000" cy="259045"/>
    <xdr:sp macro="" textlink="">
      <xdr:nvSpPr>
        <xdr:cNvPr id="445" name="将来負担の状況最小値テキスト"/>
        <xdr:cNvSpPr txBox="1"/>
      </xdr:nvSpPr>
      <xdr:spPr>
        <a:xfrm>
          <a:off x="17106900" y="3876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132791</xdr:rowOff>
    </xdr:from>
    <xdr:to>
      <xdr:col>81</xdr:col>
      <xdr:colOff>133350</xdr:colOff>
      <xdr:row>22</xdr:row>
      <xdr:rowOff>132791</xdr:rowOff>
    </xdr:to>
    <xdr:cxnSp macro="">
      <xdr:nvCxnSpPr>
        <xdr:cNvPr id="446" name="直線コネクタ 445"/>
        <xdr:cNvCxnSpPr/>
      </xdr:nvCxnSpPr>
      <xdr:spPr>
        <a:xfrm>
          <a:off x="16929100" y="3904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7"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8" name="直線コネクタ 447"/>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82652</xdr:rowOff>
    </xdr:from>
    <xdr:to>
      <xdr:col>81</xdr:col>
      <xdr:colOff>44450</xdr:colOff>
      <xdr:row>14</xdr:row>
      <xdr:rowOff>143459</xdr:rowOff>
    </xdr:to>
    <xdr:cxnSp macro="">
      <xdr:nvCxnSpPr>
        <xdr:cNvPr id="449" name="直線コネクタ 448"/>
        <xdr:cNvCxnSpPr/>
      </xdr:nvCxnSpPr>
      <xdr:spPr>
        <a:xfrm flipV="1">
          <a:off x="16179800" y="2482952"/>
          <a:ext cx="838200" cy="60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132300</xdr:rowOff>
    </xdr:from>
    <xdr:ext cx="762000" cy="259045"/>
    <xdr:sp macro="" textlink="">
      <xdr:nvSpPr>
        <xdr:cNvPr id="450" name="将来負担の状況平均値テキスト"/>
        <xdr:cNvSpPr txBox="1"/>
      </xdr:nvSpPr>
      <xdr:spPr>
        <a:xfrm>
          <a:off x="17106900" y="25326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160223</xdr:rowOff>
    </xdr:from>
    <xdr:to>
      <xdr:col>81</xdr:col>
      <xdr:colOff>95250</xdr:colOff>
      <xdr:row>15</xdr:row>
      <xdr:rowOff>90373</xdr:rowOff>
    </xdr:to>
    <xdr:sp macro="" textlink="">
      <xdr:nvSpPr>
        <xdr:cNvPr id="451" name="フローチャート: 判断 450"/>
        <xdr:cNvSpPr/>
      </xdr:nvSpPr>
      <xdr:spPr>
        <a:xfrm>
          <a:off x="16967200" y="2560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143459</xdr:rowOff>
    </xdr:from>
    <xdr:to>
      <xdr:col>77</xdr:col>
      <xdr:colOff>44450</xdr:colOff>
      <xdr:row>14</xdr:row>
      <xdr:rowOff>162763</xdr:rowOff>
    </xdr:to>
    <xdr:cxnSp macro="">
      <xdr:nvCxnSpPr>
        <xdr:cNvPr id="452" name="直線コネクタ 451"/>
        <xdr:cNvCxnSpPr/>
      </xdr:nvCxnSpPr>
      <xdr:spPr>
        <a:xfrm flipV="1">
          <a:off x="15290800" y="2543759"/>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165049</xdr:rowOff>
    </xdr:from>
    <xdr:to>
      <xdr:col>77</xdr:col>
      <xdr:colOff>95250</xdr:colOff>
      <xdr:row>15</xdr:row>
      <xdr:rowOff>95199</xdr:rowOff>
    </xdr:to>
    <xdr:sp macro="" textlink="">
      <xdr:nvSpPr>
        <xdr:cNvPr id="453" name="フローチャート: 判断 452"/>
        <xdr:cNvSpPr/>
      </xdr:nvSpPr>
      <xdr:spPr>
        <a:xfrm>
          <a:off x="161290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79976</xdr:rowOff>
    </xdr:from>
    <xdr:ext cx="736600" cy="259045"/>
    <xdr:sp macro="" textlink="">
      <xdr:nvSpPr>
        <xdr:cNvPr id="454" name="テキスト ボックス 453"/>
        <xdr:cNvSpPr txBox="1"/>
      </xdr:nvSpPr>
      <xdr:spPr>
        <a:xfrm>
          <a:off x="15798800" y="26517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162763</xdr:rowOff>
    </xdr:from>
    <xdr:to>
      <xdr:col>72</xdr:col>
      <xdr:colOff>203200</xdr:colOff>
      <xdr:row>15</xdr:row>
      <xdr:rowOff>63703</xdr:rowOff>
    </xdr:to>
    <xdr:cxnSp macro="">
      <xdr:nvCxnSpPr>
        <xdr:cNvPr id="455" name="直線コネクタ 454"/>
        <xdr:cNvCxnSpPr/>
      </xdr:nvCxnSpPr>
      <xdr:spPr>
        <a:xfrm flipV="1">
          <a:off x="14401800" y="2563063"/>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4216</xdr:rowOff>
    </xdr:from>
    <xdr:to>
      <xdr:col>73</xdr:col>
      <xdr:colOff>44450</xdr:colOff>
      <xdr:row>15</xdr:row>
      <xdr:rowOff>105816</xdr:rowOff>
    </xdr:to>
    <xdr:sp macro="" textlink="">
      <xdr:nvSpPr>
        <xdr:cNvPr id="456" name="フローチャート: 判断 455"/>
        <xdr:cNvSpPr/>
      </xdr:nvSpPr>
      <xdr:spPr>
        <a:xfrm>
          <a:off x="15240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90593</xdr:rowOff>
    </xdr:from>
    <xdr:ext cx="762000" cy="259045"/>
    <xdr:sp macro="" textlink="">
      <xdr:nvSpPr>
        <xdr:cNvPr id="457" name="テキスト ボックス 456"/>
        <xdr:cNvSpPr txBox="1"/>
      </xdr:nvSpPr>
      <xdr:spPr>
        <a:xfrm>
          <a:off x="14909800" y="2662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59487</xdr:rowOff>
    </xdr:from>
    <xdr:to>
      <xdr:col>68</xdr:col>
      <xdr:colOff>152400</xdr:colOff>
      <xdr:row>15</xdr:row>
      <xdr:rowOff>63703</xdr:rowOff>
    </xdr:to>
    <xdr:cxnSp macro="">
      <xdr:nvCxnSpPr>
        <xdr:cNvPr id="458" name="直線コネクタ 457"/>
        <xdr:cNvCxnSpPr/>
      </xdr:nvCxnSpPr>
      <xdr:spPr>
        <a:xfrm>
          <a:off x="13512800" y="2459787"/>
          <a:ext cx="889000" cy="175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54407</xdr:rowOff>
    </xdr:from>
    <xdr:to>
      <xdr:col>68</xdr:col>
      <xdr:colOff>203200</xdr:colOff>
      <xdr:row>15</xdr:row>
      <xdr:rowOff>156007</xdr:rowOff>
    </xdr:to>
    <xdr:sp macro="" textlink="">
      <xdr:nvSpPr>
        <xdr:cNvPr id="459" name="フローチャート: 判断 458"/>
        <xdr:cNvSpPr/>
      </xdr:nvSpPr>
      <xdr:spPr>
        <a:xfrm>
          <a:off x="14351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140784</xdr:rowOff>
    </xdr:from>
    <xdr:ext cx="762000" cy="259045"/>
    <xdr:sp macro="" textlink="">
      <xdr:nvSpPr>
        <xdr:cNvPr id="460" name="テキスト ボックス 459"/>
        <xdr:cNvSpPr txBox="1"/>
      </xdr:nvSpPr>
      <xdr:spPr>
        <a:xfrm>
          <a:off x="14020800" y="271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132588</xdr:rowOff>
    </xdr:from>
    <xdr:to>
      <xdr:col>64</xdr:col>
      <xdr:colOff>152400</xdr:colOff>
      <xdr:row>16</xdr:row>
      <xdr:rowOff>62738</xdr:rowOff>
    </xdr:to>
    <xdr:sp macro="" textlink="">
      <xdr:nvSpPr>
        <xdr:cNvPr id="461" name="フローチャート: 判断 460"/>
        <xdr:cNvSpPr/>
      </xdr:nvSpPr>
      <xdr:spPr>
        <a:xfrm>
          <a:off x="13462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47515</xdr:rowOff>
    </xdr:from>
    <xdr:ext cx="762000" cy="259045"/>
    <xdr:sp macro="" textlink="">
      <xdr:nvSpPr>
        <xdr:cNvPr id="462" name="テキスト ボックス 461"/>
        <xdr:cNvSpPr txBox="1"/>
      </xdr:nvSpPr>
      <xdr:spPr>
        <a:xfrm>
          <a:off x="13131800" y="2790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31852</xdr:rowOff>
    </xdr:from>
    <xdr:to>
      <xdr:col>81</xdr:col>
      <xdr:colOff>95250</xdr:colOff>
      <xdr:row>14</xdr:row>
      <xdr:rowOff>133452</xdr:rowOff>
    </xdr:to>
    <xdr:sp macro="" textlink="">
      <xdr:nvSpPr>
        <xdr:cNvPr id="468" name="楕円 467"/>
        <xdr:cNvSpPr/>
      </xdr:nvSpPr>
      <xdr:spPr>
        <a:xfrm>
          <a:off x="16967200" y="243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124579</xdr:rowOff>
    </xdr:from>
    <xdr:ext cx="762000" cy="259045"/>
    <xdr:sp macro="" textlink="">
      <xdr:nvSpPr>
        <xdr:cNvPr id="469" name="将来負担の状況該当値テキスト"/>
        <xdr:cNvSpPr txBox="1"/>
      </xdr:nvSpPr>
      <xdr:spPr>
        <a:xfrm>
          <a:off x="17106900" y="2353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92659</xdr:rowOff>
    </xdr:from>
    <xdr:to>
      <xdr:col>77</xdr:col>
      <xdr:colOff>95250</xdr:colOff>
      <xdr:row>15</xdr:row>
      <xdr:rowOff>22809</xdr:rowOff>
    </xdr:to>
    <xdr:sp macro="" textlink="">
      <xdr:nvSpPr>
        <xdr:cNvPr id="470" name="楕円 469"/>
        <xdr:cNvSpPr/>
      </xdr:nvSpPr>
      <xdr:spPr>
        <a:xfrm>
          <a:off x="16129000" y="2492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32986</xdr:rowOff>
    </xdr:from>
    <xdr:ext cx="736600" cy="259045"/>
    <xdr:sp macro="" textlink="">
      <xdr:nvSpPr>
        <xdr:cNvPr id="471" name="テキスト ボックス 470"/>
        <xdr:cNvSpPr txBox="1"/>
      </xdr:nvSpPr>
      <xdr:spPr>
        <a:xfrm>
          <a:off x="15798800" y="22618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111963</xdr:rowOff>
    </xdr:from>
    <xdr:to>
      <xdr:col>73</xdr:col>
      <xdr:colOff>44450</xdr:colOff>
      <xdr:row>15</xdr:row>
      <xdr:rowOff>42113</xdr:rowOff>
    </xdr:to>
    <xdr:sp macro="" textlink="">
      <xdr:nvSpPr>
        <xdr:cNvPr id="472" name="楕円 471"/>
        <xdr:cNvSpPr/>
      </xdr:nvSpPr>
      <xdr:spPr>
        <a:xfrm>
          <a:off x="15240000" y="251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52290</xdr:rowOff>
    </xdr:from>
    <xdr:ext cx="762000" cy="259045"/>
    <xdr:sp macro="" textlink="">
      <xdr:nvSpPr>
        <xdr:cNvPr id="473" name="テキスト ボックス 472"/>
        <xdr:cNvSpPr txBox="1"/>
      </xdr:nvSpPr>
      <xdr:spPr>
        <a:xfrm>
          <a:off x="14909800" y="228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12903</xdr:rowOff>
    </xdr:from>
    <xdr:to>
      <xdr:col>68</xdr:col>
      <xdr:colOff>203200</xdr:colOff>
      <xdr:row>15</xdr:row>
      <xdr:rowOff>114503</xdr:rowOff>
    </xdr:to>
    <xdr:sp macro="" textlink="">
      <xdr:nvSpPr>
        <xdr:cNvPr id="474" name="楕円 473"/>
        <xdr:cNvSpPr/>
      </xdr:nvSpPr>
      <xdr:spPr>
        <a:xfrm>
          <a:off x="14351000" y="2584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124680</xdr:rowOff>
    </xdr:from>
    <xdr:ext cx="762000" cy="259045"/>
    <xdr:sp macro="" textlink="">
      <xdr:nvSpPr>
        <xdr:cNvPr id="475" name="テキスト ボックス 474"/>
        <xdr:cNvSpPr txBox="1"/>
      </xdr:nvSpPr>
      <xdr:spPr>
        <a:xfrm>
          <a:off x="14020800" y="2353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8687</xdr:rowOff>
    </xdr:from>
    <xdr:to>
      <xdr:col>64</xdr:col>
      <xdr:colOff>152400</xdr:colOff>
      <xdr:row>14</xdr:row>
      <xdr:rowOff>110287</xdr:rowOff>
    </xdr:to>
    <xdr:sp macro="" textlink="">
      <xdr:nvSpPr>
        <xdr:cNvPr id="476" name="楕円 475"/>
        <xdr:cNvSpPr/>
      </xdr:nvSpPr>
      <xdr:spPr>
        <a:xfrm>
          <a:off x="13462000" y="240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120464</xdr:rowOff>
    </xdr:from>
    <xdr:ext cx="762000" cy="259045"/>
    <xdr:sp macro="" textlink="">
      <xdr:nvSpPr>
        <xdr:cNvPr id="477" name="テキスト ボックス 476"/>
        <xdr:cNvSpPr txBox="1"/>
      </xdr:nvSpPr>
      <xdr:spPr>
        <a:xfrm>
          <a:off x="13131800" y="217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兵庫県姫路市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523,181
509,100
534.56
254,966,827
245,982,223
5,797,686
128,468,950
174,372,441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人件費に係る経常収支比率は、会計年度任用職員の期末勤勉手当の増や退職手当の増により、前年度から</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今後も、人事院勧告に基づく給与改定や定年引き上げにより人件費の増が見込まれることから、令和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年度末に策定した「姫路市定員適正化計画」を踏まえ、教育・保育施設等の統廃合、デジタル活用等による事務見直し及び民間委託等の取組みにより、組織及び人員の最適化に努め、人件費の抑制を図る。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40</xdr:row>
      <xdr:rowOff>35560</xdr:rowOff>
    </xdr:to>
    <xdr:cxnSp macro="">
      <xdr:nvCxnSpPr>
        <xdr:cNvPr id="61" name="直線コネクタ 60"/>
        <xdr:cNvCxnSpPr/>
      </xdr:nvCxnSpPr>
      <xdr:spPr>
        <a:xfrm flipV="1">
          <a:off x="4826000" y="569722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157480</xdr:rowOff>
    </xdr:from>
    <xdr:to>
      <xdr:col>24</xdr:col>
      <xdr:colOff>25400</xdr:colOff>
      <xdr:row>37</xdr:row>
      <xdr:rowOff>100330</xdr:rowOff>
    </xdr:to>
    <xdr:cxnSp macro="">
      <xdr:nvCxnSpPr>
        <xdr:cNvPr id="66" name="直線コネクタ 65"/>
        <xdr:cNvCxnSpPr/>
      </xdr:nvCxnSpPr>
      <xdr:spPr>
        <a:xfrm>
          <a:off x="3987800" y="632968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157480</xdr:rowOff>
    </xdr:from>
    <xdr:to>
      <xdr:col>19</xdr:col>
      <xdr:colOff>187325</xdr:colOff>
      <xdr:row>37</xdr:row>
      <xdr:rowOff>31750</xdr:rowOff>
    </xdr:to>
    <xdr:cxnSp macro="">
      <xdr:nvCxnSpPr>
        <xdr:cNvPr id="69" name="直線コネクタ 68"/>
        <xdr:cNvCxnSpPr/>
      </xdr:nvCxnSpPr>
      <xdr:spPr>
        <a:xfrm flipV="1">
          <a:off x="3098800" y="63296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8890</xdr:rowOff>
    </xdr:from>
    <xdr:to>
      <xdr:col>15</xdr:col>
      <xdr:colOff>98425</xdr:colOff>
      <xdr:row>37</xdr:row>
      <xdr:rowOff>31750</xdr:rowOff>
    </xdr:to>
    <xdr:cxnSp macro="">
      <xdr:nvCxnSpPr>
        <xdr:cNvPr id="72" name="直線コネクタ 71"/>
        <xdr:cNvCxnSpPr/>
      </xdr:nvCxnSpPr>
      <xdr:spPr>
        <a:xfrm>
          <a:off x="2209800" y="63525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54627</xdr:rowOff>
    </xdr:from>
    <xdr:ext cx="762000" cy="259045"/>
    <xdr:sp macro="" textlink="">
      <xdr:nvSpPr>
        <xdr:cNvPr id="74" name="テキスト ボックス 73"/>
        <xdr:cNvSpPr txBox="1"/>
      </xdr:nvSpPr>
      <xdr:spPr>
        <a:xfrm>
          <a:off x="2717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8890</xdr:rowOff>
    </xdr:from>
    <xdr:to>
      <xdr:col>11</xdr:col>
      <xdr:colOff>9525</xdr:colOff>
      <xdr:row>37</xdr:row>
      <xdr:rowOff>92710</xdr:rowOff>
    </xdr:to>
    <xdr:cxnSp macro="">
      <xdr:nvCxnSpPr>
        <xdr:cNvPr id="75" name="直線コネクタ 74"/>
        <xdr:cNvCxnSpPr/>
      </xdr:nvCxnSpPr>
      <xdr:spPr>
        <a:xfrm flipV="1">
          <a:off x="1320800" y="63525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3810</xdr:rowOff>
    </xdr:from>
    <xdr:to>
      <xdr:col>6</xdr:col>
      <xdr:colOff>171450</xdr:colOff>
      <xdr:row>37</xdr:row>
      <xdr:rowOff>105410</xdr:rowOff>
    </xdr:to>
    <xdr:sp macro="" textlink="">
      <xdr:nvSpPr>
        <xdr:cNvPr id="78" name="フローチャート: 判断 77"/>
        <xdr:cNvSpPr/>
      </xdr:nvSpPr>
      <xdr:spPr>
        <a:xfrm>
          <a:off x="1270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115587</xdr:rowOff>
    </xdr:from>
    <xdr:ext cx="762000" cy="259045"/>
    <xdr:sp macro="" textlink="">
      <xdr:nvSpPr>
        <xdr:cNvPr id="79" name="テキスト ボックス 78"/>
        <xdr:cNvSpPr txBox="1"/>
      </xdr:nvSpPr>
      <xdr:spPr>
        <a:xfrm>
          <a:off x="939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49530</xdr:rowOff>
    </xdr:from>
    <xdr:to>
      <xdr:col>24</xdr:col>
      <xdr:colOff>76200</xdr:colOff>
      <xdr:row>37</xdr:row>
      <xdr:rowOff>151130</xdr:rowOff>
    </xdr:to>
    <xdr:sp macro="" textlink="">
      <xdr:nvSpPr>
        <xdr:cNvPr id="85" name="楕円 84"/>
        <xdr:cNvSpPr/>
      </xdr:nvSpPr>
      <xdr:spPr>
        <a:xfrm>
          <a:off x="47752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21607</xdr:rowOff>
    </xdr:from>
    <xdr:ext cx="762000" cy="259045"/>
    <xdr:sp macro="" textlink="">
      <xdr:nvSpPr>
        <xdr:cNvPr id="86" name="人件費該当値テキスト"/>
        <xdr:cNvSpPr txBox="1"/>
      </xdr:nvSpPr>
      <xdr:spPr>
        <a:xfrm>
          <a:off x="49149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106680</xdr:rowOff>
    </xdr:from>
    <xdr:to>
      <xdr:col>20</xdr:col>
      <xdr:colOff>38100</xdr:colOff>
      <xdr:row>37</xdr:row>
      <xdr:rowOff>36830</xdr:rowOff>
    </xdr:to>
    <xdr:sp macro="" textlink="">
      <xdr:nvSpPr>
        <xdr:cNvPr id="87" name="楕円 86"/>
        <xdr:cNvSpPr/>
      </xdr:nvSpPr>
      <xdr:spPr>
        <a:xfrm>
          <a:off x="39370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21607</xdr:rowOff>
    </xdr:from>
    <xdr:ext cx="736600" cy="259045"/>
    <xdr:sp macro="" textlink="">
      <xdr:nvSpPr>
        <xdr:cNvPr id="88" name="テキスト ボックス 87"/>
        <xdr:cNvSpPr txBox="1"/>
      </xdr:nvSpPr>
      <xdr:spPr>
        <a:xfrm>
          <a:off x="3606800" y="636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152400</xdr:rowOff>
    </xdr:from>
    <xdr:to>
      <xdr:col>15</xdr:col>
      <xdr:colOff>149225</xdr:colOff>
      <xdr:row>37</xdr:row>
      <xdr:rowOff>82550</xdr:rowOff>
    </xdr:to>
    <xdr:sp macro="" textlink="">
      <xdr:nvSpPr>
        <xdr:cNvPr id="89" name="楕円 88"/>
        <xdr:cNvSpPr/>
      </xdr:nvSpPr>
      <xdr:spPr>
        <a:xfrm>
          <a:off x="3048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67327</xdr:rowOff>
    </xdr:from>
    <xdr:ext cx="762000" cy="259045"/>
    <xdr:sp macro="" textlink="">
      <xdr:nvSpPr>
        <xdr:cNvPr id="90" name="テキスト ボックス 89"/>
        <xdr:cNvSpPr txBox="1"/>
      </xdr:nvSpPr>
      <xdr:spPr>
        <a:xfrm>
          <a:off x="2717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129540</xdr:rowOff>
    </xdr:from>
    <xdr:to>
      <xdr:col>11</xdr:col>
      <xdr:colOff>60325</xdr:colOff>
      <xdr:row>37</xdr:row>
      <xdr:rowOff>59690</xdr:rowOff>
    </xdr:to>
    <xdr:sp macro="" textlink="">
      <xdr:nvSpPr>
        <xdr:cNvPr id="91" name="楕円 90"/>
        <xdr:cNvSpPr/>
      </xdr:nvSpPr>
      <xdr:spPr>
        <a:xfrm>
          <a:off x="2159000" y="63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44467</xdr:rowOff>
    </xdr:from>
    <xdr:ext cx="762000" cy="259045"/>
    <xdr:sp macro="" textlink="">
      <xdr:nvSpPr>
        <xdr:cNvPr id="92" name="テキスト ボックス 91"/>
        <xdr:cNvSpPr txBox="1"/>
      </xdr:nvSpPr>
      <xdr:spPr>
        <a:xfrm>
          <a:off x="1828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41910</xdr:rowOff>
    </xdr:from>
    <xdr:to>
      <xdr:col>6</xdr:col>
      <xdr:colOff>171450</xdr:colOff>
      <xdr:row>37</xdr:row>
      <xdr:rowOff>143510</xdr:rowOff>
    </xdr:to>
    <xdr:sp macro="" textlink="">
      <xdr:nvSpPr>
        <xdr:cNvPr id="93" name="楕円 92"/>
        <xdr:cNvSpPr/>
      </xdr:nvSpPr>
      <xdr:spPr>
        <a:xfrm>
          <a:off x="1270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128287</xdr:rowOff>
    </xdr:from>
    <xdr:ext cx="762000" cy="259045"/>
    <xdr:sp macro="" textlink="">
      <xdr:nvSpPr>
        <xdr:cNvPr id="94" name="テキスト ボックス 93"/>
        <xdr:cNvSpPr txBox="1"/>
      </xdr:nvSpPr>
      <xdr:spPr>
        <a:xfrm>
          <a:off x="939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物件費に係る経常収支比率は、類似団体の平均より低い状況が続いているものの、前年度から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ポイント増加している。要因としては、デジタル化の推進による事業費の増、ごみ収集や給食調理の委託化の増等によるものである。</a:t>
          </a:r>
        </a:p>
        <a:p>
          <a:r>
            <a:rPr kumimoji="1" lang="ja-JP" altLang="en-US" sz="1300">
              <a:latin typeface="ＭＳ Ｐゴシック" panose="020B0600070205080204" pitchFamily="50" charset="-128"/>
              <a:ea typeface="ＭＳ Ｐゴシック" panose="020B0600070205080204" pitchFamily="50" charset="-128"/>
            </a:rPr>
            <a:t>　今後は、光熱水費の増や、物価高騰の継続による委託料や施設維持管理コスト等の増が見込まれることから、公共施設の統廃合や事業見直し等の行財政改革に努め、物件費の抑制を図る。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58420</xdr:rowOff>
    </xdr:from>
    <xdr:to>
      <xdr:col>82</xdr:col>
      <xdr:colOff>107950</xdr:colOff>
      <xdr:row>21</xdr:row>
      <xdr:rowOff>100330</xdr:rowOff>
    </xdr:to>
    <xdr:cxnSp macro="">
      <xdr:nvCxnSpPr>
        <xdr:cNvPr id="122" name="直線コネクタ 121"/>
        <xdr:cNvCxnSpPr/>
      </xdr:nvCxnSpPr>
      <xdr:spPr>
        <a:xfrm flipV="1">
          <a:off x="16510000" y="24587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3" name="物件費最小値テキスト"/>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4" name="直線コネクタ 123"/>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144797</xdr:rowOff>
    </xdr:from>
    <xdr:ext cx="762000" cy="259045"/>
    <xdr:sp macro="" textlink="">
      <xdr:nvSpPr>
        <xdr:cNvPr id="125" name="物件費最大値テキスト"/>
        <xdr:cNvSpPr txBox="1"/>
      </xdr:nvSpPr>
      <xdr:spPr>
        <a:xfrm>
          <a:off x="16598900" y="22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58420</xdr:rowOff>
    </xdr:from>
    <xdr:to>
      <xdr:col>82</xdr:col>
      <xdr:colOff>196850</xdr:colOff>
      <xdr:row>14</xdr:row>
      <xdr:rowOff>58420</xdr:rowOff>
    </xdr:to>
    <xdr:cxnSp macro="">
      <xdr:nvCxnSpPr>
        <xdr:cNvPr id="126" name="直線コネクタ 125"/>
        <xdr:cNvCxnSpPr/>
      </xdr:nvCxnSpPr>
      <xdr:spPr>
        <a:xfrm>
          <a:off x="16421100" y="245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46990</xdr:rowOff>
    </xdr:from>
    <xdr:to>
      <xdr:col>82</xdr:col>
      <xdr:colOff>107950</xdr:colOff>
      <xdr:row>17</xdr:row>
      <xdr:rowOff>62230</xdr:rowOff>
    </xdr:to>
    <xdr:cxnSp macro="">
      <xdr:nvCxnSpPr>
        <xdr:cNvPr id="127" name="直線コネクタ 126"/>
        <xdr:cNvCxnSpPr/>
      </xdr:nvCxnSpPr>
      <xdr:spPr>
        <a:xfrm>
          <a:off x="15671800" y="296164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74947</xdr:rowOff>
    </xdr:from>
    <xdr:ext cx="762000" cy="259045"/>
    <xdr:sp macro="" textlink="">
      <xdr:nvSpPr>
        <xdr:cNvPr id="128" name="物件費平均値テキスト"/>
        <xdr:cNvSpPr txBox="1"/>
      </xdr:nvSpPr>
      <xdr:spPr>
        <a:xfrm>
          <a:off x="16598900" y="298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102870</xdr:rowOff>
    </xdr:from>
    <xdr:to>
      <xdr:col>82</xdr:col>
      <xdr:colOff>158750</xdr:colOff>
      <xdr:row>18</xdr:row>
      <xdr:rowOff>33020</xdr:rowOff>
    </xdr:to>
    <xdr:sp macro="" textlink="">
      <xdr:nvSpPr>
        <xdr:cNvPr id="129" name="フローチャート: 判断 128"/>
        <xdr:cNvSpPr/>
      </xdr:nvSpPr>
      <xdr:spPr>
        <a:xfrm>
          <a:off x="164592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46990</xdr:rowOff>
    </xdr:from>
    <xdr:to>
      <xdr:col>78</xdr:col>
      <xdr:colOff>69850</xdr:colOff>
      <xdr:row>17</xdr:row>
      <xdr:rowOff>54610</xdr:rowOff>
    </xdr:to>
    <xdr:cxnSp macro="">
      <xdr:nvCxnSpPr>
        <xdr:cNvPr id="130" name="直線コネクタ 129"/>
        <xdr:cNvCxnSpPr/>
      </xdr:nvCxnSpPr>
      <xdr:spPr>
        <a:xfrm flipV="1">
          <a:off x="14782800" y="29616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87630</xdr:rowOff>
    </xdr:from>
    <xdr:to>
      <xdr:col>78</xdr:col>
      <xdr:colOff>120650</xdr:colOff>
      <xdr:row>18</xdr:row>
      <xdr:rowOff>17780</xdr:rowOff>
    </xdr:to>
    <xdr:sp macro="" textlink="">
      <xdr:nvSpPr>
        <xdr:cNvPr id="131" name="フローチャート: 判断 130"/>
        <xdr:cNvSpPr/>
      </xdr:nvSpPr>
      <xdr:spPr>
        <a:xfrm>
          <a:off x="15621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2557</xdr:rowOff>
    </xdr:from>
    <xdr:ext cx="736600" cy="259045"/>
    <xdr:sp macro="" textlink="">
      <xdr:nvSpPr>
        <xdr:cNvPr id="132" name="テキスト ボックス 131"/>
        <xdr:cNvSpPr txBox="1"/>
      </xdr:nvSpPr>
      <xdr:spPr>
        <a:xfrm>
          <a:off x="15290800" y="308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119380</xdr:rowOff>
    </xdr:from>
    <xdr:to>
      <xdr:col>73</xdr:col>
      <xdr:colOff>180975</xdr:colOff>
      <xdr:row>17</xdr:row>
      <xdr:rowOff>54610</xdr:rowOff>
    </xdr:to>
    <xdr:cxnSp macro="">
      <xdr:nvCxnSpPr>
        <xdr:cNvPr id="133" name="直線コネクタ 132"/>
        <xdr:cNvCxnSpPr/>
      </xdr:nvCxnSpPr>
      <xdr:spPr>
        <a:xfrm>
          <a:off x="13893800" y="286258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64770</xdr:rowOff>
    </xdr:from>
    <xdr:to>
      <xdr:col>74</xdr:col>
      <xdr:colOff>31750</xdr:colOff>
      <xdr:row>17</xdr:row>
      <xdr:rowOff>166370</xdr:rowOff>
    </xdr:to>
    <xdr:sp macro="" textlink="">
      <xdr:nvSpPr>
        <xdr:cNvPr id="134" name="フローチャート: 判断 133"/>
        <xdr:cNvSpPr/>
      </xdr:nvSpPr>
      <xdr:spPr>
        <a:xfrm>
          <a:off x="14732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151147</xdr:rowOff>
    </xdr:from>
    <xdr:ext cx="762000" cy="259045"/>
    <xdr:sp macro="" textlink="">
      <xdr:nvSpPr>
        <xdr:cNvPr id="135" name="テキスト ボックス 134"/>
        <xdr:cNvSpPr txBox="1"/>
      </xdr:nvSpPr>
      <xdr:spPr>
        <a:xfrm>
          <a:off x="14401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119380</xdr:rowOff>
    </xdr:from>
    <xdr:to>
      <xdr:col>69</xdr:col>
      <xdr:colOff>92075</xdr:colOff>
      <xdr:row>16</xdr:row>
      <xdr:rowOff>165100</xdr:rowOff>
    </xdr:to>
    <xdr:cxnSp macro="">
      <xdr:nvCxnSpPr>
        <xdr:cNvPr id="136" name="直線コネクタ 135"/>
        <xdr:cNvCxnSpPr/>
      </xdr:nvCxnSpPr>
      <xdr:spPr>
        <a:xfrm flipV="1">
          <a:off x="13004800" y="28625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152400</xdr:rowOff>
    </xdr:from>
    <xdr:to>
      <xdr:col>69</xdr:col>
      <xdr:colOff>142875</xdr:colOff>
      <xdr:row>17</xdr:row>
      <xdr:rowOff>82550</xdr:rowOff>
    </xdr:to>
    <xdr:sp macro="" textlink="">
      <xdr:nvSpPr>
        <xdr:cNvPr id="137" name="フローチャート: 判断 136"/>
        <xdr:cNvSpPr/>
      </xdr:nvSpPr>
      <xdr:spPr>
        <a:xfrm>
          <a:off x="13843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67327</xdr:rowOff>
    </xdr:from>
    <xdr:ext cx="762000" cy="259045"/>
    <xdr:sp macro="" textlink="">
      <xdr:nvSpPr>
        <xdr:cNvPr id="138" name="テキスト ボックス 137"/>
        <xdr:cNvSpPr txBox="1"/>
      </xdr:nvSpPr>
      <xdr:spPr>
        <a:xfrm>
          <a:off x="13512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26670</xdr:rowOff>
    </xdr:from>
    <xdr:to>
      <xdr:col>65</xdr:col>
      <xdr:colOff>53975</xdr:colOff>
      <xdr:row>17</xdr:row>
      <xdr:rowOff>128270</xdr:rowOff>
    </xdr:to>
    <xdr:sp macro="" textlink="">
      <xdr:nvSpPr>
        <xdr:cNvPr id="139" name="フローチャート: 判断 138"/>
        <xdr:cNvSpPr/>
      </xdr:nvSpPr>
      <xdr:spPr>
        <a:xfrm>
          <a:off x="12954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113047</xdr:rowOff>
    </xdr:from>
    <xdr:ext cx="762000" cy="259045"/>
    <xdr:sp macro="" textlink="">
      <xdr:nvSpPr>
        <xdr:cNvPr id="140" name="テキスト ボックス 139"/>
        <xdr:cNvSpPr txBox="1"/>
      </xdr:nvSpPr>
      <xdr:spPr>
        <a:xfrm>
          <a:off x="12623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11430</xdr:rowOff>
    </xdr:from>
    <xdr:to>
      <xdr:col>82</xdr:col>
      <xdr:colOff>158750</xdr:colOff>
      <xdr:row>17</xdr:row>
      <xdr:rowOff>113030</xdr:rowOff>
    </xdr:to>
    <xdr:sp macro="" textlink="">
      <xdr:nvSpPr>
        <xdr:cNvPr id="146" name="楕円 145"/>
        <xdr:cNvSpPr/>
      </xdr:nvSpPr>
      <xdr:spPr>
        <a:xfrm>
          <a:off x="16459200" y="292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27957</xdr:rowOff>
    </xdr:from>
    <xdr:ext cx="762000" cy="259045"/>
    <xdr:sp macro="" textlink="">
      <xdr:nvSpPr>
        <xdr:cNvPr id="147" name="物件費該当値テキスト"/>
        <xdr:cNvSpPr txBox="1"/>
      </xdr:nvSpPr>
      <xdr:spPr>
        <a:xfrm>
          <a:off x="16598900" y="2771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167640</xdr:rowOff>
    </xdr:from>
    <xdr:to>
      <xdr:col>78</xdr:col>
      <xdr:colOff>120650</xdr:colOff>
      <xdr:row>17</xdr:row>
      <xdr:rowOff>97790</xdr:rowOff>
    </xdr:to>
    <xdr:sp macro="" textlink="">
      <xdr:nvSpPr>
        <xdr:cNvPr id="148" name="楕円 147"/>
        <xdr:cNvSpPr/>
      </xdr:nvSpPr>
      <xdr:spPr>
        <a:xfrm>
          <a:off x="156210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107967</xdr:rowOff>
    </xdr:from>
    <xdr:ext cx="736600" cy="259045"/>
    <xdr:sp macro="" textlink="">
      <xdr:nvSpPr>
        <xdr:cNvPr id="149" name="テキスト ボックス 148"/>
        <xdr:cNvSpPr txBox="1"/>
      </xdr:nvSpPr>
      <xdr:spPr>
        <a:xfrm>
          <a:off x="15290800" y="2679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3810</xdr:rowOff>
    </xdr:from>
    <xdr:to>
      <xdr:col>74</xdr:col>
      <xdr:colOff>31750</xdr:colOff>
      <xdr:row>17</xdr:row>
      <xdr:rowOff>105410</xdr:rowOff>
    </xdr:to>
    <xdr:sp macro="" textlink="">
      <xdr:nvSpPr>
        <xdr:cNvPr id="150" name="楕円 149"/>
        <xdr:cNvSpPr/>
      </xdr:nvSpPr>
      <xdr:spPr>
        <a:xfrm>
          <a:off x="14732000" y="291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115587</xdr:rowOff>
    </xdr:from>
    <xdr:ext cx="762000" cy="259045"/>
    <xdr:sp macro="" textlink="">
      <xdr:nvSpPr>
        <xdr:cNvPr id="151" name="テキスト ボックス 150"/>
        <xdr:cNvSpPr txBox="1"/>
      </xdr:nvSpPr>
      <xdr:spPr>
        <a:xfrm>
          <a:off x="14401800" y="2687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68580</xdr:rowOff>
    </xdr:from>
    <xdr:to>
      <xdr:col>69</xdr:col>
      <xdr:colOff>142875</xdr:colOff>
      <xdr:row>16</xdr:row>
      <xdr:rowOff>170180</xdr:rowOff>
    </xdr:to>
    <xdr:sp macro="" textlink="">
      <xdr:nvSpPr>
        <xdr:cNvPr id="152" name="楕円 151"/>
        <xdr:cNvSpPr/>
      </xdr:nvSpPr>
      <xdr:spPr>
        <a:xfrm>
          <a:off x="13843000" y="281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8907</xdr:rowOff>
    </xdr:from>
    <xdr:ext cx="762000" cy="259045"/>
    <xdr:sp macro="" textlink="">
      <xdr:nvSpPr>
        <xdr:cNvPr id="153" name="テキスト ボックス 152"/>
        <xdr:cNvSpPr txBox="1"/>
      </xdr:nvSpPr>
      <xdr:spPr>
        <a:xfrm>
          <a:off x="13512800" y="2580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114300</xdr:rowOff>
    </xdr:from>
    <xdr:to>
      <xdr:col>65</xdr:col>
      <xdr:colOff>53975</xdr:colOff>
      <xdr:row>17</xdr:row>
      <xdr:rowOff>44450</xdr:rowOff>
    </xdr:to>
    <xdr:sp macro="" textlink="">
      <xdr:nvSpPr>
        <xdr:cNvPr id="154" name="楕円 153"/>
        <xdr:cNvSpPr/>
      </xdr:nvSpPr>
      <xdr:spPr>
        <a:xfrm>
          <a:off x="129540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54627</xdr:rowOff>
    </xdr:from>
    <xdr:ext cx="762000" cy="259045"/>
    <xdr:sp macro="" textlink="">
      <xdr:nvSpPr>
        <xdr:cNvPr id="155" name="テキスト ボックス 154"/>
        <xdr:cNvSpPr txBox="1"/>
      </xdr:nvSpPr>
      <xdr:spPr>
        <a:xfrm>
          <a:off x="12623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扶助費に係る経常収支比率は、類似団体の平均より低い状況が続いているものの、前年度から</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ポイント増加している。要因としては、障害者福祉給付の増、制度改正に伴う児童手当の増といった社会保障関係経費の増等によるものである。</a:t>
          </a:r>
        </a:p>
        <a:p>
          <a:r>
            <a:rPr kumimoji="1" lang="ja-JP" altLang="en-US" sz="1300">
              <a:latin typeface="ＭＳ Ｐゴシック" panose="020B0600070205080204" pitchFamily="50" charset="-128"/>
              <a:ea typeface="ＭＳ Ｐゴシック" panose="020B0600070205080204" pitchFamily="50" charset="-128"/>
            </a:rPr>
            <a:t>　今後も、社会保障関係経費の増が見込まれることから、十分な事業費の精査を行うなど、引き続き適正な給付に努める。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120650</xdr:rowOff>
    </xdr:to>
    <xdr:cxnSp macro="">
      <xdr:nvCxnSpPr>
        <xdr:cNvPr id="183" name="直線コネクタ 182"/>
        <xdr:cNvCxnSpPr/>
      </xdr:nvCxnSpPr>
      <xdr:spPr>
        <a:xfrm flipV="1">
          <a:off x="4826000" y="90424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92727</xdr:rowOff>
    </xdr:from>
    <xdr:ext cx="762000" cy="259045"/>
    <xdr:sp macro="" textlink="">
      <xdr:nvSpPr>
        <xdr:cNvPr id="184" name="扶助費最小値テキスト"/>
        <xdr:cNvSpPr txBox="1"/>
      </xdr:nvSpPr>
      <xdr:spPr>
        <a:xfrm>
          <a:off x="4914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120650</xdr:rowOff>
    </xdr:from>
    <xdr:to>
      <xdr:col>24</xdr:col>
      <xdr:colOff>114300</xdr:colOff>
      <xdr:row>61</xdr:row>
      <xdr:rowOff>120650</xdr:rowOff>
    </xdr:to>
    <xdr:cxnSp macro="">
      <xdr:nvCxnSpPr>
        <xdr:cNvPr id="185" name="直線コネクタ 184"/>
        <xdr:cNvCxnSpPr/>
      </xdr:nvCxnSpPr>
      <xdr:spPr>
        <a:xfrm>
          <a:off x="4737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6" name="扶助費最大値テキスト"/>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7" name="直線コネクタ 186"/>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127000</xdr:rowOff>
    </xdr:from>
    <xdr:to>
      <xdr:col>24</xdr:col>
      <xdr:colOff>25400</xdr:colOff>
      <xdr:row>56</xdr:row>
      <xdr:rowOff>165100</xdr:rowOff>
    </xdr:to>
    <xdr:cxnSp macro="">
      <xdr:nvCxnSpPr>
        <xdr:cNvPr id="188" name="直線コネクタ 187"/>
        <xdr:cNvCxnSpPr/>
      </xdr:nvCxnSpPr>
      <xdr:spPr>
        <a:xfrm>
          <a:off x="3987800" y="97282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105427</xdr:rowOff>
    </xdr:from>
    <xdr:ext cx="762000" cy="259045"/>
    <xdr:sp macro="" textlink="">
      <xdr:nvSpPr>
        <xdr:cNvPr id="189" name="扶助費平均値テキスト"/>
        <xdr:cNvSpPr txBox="1"/>
      </xdr:nvSpPr>
      <xdr:spPr>
        <a:xfrm>
          <a:off x="4914900" y="987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190" name="フローチャート: 判断 189"/>
        <xdr:cNvSpPr/>
      </xdr:nvSpPr>
      <xdr:spPr>
        <a:xfrm>
          <a:off x="4775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38100</xdr:rowOff>
    </xdr:from>
    <xdr:to>
      <xdr:col>19</xdr:col>
      <xdr:colOff>187325</xdr:colOff>
      <xdr:row>56</xdr:row>
      <xdr:rowOff>127000</xdr:rowOff>
    </xdr:to>
    <xdr:cxnSp macro="">
      <xdr:nvCxnSpPr>
        <xdr:cNvPr id="191" name="直線コネクタ 190"/>
        <xdr:cNvCxnSpPr/>
      </xdr:nvCxnSpPr>
      <xdr:spPr>
        <a:xfrm>
          <a:off x="3098800" y="96393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146050</xdr:rowOff>
    </xdr:from>
    <xdr:to>
      <xdr:col>20</xdr:col>
      <xdr:colOff>38100</xdr:colOff>
      <xdr:row>58</xdr:row>
      <xdr:rowOff>76200</xdr:rowOff>
    </xdr:to>
    <xdr:sp macro="" textlink="">
      <xdr:nvSpPr>
        <xdr:cNvPr id="192" name="フローチャート: 判断 191"/>
        <xdr:cNvSpPr/>
      </xdr:nvSpPr>
      <xdr:spPr>
        <a:xfrm>
          <a:off x="39370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60977</xdr:rowOff>
    </xdr:from>
    <xdr:ext cx="736600" cy="259045"/>
    <xdr:sp macro="" textlink="">
      <xdr:nvSpPr>
        <xdr:cNvPr id="193" name="テキスト ボックス 192"/>
        <xdr:cNvSpPr txBox="1"/>
      </xdr:nvSpPr>
      <xdr:spPr>
        <a:xfrm>
          <a:off x="3606800" y="10005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25400</xdr:rowOff>
    </xdr:from>
    <xdr:to>
      <xdr:col>15</xdr:col>
      <xdr:colOff>98425</xdr:colOff>
      <xdr:row>56</xdr:row>
      <xdr:rowOff>38100</xdr:rowOff>
    </xdr:to>
    <xdr:cxnSp macro="">
      <xdr:nvCxnSpPr>
        <xdr:cNvPr id="194" name="直線コネクタ 193"/>
        <xdr:cNvCxnSpPr/>
      </xdr:nvCxnSpPr>
      <xdr:spPr>
        <a:xfrm>
          <a:off x="2209800" y="9626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31750</xdr:rowOff>
    </xdr:from>
    <xdr:to>
      <xdr:col>15</xdr:col>
      <xdr:colOff>149225</xdr:colOff>
      <xdr:row>57</xdr:row>
      <xdr:rowOff>133350</xdr:rowOff>
    </xdr:to>
    <xdr:sp macro="" textlink="">
      <xdr:nvSpPr>
        <xdr:cNvPr id="195" name="フローチャート: 判断 194"/>
        <xdr:cNvSpPr/>
      </xdr:nvSpPr>
      <xdr:spPr>
        <a:xfrm>
          <a:off x="3048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118127</xdr:rowOff>
    </xdr:from>
    <xdr:ext cx="762000" cy="259045"/>
    <xdr:sp macro="" textlink="">
      <xdr:nvSpPr>
        <xdr:cNvPr id="196" name="テキスト ボックス 195"/>
        <xdr:cNvSpPr txBox="1"/>
      </xdr:nvSpPr>
      <xdr:spPr>
        <a:xfrm>
          <a:off x="2717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25400</xdr:rowOff>
    </xdr:from>
    <xdr:to>
      <xdr:col>11</xdr:col>
      <xdr:colOff>9525</xdr:colOff>
      <xdr:row>56</xdr:row>
      <xdr:rowOff>88900</xdr:rowOff>
    </xdr:to>
    <xdr:cxnSp macro="">
      <xdr:nvCxnSpPr>
        <xdr:cNvPr id="197" name="直線コネクタ 196"/>
        <xdr:cNvCxnSpPr/>
      </xdr:nvCxnSpPr>
      <xdr:spPr>
        <a:xfrm flipV="1">
          <a:off x="1320800" y="96266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139700</xdr:rowOff>
    </xdr:from>
    <xdr:to>
      <xdr:col>11</xdr:col>
      <xdr:colOff>60325</xdr:colOff>
      <xdr:row>57</xdr:row>
      <xdr:rowOff>69850</xdr:rowOff>
    </xdr:to>
    <xdr:sp macro="" textlink="">
      <xdr:nvSpPr>
        <xdr:cNvPr id="198" name="フローチャート: 判断 197"/>
        <xdr:cNvSpPr/>
      </xdr:nvSpPr>
      <xdr:spPr>
        <a:xfrm>
          <a:off x="2159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54627</xdr:rowOff>
    </xdr:from>
    <xdr:ext cx="762000" cy="259045"/>
    <xdr:sp macro="" textlink="">
      <xdr:nvSpPr>
        <xdr:cNvPr id="199" name="テキスト ボックス 198"/>
        <xdr:cNvSpPr txBox="1"/>
      </xdr:nvSpPr>
      <xdr:spPr>
        <a:xfrm>
          <a:off x="1828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00" name="フローチャート: 判断 199"/>
        <xdr:cNvSpPr/>
      </xdr:nvSpPr>
      <xdr:spPr>
        <a:xfrm>
          <a:off x="1270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105427</xdr:rowOff>
    </xdr:from>
    <xdr:ext cx="762000" cy="259045"/>
    <xdr:sp macro="" textlink="">
      <xdr:nvSpPr>
        <xdr:cNvPr id="201" name="テキスト ボックス 200"/>
        <xdr:cNvSpPr txBox="1"/>
      </xdr:nvSpPr>
      <xdr:spPr>
        <a:xfrm>
          <a:off x="939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114300</xdr:rowOff>
    </xdr:from>
    <xdr:to>
      <xdr:col>24</xdr:col>
      <xdr:colOff>76200</xdr:colOff>
      <xdr:row>57</xdr:row>
      <xdr:rowOff>44450</xdr:rowOff>
    </xdr:to>
    <xdr:sp macro="" textlink="">
      <xdr:nvSpPr>
        <xdr:cNvPr id="207" name="楕円 206"/>
        <xdr:cNvSpPr/>
      </xdr:nvSpPr>
      <xdr:spPr>
        <a:xfrm>
          <a:off x="47752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130827</xdr:rowOff>
    </xdr:from>
    <xdr:ext cx="762000" cy="259045"/>
    <xdr:sp macro="" textlink="">
      <xdr:nvSpPr>
        <xdr:cNvPr id="208" name="扶助費該当値テキスト"/>
        <xdr:cNvSpPr txBox="1"/>
      </xdr:nvSpPr>
      <xdr:spPr>
        <a:xfrm>
          <a:off x="49149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76200</xdr:rowOff>
    </xdr:from>
    <xdr:to>
      <xdr:col>20</xdr:col>
      <xdr:colOff>38100</xdr:colOff>
      <xdr:row>57</xdr:row>
      <xdr:rowOff>6350</xdr:rowOff>
    </xdr:to>
    <xdr:sp macro="" textlink="">
      <xdr:nvSpPr>
        <xdr:cNvPr id="209" name="楕円 208"/>
        <xdr:cNvSpPr/>
      </xdr:nvSpPr>
      <xdr:spPr>
        <a:xfrm>
          <a:off x="3937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16527</xdr:rowOff>
    </xdr:from>
    <xdr:ext cx="736600" cy="259045"/>
    <xdr:sp macro="" textlink="">
      <xdr:nvSpPr>
        <xdr:cNvPr id="210" name="テキスト ボックス 209"/>
        <xdr:cNvSpPr txBox="1"/>
      </xdr:nvSpPr>
      <xdr:spPr>
        <a:xfrm>
          <a:off x="3606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158750</xdr:rowOff>
    </xdr:from>
    <xdr:to>
      <xdr:col>15</xdr:col>
      <xdr:colOff>149225</xdr:colOff>
      <xdr:row>56</xdr:row>
      <xdr:rowOff>88900</xdr:rowOff>
    </xdr:to>
    <xdr:sp macro="" textlink="">
      <xdr:nvSpPr>
        <xdr:cNvPr id="211" name="楕円 210"/>
        <xdr:cNvSpPr/>
      </xdr:nvSpPr>
      <xdr:spPr>
        <a:xfrm>
          <a:off x="3048000" y="95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99077</xdr:rowOff>
    </xdr:from>
    <xdr:ext cx="762000" cy="259045"/>
    <xdr:sp macro="" textlink="">
      <xdr:nvSpPr>
        <xdr:cNvPr id="212" name="テキスト ボックス 211"/>
        <xdr:cNvSpPr txBox="1"/>
      </xdr:nvSpPr>
      <xdr:spPr>
        <a:xfrm>
          <a:off x="2717800" y="935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146050</xdr:rowOff>
    </xdr:from>
    <xdr:to>
      <xdr:col>11</xdr:col>
      <xdr:colOff>60325</xdr:colOff>
      <xdr:row>56</xdr:row>
      <xdr:rowOff>76200</xdr:rowOff>
    </xdr:to>
    <xdr:sp macro="" textlink="">
      <xdr:nvSpPr>
        <xdr:cNvPr id="213" name="楕円 212"/>
        <xdr:cNvSpPr/>
      </xdr:nvSpPr>
      <xdr:spPr>
        <a:xfrm>
          <a:off x="2159000" y="957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86377</xdr:rowOff>
    </xdr:from>
    <xdr:ext cx="762000" cy="259045"/>
    <xdr:sp macro="" textlink="">
      <xdr:nvSpPr>
        <xdr:cNvPr id="214" name="テキスト ボックス 213"/>
        <xdr:cNvSpPr txBox="1"/>
      </xdr:nvSpPr>
      <xdr:spPr>
        <a:xfrm>
          <a:off x="1828800" y="934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38100</xdr:rowOff>
    </xdr:from>
    <xdr:to>
      <xdr:col>6</xdr:col>
      <xdr:colOff>171450</xdr:colOff>
      <xdr:row>56</xdr:row>
      <xdr:rowOff>139700</xdr:rowOff>
    </xdr:to>
    <xdr:sp macro="" textlink="">
      <xdr:nvSpPr>
        <xdr:cNvPr id="215" name="楕円 214"/>
        <xdr:cNvSpPr/>
      </xdr:nvSpPr>
      <xdr:spPr>
        <a:xfrm>
          <a:off x="1270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149877</xdr:rowOff>
    </xdr:from>
    <xdr:ext cx="762000" cy="259045"/>
    <xdr:sp macro="" textlink="">
      <xdr:nvSpPr>
        <xdr:cNvPr id="216" name="テキスト ボックス 215"/>
        <xdr:cNvSpPr txBox="1"/>
      </xdr:nvSpPr>
      <xdr:spPr>
        <a:xfrm>
          <a:off x="939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その他に係る経常収支比率は、類似団体の平均より低い状況が続いているものの、前年度から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ポイント増加した。要因としては、国民健康保険事業、介護保険事業及び後期高齢者医療保険事業に対する繰出金の増等によるものである。</a:t>
          </a:r>
        </a:p>
        <a:p>
          <a:r>
            <a:rPr kumimoji="1" lang="ja-JP" altLang="en-US" sz="1300">
              <a:latin typeface="ＭＳ Ｐゴシック" panose="020B0600070205080204" pitchFamily="50" charset="-128"/>
              <a:ea typeface="ＭＳ Ｐゴシック" panose="020B0600070205080204" pitchFamily="50" charset="-128"/>
            </a:rPr>
            <a:t>　これらの繰出金が増加傾向にあることから、今後の財政運営に支障が出ないよう、特別会計等においても経費節減・合理化を積極的に行い、健全な財政運営に努める。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31750</xdr:rowOff>
    </xdr:from>
    <xdr:to>
      <xdr:col>82</xdr:col>
      <xdr:colOff>107950</xdr:colOff>
      <xdr:row>61</xdr:row>
      <xdr:rowOff>44450</xdr:rowOff>
    </xdr:to>
    <xdr:cxnSp macro="">
      <xdr:nvCxnSpPr>
        <xdr:cNvPr id="244" name="直線コネクタ 243"/>
        <xdr:cNvCxnSpPr/>
      </xdr:nvCxnSpPr>
      <xdr:spPr>
        <a:xfrm flipV="1">
          <a:off x="16510000" y="91186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16527</xdr:rowOff>
    </xdr:from>
    <xdr:ext cx="762000" cy="259045"/>
    <xdr:sp macro="" textlink="">
      <xdr:nvSpPr>
        <xdr:cNvPr id="245" name="その他最小値テキスト"/>
        <xdr:cNvSpPr txBox="1"/>
      </xdr:nvSpPr>
      <xdr:spPr>
        <a:xfrm>
          <a:off x="16598900" y="1047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44450</xdr:rowOff>
    </xdr:from>
    <xdr:to>
      <xdr:col>82</xdr:col>
      <xdr:colOff>196850</xdr:colOff>
      <xdr:row>61</xdr:row>
      <xdr:rowOff>44450</xdr:rowOff>
    </xdr:to>
    <xdr:cxnSp macro="">
      <xdr:nvCxnSpPr>
        <xdr:cNvPr id="246" name="直線コネクタ 245"/>
        <xdr:cNvCxnSpPr/>
      </xdr:nvCxnSpPr>
      <xdr:spPr>
        <a:xfrm>
          <a:off x="16421100" y="1050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118127</xdr:rowOff>
    </xdr:from>
    <xdr:ext cx="762000" cy="259045"/>
    <xdr:sp macro="" textlink="">
      <xdr:nvSpPr>
        <xdr:cNvPr id="247" name="その他最大値テキスト"/>
        <xdr:cNvSpPr txBox="1"/>
      </xdr:nvSpPr>
      <xdr:spPr>
        <a:xfrm>
          <a:off x="16598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31750</xdr:rowOff>
    </xdr:from>
    <xdr:to>
      <xdr:col>82</xdr:col>
      <xdr:colOff>196850</xdr:colOff>
      <xdr:row>53</xdr:row>
      <xdr:rowOff>31750</xdr:rowOff>
    </xdr:to>
    <xdr:cxnSp macro="">
      <xdr:nvCxnSpPr>
        <xdr:cNvPr id="248" name="直線コネクタ 247"/>
        <xdr:cNvCxnSpPr/>
      </xdr:nvCxnSpPr>
      <xdr:spPr>
        <a:xfrm>
          <a:off x="16421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69850</xdr:rowOff>
    </xdr:from>
    <xdr:to>
      <xdr:col>82</xdr:col>
      <xdr:colOff>107950</xdr:colOff>
      <xdr:row>57</xdr:row>
      <xdr:rowOff>95250</xdr:rowOff>
    </xdr:to>
    <xdr:cxnSp macro="">
      <xdr:nvCxnSpPr>
        <xdr:cNvPr id="249" name="直線コネクタ 248"/>
        <xdr:cNvCxnSpPr/>
      </xdr:nvCxnSpPr>
      <xdr:spPr>
        <a:xfrm>
          <a:off x="15671800" y="98425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10177</xdr:rowOff>
    </xdr:from>
    <xdr:ext cx="762000" cy="259045"/>
    <xdr:sp macro="" textlink="">
      <xdr:nvSpPr>
        <xdr:cNvPr id="250" name="その他平均値テキスト"/>
        <xdr:cNvSpPr txBox="1"/>
      </xdr:nvSpPr>
      <xdr:spPr>
        <a:xfrm>
          <a:off x="16598900" y="9954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51" name="フローチャート: 判断 250"/>
        <xdr:cNvSpPr/>
      </xdr:nvSpPr>
      <xdr:spPr>
        <a:xfrm>
          <a:off x="164592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19050</xdr:rowOff>
    </xdr:from>
    <xdr:to>
      <xdr:col>78</xdr:col>
      <xdr:colOff>69850</xdr:colOff>
      <xdr:row>57</xdr:row>
      <xdr:rowOff>69850</xdr:rowOff>
    </xdr:to>
    <xdr:cxnSp macro="">
      <xdr:nvCxnSpPr>
        <xdr:cNvPr id="252" name="直線コネクタ 251"/>
        <xdr:cNvCxnSpPr/>
      </xdr:nvCxnSpPr>
      <xdr:spPr>
        <a:xfrm>
          <a:off x="14782800" y="97917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63500</xdr:rowOff>
    </xdr:from>
    <xdr:to>
      <xdr:col>78</xdr:col>
      <xdr:colOff>120650</xdr:colOff>
      <xdr:row>58</xdr:row>
      <xdr:rowOff>165100</xdr:rowOff>
    </xdr:to>
    <xdr:sp macro="" textlink="">
      <xdr:nvSpPr>
        <xdr:cNvPr id="253" name="フローチャート: 判断 252"/>
        <xdr:cNvSpPr/>
      </xdr:nvSpPr>
      <xdr:spPr>
        <a:xfrm>
          <a:off x="15621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149877</xdr:rowOff>
    </xdr:from>
    <xdr:ext cx="736600" cy="259045"/>
    <xdr:sp macro="" textlink="">
      <xdr:nvSpPr>
        <xdr:cNvPr id="254" name="テキスト ボックス 253"/>
        <xdr:cNvSpPr txBox="1"/>
      </xdr:nvSpPr>
      <xdr:spPr>
        <a:xfrm>
          <a:off x="15290800" y="1009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152400</xdr:rowOff>
    </xdr:from>
    <xdr:to>
      <xdr:col>73</xdr:col>
      <xdr:colOff>180975</xdr:colOff>
      <xdr:row>57</xdr:row>
      <xdr:rowOff>19050</xdr:rowOff>
    </xdr:to>
    <xdr:cxnSp macro="">
      <xdr:nvCxnSpPr>
        <xdr:cNvPr id="255" name="直線コネクタ 254"/>
        <xdr:cNvCxnSpPr/>
      </xdr:nvCxnSpPr>
      <xdr:spPr>
        <a:xfrm>
          <a:off x="13893800" y="9753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25400</xdr:rowOff>
    </xdr:from>
    <xdr:to>
      <xdr:col>74</xdr:col>
      <xdr:colOff>31750</xdr:colOff>
      <xdr:row>58</xdr:row>
      <xdr:rowOff>127000</xdr:rowOff>
    </xdr:to>
    <xdr:sp macro="" textlink="">
      <xdr:nvSpPr>
        <xdr:cNvPr id="256" name="フローチャート: 判断 255"/>
        <xdr:cNvSpPr/>
      </xdr:nvSpPr>
      <xdr:spPr>
        <a:xfrm>
          <a:off x="14732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111777</xdr:rowOff>
    </xdr:from>
    <xdr:ext cx="762000" cy="259045"/>
    <xdr:sp macro="" textlink="">
      <xdr:nvSpPr>
        <xdr:cNvPr id="257" name="テキスト ボックス 256"/>
        <xdr:cNvSpPr txBox="1"/>
      </xdr:nvSpPr>
      <xdr:spPr>
        <a:xfrm>
          <a:off x="14401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152400</xdr:rowOff>
    </xdr:from>
    <xdr:to>
      <xdr:col>69</xdr:col>
      <xdr:colOff>92075</xdr:colOff>
      <xdr:row>57</xdr:row>
      <xdr:rowOff>69850</xdr:rowOff>
    </xdr:to>
    <xdr:cxnSp macro="">
      <xdr:nvCxnSpPr>
        <xdr:cNvPr id="258" name="直線コネクタ 257"/>
        <xdr:cNvCxnSpPr/>
      </xdr:nvCxnSpPr>
      <xdr:spPr>
        <a:xfrm flipV="1">
          <a:off x="13004800" y="97536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48277</xdr:rowOff>
    </xdr:from>
    <xdr:ext cx="762000" cy="259045"/>
    <xdr:sp macro="" textlink="">
      <xdr:nvSpPr>
        <xdr:cNvPr id="260" name="テキスト ボックス 259"/>
        <xdr:cNvSpPr txBox="1"/>
      </xdr:nvSpPr>
      <xdr:spPr>
        <a:xfrm>
          <a:off x="13512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1" name="フローチャート: 判断 260"/>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111777</xdr:rowOff>
    </xdr:from>
    <xdr:ext cx="762000" cy="259045"/>
    <xdr:sp macro="" textlink="">
      <xdr:nvSpPr>
        <xdr:cNvPr id="262" name="テキスト ボックス 261"/>
        <xdr:cNvSpPr txBox="1"/>
      </xdr:nvSpPr>
      <xdr:spPr>
        <a:xfrm>
          <a:off x="12623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44450</xdr:rowOff>
    </xdr:from>
    <xdr:to>
      <xdr:col>82</xdr:col>
      <xdr:colOff>158750</xdr:colOff>
      <xdr:row>57</xdr:row>
      <xdr:rowOff>146050</xdr:rowOff>
    </xdr:to>
    <xdr:sp macro="" textlink="">
      <xdr:nvSpPr>
        <xdr:cNvPr id="268" name="楕円 267"/>
        <xdr:cNvSpPr/>
      </xdr:nvSpPr>
      <xdr:spPr>
        <a:xfrm>
          <a:off x="16459200" y="98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60977</xdr:rowOff>
    </xdr:from>
    <xdr:ext cx="762000" cy="259045"/>
    <xdr:sp macro="" textlink="">
      <xdr:nvSpPr>
        <xdr:cNvPr id="269" name="その他該当値テキスト"/>
        <xdr:cNvSpPr txBox="1"/>
      </xdr:nvSpPr>
      <xdr:spPr>
        <a:xfrm>
          <a:off x="165989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19050</xdr:rowOff>
    </xdr:from>
    <xdr:to>
      <xdr:col>78</xdr:col>
      <xdr:colOff>120650</xdr:colOff>
      <xdr:row>57</xdr:row>
      <xdr:rowOff>120650</xdr:rowOff>
    </xdr:to>
    <xdr:sp macro="" textlink="">
      <xdr:nvSpPr>
        <xdr:cNvPr id="270" name="楕円 269"/>
        <xdr:cNvSpPr/>
      </xdr:nvSpPr>
      <xdr:spPr>
        <a:xfrm>
          <a:off x="15621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130827</xdr:rowOff>
    </xdr:from>
    <xdr:ext cx="736600" cy="259045"/>
    <xdr:sp macro="" textlink="">
      <xdr:nvSpPr>
        <xdr:cNvPr id="271" name="テキスト ボックス 270"/>
        <xdr:cNvSpPr txBox="1"/>
      </xdr:nvSpPr>
      <xdr:spPr>
        <a:xfrm>
          <a:off x="15290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139700</xdr:rowOff>
    </xdr:from>
    <xdr:to>
      <xdr:col>74</xdr:col>
      <xdr:colOff>31750</xdr:colOff>
      <xdr:row>57</xdr:row>
      <xdr:rowOff>69850</xdr:rowOff>
    </xdr:to>
    <xdr:sp macro="" textlink="">
      <xdr:nvSpPr>
        <xdr:cNvPr id="272" name="楕円 271"/>
        <xdr:cNvSpPr/>
      </xdr:nvSpPr>
      <xdr:spPr>
        <a:xfrm>
          <a:off x="14732000" y="974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80027</xdr:rowOff>
    </xdr:from>
    <xdr:ext cx="762000" cy="259045"/>
    <xdr:sp macro="" textlink="">
      <xdr:nvSpPr>
        <xdr:cNvPr id="273" name="テキスト ボックス 272"/>
        <xdr:cNvSpPr txBox="1"/>
      </xdr:nvSpPr>
      <xdr:spPr>
        <a:xfrm>
          <a:off x="14401800" y="950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101600</xdr:rowOff>
    </xdr:from>
    <xdr:to>
      <xdr:col>69</xdr:col>
      <xdr:colOff>142875</xdr:colOff>
      <xdr:row>57</xdr:row>
      <xdr:rowOff>31750</xdr:rowOff>
    </xdr:to>
    <xdr:sp macro="" textlink="">
      <xdr:nvSpPr>
        <xdr:cNvPr id="274" name="楕円 273"/>
        <xdr:cNvSpPr/>
      </xdr:nvSpPr>
      <xdr:spPr>
        <a:xfrm>
          <a:off x="138430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41927</xdr:rowOff>
    </xdr:from>
    <xdr:ext cx="762000" cy="259045"/>
    <xdr:sp macro="" textlink="">
      <xdr:nvSpPr>
        <xdr:cNvPr id="275" name="テキスト ボックス 274"/>
        <xdr:cNvSpPr txBox="1"/>
      </xdr:nvSpPr>
      <xdr:spPr>
        <a:xfrm>
          <a:off x="13512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76" name="楕円 275"/>
        <xdr:cNvSpPr/>
      </xdr:nvSpPr>
      <xdr:spPr>
        <a:xfrm>
          <a:off x="12954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130827</xdr:rowOff>
    </xdr:from>
    <xdr:ext cx="762000" cy="259045"/>
    <xdr:sp macro="" textlink="">
      <xdr:nvSpPr>
        <xdr:cNvPr id="277" name="テキスト ボックス 276"/>
        <xdr:cNvSpPr txBox="1"/>
      </xdr:nvSpPr>
      <xdr:spPr>
        <a:xfrm>
          <a:off x="12623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補助費等に係る経常収支比率は、前年度から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た。要因としては、下水道事業会計への繰出金の増等により分子は増となったものの、市税収入等の増により分母の経常一般財源が増となり、分子の伸び率よりも分母の伸び率が上回ったことで、結果的に減となったものである。</a:t>
          </a:r>
        </a:p>
        <a:p>
          <a:r>
            <a:rPr kumimoji="1" lang="ja-JP" altLang="en-US" sz="1300">
              <a:latin typeface="ＭＳ Ｐゴシック" panose="020B0600070205080204" pitchFamily="50" charset="-128"/>
              <a:ea typeface="ＭＳ Ｐゴシック" panose="020B0600070205080204" pitchFamily="50" charset="-128"/>
            </a:rPr>
            <a:t>　今後も、行政の責任分野や経費負担のあり方、事業効果等を精査し、引き続き適正な市民サービスの実施に努める。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24130</xdr:rowOff>
    </xdr:from>
    <xdr:to>
      <xdr:col>82</xdr:col>
      <xdr:colOff>107950</xdr:colOff>
      <xdr:row>41</xdr:row>
      <xdr:rowOff>97282</xdr:rowOff>
    </xdr:to>
    <xdr:cxnSp macro="">
      <xdr:nvCxnSpPr>
        <xdr:cNvPr id="303" name="直線コネクタ 302"/>
        <xdr:cNvCxnSpPr/>
      </xdr:nvCxnSpPr>
      <xdr:spPr>
        <a:xfrm flipV="1">
          <a:off x="16510000" y="5681980"/>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4" name="補助費等最小値テキスト"/>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5" name="直線コネクタ 304"/>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110507</xdr:rowOff>
    </xdr:from>
    <xdr:ext cx="762000" cy="259045"/>
    <xdr:sp macro="" textlink="">
      <xdr:nvSpPr>
        <xdr:cNvPr id="306" name="補助費等最大値テキスト"/>
        <xdr:cNvSpPr txBox="1"/>
      </xdr:nvSpPr>
      <xdr:spPr>
        <a:xfrm>
          <a:off x="16598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24130</xdr:rowOff>
    </xdr:from>
    <xdr:to>
      <xdr:col>82</xdr:col>
      <xdr:colOff>196850</xdr:colOff>
      <xdr:row>33</xdr:row>
      <xdr:rowOff>24130</xdr:rowOff>
    </xdr:to>
    <xdr:cxnSp macro="">
      <xdr:nvCxnSpPr>
        <xdr:cNvPr id="307" name="直線コネクタ 306"/>
        <xdr:cNvCxnSpPr/>
      </xdr:nvCxnSpPr>
      <xdr:spPr>
        <a:xfrm>
          <a:off x="16421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108712</xdr:rowOff>
    </xdr:from>
    <xdr:to>
      <xdr:col>82</xdr:col>
      <xdr:colOff>107950</xdr:colOff>
      <xdr:row>34</xdr:row>
      <xdr:rowOff>127000</xdr:rowOff>
    </xdr:to>
    <xdr:cxnSp macro="">
      <xdr:nvCxnSpPr>
        <xdr:cNvPr id="308" name="直線コネクタ 307"/>
        <xdr:cNvCxnSpPr/>
      </xdr:nvCxnSpPr>
      <xdr:spPr>
        <a:xfrm flipV="1">
          <a:off x="15671800" y="593801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148861</xdr:rowOff>
    </xdr:from>
    <xdr:ext cx="762000" cy="259045"/>
    <xdr:sp macro="" textlink="">
      <xdr:nvSpPr>
        <xdr:cNvPr id="309" name="補助費等平均値テキスト"/>
        <xdr:cNvSpPr txBox="1"/>
      </xdr:nvSpPr>
      <xdr:spPr>
        <a:xfrm>
          <a:off x="16598900" y="59781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5334</xdr:rowOff>
    </xdr:from>
    <xdr:to>
      <xdr:col>82</xdr:col>
      <xdr:colOff>158750</xdr:colOff>
      <xdr:row>35</xdr:row>
      <xdr:rowOff>106934</xdr:rowOff>
    </xdr:to>
    <xdr:sp macro="" textlink="">
      <xdr:nvSpPr>
        <xdr:cNvPr id="310" name="フローチャート: 判断 309"/>
        <xdr:cNvSpPr/>
      </xdr:nvSpPr>
      <xdr:spPr>
        <a:xfrm>
          <a:off x="164592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81280</xdr:rowOff>
    </xdr:from>
    <xdr:to>
      <xdr:col>78</xdr:col>
      <xdr:colOff>69850</xdr:colOff>
      <xdr:row>34</xdr:row>
      <xdr:rowOff>127000</xdr:rowOff>
    </xdr:to>
    <xdr:cxnSp macro="">
      <xdr:nvCxnSpPr>
        <xdr:cNvPr id="311" name="直線コネクタ 310"/>
        <xdr:cNvCxnSpPr/>
      </xdr:nvCxnSpPr>
      <xdr:spPr>
        <a:xfrm>
          <a:off x="14782800" y="59105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14478</xdr:rowOff>
    </xdr:from>
    <xdr:to>
      <xdr:col>78</xdr:col>
      <xdr:colOff>120650</xdr:colOff>
      <xdr:row>35</xdr:row>
      <xdr:rowOff>116078</xdr:rowOff>
    </xdr:to>
    <xdr:sp macro="" textlink="">
      <xdr:nvSpPr>
        <xdr:cNvPr id="312" name="フローチャート: 判断 311"/>
        <xdr:cNvSpPr/>
      </xdr:nvSpPr>
      <xdr:spPr>
        <a:xfrm>
          <a:off x="15621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100855</xdr:rowOff>
    </xdr:from>
    <xdr:ext cx="736600" cy="259045"/>
    <xdr:sp macro="" textlink="">
      <xdr:nvSpPr>
        <xdr:cNvPr id="313" name="テキスト ボックス 312"/>
        <xdr:cNvSpPr txBox="1"/>
      </xdr:nvSpPr>
      <xdr:spPr>
        <a:xfrm>
          <a:off x="15290800" y="6101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17272</xdr:rowOff>
    </xdr:from>
    <xdr:to>
      <xdr:col>73</xdr:col>
      <xdr:colOff>180975</xdr:colOff>
      <xdr:row>34</xdr:row>
      <xdr:rowOff>81280</xdr:rowOff>
    </xdr:to>
    <xdr:cxnSp macro="">
      <xdr:nvCxnSpPr>
        <xdr:cNvPr id="314" name="直線コネクタ 313"/>
        <xdr:cNvCxnSpPr/>
      </xdr:nvCxnSpPr>
      <xdr:spPr>
        <a:xfrm>
          <a:off x="13893800" y="584657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5334</xdr:rowOff>
    </xdr:from>
    <xdr:to>
      <xdr:col>74</xdr:col>
      <xdr:colOff>31750</xdr:colOff>
      <xdr:row>35</xdr:row>
      <xdr:rowOff>106934</xdr:rowOff>
    </xdr:to>
    <xdr:sp macro="" textlink="">
      <xdr:nvSpPr>
        <xdr:cNvPr id="315" name="フローチャート: 判断 314"/>
        <xdr:cNvSpPr/>
      </xdr:nvSpPr>
      <xdr:spPr>
        <a:xfrm>
          <a:off x="14732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91711</xdr:rowOff>
    </xdr:from>
    <xdr:ext cx="762000" cy="259045"/>
    <xdr:sp macro="" textlink="">
      <xdr:nvSpPr>
        <xdr:cNvPr id="316" name="テキスト ボックス 315"/>
        <xdr:cNvSpPr txBox="1"/>
      </xdr:nvSpPr>
      <xdr:spPr>
        <a:xfrm>
          <a:off x="14401800" y="6092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17272</xdr:rowOff>
    </xdr:from>
    <xdr:to>
      <xdr:col>69</xdr:col>
      <xdr:colOff>92075</xdr:colOff>
      <xdr:row>34</xdr:row>
      <xdr:rowOff>72136</xdr:rowOff>
    </xdr:to>
    <xdr:cxnSp macro="">
      <xdr:nvCxnSpPr>
        <xdr:cNvPr id="317" name="直線コネクタ 316"/>
        <xdr:cNvCxnSpPr/>
      </xdr:nvCxnSpPr>
      <xdr:spPr>
        <a:xfrm flipV="1">
          <a:off x="13004800" y="584657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149352</xdr:rowOff>
    </xdr:from>
    <xdr:to>
      <xdr:col>69</xdr:col>
      <xdr:colOff>142875</xdr:colOff>
      <xdr:row>35</xdr:row>
      <xdr:rowOff>79502</xdr:rowOff>
    </xdr:to>
    <xdr:sp macro="" textlink="">
      <xdr:nvSpPr>
        <xdr:cNvPr id="318" name="フローチャート: 判断 317"/>
        <xdr:cNvSpPr/>
      </xdr:nvSpPr>
      <xdr:spPr>
        <a:xfrm>
          <a:off x="13843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64279</xdr:rowOff>
    </xdr:from>
    <xdr:ext cx="762000" cy="259045"/>
    <xdr:sp macro="" textlink="">
      <xdr:nvSpPr>
        <xdr:cNvPr id="319" name="テキスト ボックス 318"/>
        <xdr:cNvSpPr txBox="1"/>
      </xdr:nvSpPr>
      <xdr:spPr>
        <a:xfrm>
          <a:off x="13512800" y="606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0" name="フローチャート: 判断 319"/>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100855</xdr:rowOff>
    </xdr:from>
    <xdr:ext cx="762000" cy="259045"/>
    <xdr:sp macro="" textlink="">
      <xdr:nvSpPr>
        <xdr:cNvPr id="321" name="テキスト ボックス 320"/>
        <xdr:cNvSpPr txBox="1"/>
      </xdr:nvSpPr>
      <xdr:spPr>
        <a:xfrm>
          <a:off x="12623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57912</xdr:rowOff>
    </xdr:from>
    <xdr:to>
      <xdr:col>82</xdr:col>
      <xdr:colOff>158750</xdr:colOff>
      <xdr:row>34</xdr:row>
      <xdr:rowOff>159512</xdr:rowOff>
    </xdr:to>
    <xdr:sp macro="" textlink="">
      <xdr:nvSpPr>
        <xdr:cNvPr id="327" name="楕円 326"/>
        <xdr:cNvSpPr/>
      </xdr:nvSpPr>
      <xdr:spPr>
        <a:xfrm>
          <a:off x="16459200" y="5887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74439</xdr:rowOff>
    </xdr:from>
    <xdr:ext cx="762000" cy="259045"/>
    <xdr:sp macro="" textlink="">
      <xdr:nvSpPr>
        <xdr:cNvPr id="328" name="補助費等該当値テキスト"/>
        <xdr:cNvSpPr txBox="1"/>
      </xdr:nvSpPr>
      <xdr:spPr>
        <a:xfrm>
          <a:off x="16598900" y="5732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76200</xdr:rowOff>
    </xdr:from>
    <xdr:to>
      <xdr:col>78</xdr:col>
      <xdr:colOff>120650</xdr:colOff>
      <xdr:row>35</xdr:row>
      <xdr:rowOff>6350</xdr:rowOff>
    </xdr:to>
    <xdr:sp macro="" textlink="">
      <xdr:nvSpPr>
        <xdr:cNvPr id="329" name="楕円 328"/>
        <xdr:cNvSpPr/>
      </xdr:nvSpPr>
      <xdr:spPr>
        <a:xfrm>
          <a:off x="15621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16527</xdr:rowOff>
    </xdr:from>
    <xdr:ext cx="736600" cy="259045"/>
    <xdr:sp macro="" textlink="">
      <xdr:nvSpPr>
        <xdr:cNvPr id="330" name="テキスト ボックス 329"/>
        <xdr:cNvSpPr txBox="1"/>
      </xdr:nvSpPr>
      <xdr:spPr>
        <a:xfrm>
          <a:off x="15290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30480</xdr:rowOff>
    </xdr:from>
    <xdr:to>
      <xdr:col>74</xdr:col>
      <xdr:colOff>31750</xdr:colOff>
      <xdr:row>34</xdr:row>
      <xdr:rowOff>132080</xdr:rowOff>
    </xdr:to>
    <xdr:sp macro="" textlink="">
      <xdr:nvSpPr>
        <xdr:cNvPr id="331" name="楕円 330"/>
        <xdr:cNvSpPr/>
      </xdr:nvSpPr>
      <xdr:spPr>
        <a:xfrm>
          <a:off x="14732000" y="58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142257</xdr:rowOff>
    </xdr:from>
    <xdr:ext cx="762000" cy="259045"/>
    <xdr:sp macro="" textlink="">
      <xdr:nvSpPr>
        <xdr:cNvPr id="332" name="テキスト ボックス 331"/>
        <xdr:cNvSpPr txBox="1"/>
      </xdr:nvSpPr>
      <xdr:spPr>
        <a:xfrm>
          <a:off x="14401800" y="562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137922</xdr:rowOff>
    </xdr:from>
    <xdr:to>
      <xdr:col>69</xdr:col>
      <xdr:colOff>142875</xdr:colOff>
      <xdr:row>34</xdr:row>
      <xdr:rowOff>68072</xdr:rowOff>
    </xdr:to>
    <xdr:sp macro="" textlink="">
      <xdr:nvSpPr>
        <xdr:cNvPr id="333" name="楕円 332"/>
        <xdr:cNvSpPr/>
      </xdr:nvSpPr>
      <xdr:spPr>
        <a:xfrm>
          <a:off x="13843000" y="5795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78249</xdr:rowOff>
    </xdr:from>
    <xdr:ext cx="762000" cy="259045"/>
    <xdr:sp macro="" textlink="">
      <xdr:nvSpPr>
        <xdr:cNvPr id="334" name="テキスト ボックス 333"/>
        <xdr:cNvSpPr txBox="1"/>
      </xdr:nvSpPr>
      <xdr:spPr>
        <a:xfrm>
          <a:off x="13512800" y="556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21336</xdr:rowOff>
    </xdr:from>
    <xdr:to>
      <xdr:col>65</xdr:col>
      <xdr:colOff>53975</xdr:colOff>
      <xdr:row>34</xdr:row>
      <xdr:rowOff>122936</xdr:rowOff>
    </xdr:to>
    <xdr:sp macro="" textlink="">
      <xdr:nvSpPr>
        <xdr:cNvPr id="335" name="楕円 334"/>
        <xdr:cNvSpPr/>
      </xdr:nvSpPr>
      <xdr:spPr>
        <a:xfrm>
          <a:off x="12954000" y="585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133113</xdr:rowOff>
    </xdr:from>
    <xdr:ext cx="762000" cy="259045"/>
    <xdr:sp macro="" textlink="">
      <xdr:nvSpPr>
        <xdr:cNvPr id="336" name="テキスト ボックス 335"/>
        <xdr:cNvSpPr txBox="1"/>
      </xdr:nvSpPr>
      <xdr:spPr>
        <a:xfrm>
          <a:off x="12623800" y="561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公債費に係る経常収支比率は、市債元金の償還が進み、前年度から</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今後は、新美化センターや新市立高等学校等の大型投資事業が控えるほか、既存施設の老朽化対策等による市債残高の増、金利上昇による利子負担の増などにより、公債費の増加が見込まれるため、引き続き、交付税措置のある有利な起債を活用する等、適正な起債発行を行うことで、後年度の公債費負担の抑制に努める。</a:t>
          </a:r>
        </a:p>
      </xdr:txBody>
    </xdr:sp>
    <xdr:clientData/>
  </xdr:twoCellAnchor>
  <xdr:oneCellAnchor>
    <xdr:from>
      <xdr:col>3</xdr:col>
      <xdr:colOff>123825</xdr:colOff>
      <xdr:row>69</xdr:row>
      <xdr:rowOff>107950</xdr:rowOff>
    </xdr:from>
    <xdr:ext cx="298543" cy="225703"/>
    <xdr:sp macro="" textlink="">
      <xdr:nvSpPr>
        <xdr:cNvPr id="348" name="テキスト ボックス 34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1" name="直線コネクタ 350"/>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2" name="テキスト ボックス 351"/>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3" name="直線コネクタ 352"/>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4" name="テキスト ボックス 353"/>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5" name="直線コネクタ 354"/>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6" name="テキスト ボックス 355"/>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7" name="直線コネクタ 356"/>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8" name="テキスト ボックス 357"/>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9" name="直線コネクタ 358"/>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0" name="テキスト ボックス 359"/>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2" name="テキスト ボックス 361"/>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104140</xdr:rowOff>
    </xdr:from>
    <xdr:to>
      <xdr:col>24</xdr:col>
      <xdr:colOff>25400</xdr:colOff>
      <xdr:row>80</xdr:row>
      <xdr:rowOff>142239</xdr:rowOff>
    </xdr:to>
    <xdr:cxnSp macro="">
      <xdr:nvCxnSpPr>
        <xdr:cNvPr id="364" name="直線コネクタ 363"/>
        <xdr:cNvCxnSpPr/>
      </xdr:nvCxnSpPr>
      <xdr:spPr>
        <a:xfrm flipV="1">
          <a:off x="4826000" y="12448540"/>
          <a:ext cx="0" cy="1409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114316</xdr:rowOff>
    </xdr:from>
    <xdr:ext cx="762000" cy="259045"/>
    <xdr:sp macro="" textlink="">
      <xdr:nvSpPr>
        <xdr:cNvPr id="365" name="公債費最小値テキスト"/>
        <xdr:cNvSpPr txBox="1"/>
      </xdr:nvSpPr>
      <xdr:spPr>
        <a:xfrm>
          <a:off x="4914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142239</xdr:rowOff>
    </xdr:from>
    <xdr:to>
      <xdr:col>24</xdr:col>
      <xdr:colOff>114300</xdr:colOff>
      <xdr:row>80</xdr:row>
      <xdr:rowOff>142239</xdr:rowOff>
    </xdr:to>
    <xdr:cxnSp macro="">
      <xdr:nvCxnSpPr>
        <xdr:cNvPr id="366" name="直線コネクタ 365"/>
        <xdr:cNvCxnSpPr/>
      </xdr:nvCxnSpPr>
      <xdr:spPr>
        <a:xfrm>
          <a:off x="4737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19067</xdr:rowOff>
    </xdr:from>
    <xdr:ext cx="762000" cy="259045"/>
    <xdr:sp macro="" textlink="">
      <xdr:nvSpPr>
        <xdr:cNvPr id="367" name="公債費最大値テキスト"/>
        <xdr:cNvSpPr txBox="1"/>
      </xdr:nvSpPr>
      <xdr:spPr>
        <a:xfrm>
          <a:off x="4914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104140</xdr:rowOff>
    </xdr:from>
    <xdr:to>
      <xdr:col>24</xdr:col>
      <xdr:colOff>114300</xdr:colOff>
      <xdr:row>72</xdr:row>
      <xdr:rowOff>104140</xdr:rowOff>
    </xdr:to>
    <xdr:cxnSp macro="">
      <xdr:nvCxnSpPr>
        <xdr:cNvPr id="368" name="直線コネクタ 367"/>
        <xdr:cNvCxnSpPr/>
      </xdr:nvCxnSpPr>
      <xdr:spPr>
        <a:xfrm>
          <a:off x="4737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157480</xdr:rowOff>
    </xdr:from>
    <xdr:to>
      <xdr:col>24</xdr:col>
      <xdr:colOff>25400</xdr:colOff>
      <xdr:row>77</xdr:row>
      <xdr:rowOff>107950</xdr:rowOff>
    </xdr:to>
    <xdr:cxnSp macro="">
      <xdr:nvCxnSpPr>
        <xdr:cNvPr id="369" name="直線コネクタ 368"/>
        <xdr:cNvCxnSpPr/>
      </xdr:nvCxnSpPr>
      <xdr:spPr>
        <a:xfrm flipV="1">
          <a:off x="3987800" y="1318768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0" name="公債費平均値テキスト"/>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1" name="フローチャート: 判断 370"/>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107950</xdr:rowOff>
    </xdr:from>
    <xdr:to>
      <xdr:col>19</xdr:col>
      <xdr:colOff>187325</xdr:colOff>
      <xdr:row>77</xdr:row>
      <xdr:rowOff>153670</xdr:rowOff>
    </xdr:to>
    <xdr:cxnSp macro="">
      <xdr:nvCxnSpPr>
        <xdr:cNvPr id="372" name="直線コネクタ 371"/>
        <xdr:cNvCxnSpPr/>
      </xdr:nvCxnSpPr>
      <xdr:spPr>
        <a:xfrm flipV="1">
          <a:off x="3098800" y="133096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34289</xdr:rowOff>
    </xdr:from>
    <xdr:to>
      <xdr:col>20</xdr:col>
      <xdr:colOff>38100</xdr:colOff>
      <xdr:row>77</xdr:row>
      <xdr:rowOff>135889</xdr:rowOff>
    </xdr:to>
    <xdr:sp macro="" textlink="">
      <xdr:nvSpPr>
        <xdr:cNvPr id="373" name="フローチャート: 判断 372"/>
        <xdr:cNvSpPr/>
      </xdr:nvSpPr>
      <xdr:spPr>
        <a:xfrm>
          <a:off x="3937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146066</xdr:rowOff>
    </xdr:from>
    <xdr:ext cx="736600" cy="259045"/>
    <xdr:sp macro="" textlink="">
      <xdr:nvSpPr>
        <xdr:cNvPr id="374" name="テキスト ボックス 373"/>
        <xdr:cNvSpPr txBox="1"/>
      </xdr:nvSpPr>
      <xdr:spPr>
        <a:xfrm>
          <a:off x="3606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77470</xdr:rowOff>
    </xdr:from>
    <xdr:to>
      <xdr:col>15</xdr:col>
      <xdr:colOff>98425</xdr:colOff>
      <xdr:row>77</xdr:row>
      <xdr:rowOff>153670</xdr:rowOff>
    </xdr:to>
    <xdr:cxnSp macro="">
      <xdr:nvCxnSpPr>
        <xdr:cNvPr id="375" name="直線コネクタ 374"/>
        <xdr:cNvCxnSpPr/>
      </xdr:nvCxnSpPr>
      <xdr:spPr>
        <a:xfrm>
          <a:off x="2209800" y="132791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6" name="フローチャート: 判断 375"/>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153688</xdr:rowOff>
    </xdr:from>
    <xdr:ext cx="762000" cy="259045"/>
    <xdr:sp macro="" textlink="">
      <xdr:nvSpPr>
        <xdr:cNvPr id="377" name="テキスト ボックス 376"/>
        <xdr:cNvSpPr txBox="1"/>
      </xdr:nvSpPr>
      <xdr:spPr>
        <a:xfrm>
          <a:off x="2717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77470</xdr:rowOff>
    </xdr:from>
    <xdr:to>
      <xdr:col>11</xdr:col>
      <xdr:colOff>9525</xdr:colOff>
      <xdr:row>77</xdr:row>
      <xdr:rowOff>85089</xdr:rowOff>
    </xdr:to>
    <xdr:cxnSp macro="">
      <xdr:nvCxnSpPr>
        <xdr:cNvPr id="378" name="直線コネクタ 377"/>
        <xdr:cNvCxnSpPr/>
      </xdr:nvCxnSpPr>
      <xdr:spPr>
        <a:xfrm flipV="1">
          <a:off x="1320800" y="132791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9" name="フローチャート: 判断 378"/>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123207</xdr:rowOff>
    </xdr:from>
    <xdr:ext cx="762000" cy="259045"/>
    <xdr:sp macro="" textlink="">
      <xdr:nvSpPr>
        <xdr:cNvPr id="380" name="テキスト ボックス 379"/>
        <xdr:cNvSpPr txBox="1"/>
      </xdr:nvSpPr>
      <xdr:spPr>
        <a:xfrm>
          <a:off x="1828800" y="1298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72389</xdr:rowOff>
    </xdr:from>
    <xdr:to>
      <xdr:col>6</xdr:col>
      <xdr:colOff>171450</xdr:colOff>
      <xdr:row>78</xdr:row>
      <xdr:rowOff>2539</xdr:rowOff>
    </xdr:to>
    <xdr:sp macro="" textlink="">
      <xdr:nvSpPr>
        <xdr:cNvPr id="381" name="フローチャート: 判断 380"/>
        <xdr:cNvSpPr/>
      </xdr:nvSpPr>
      <xdr:spPr>
        <a:xfrm>
          <a:off x="1270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158766</xdr:rowOff>
    </xdr:from>
    <xdr:ext cx="762000" cy="259045"/>
    <xdr:sp macro="" textlink="">
      <xdr:nvSpPr>
        <xdr:cNvPr id="382" name="テキスト ボックス 381"/>
        <xdr:cNvSpPr txBox="1"/>
      </xdr:nvSpPr>
      <xdr:spPr>
        <a:xfrm>
          <a:off x="939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106680</xdr:rowOff>
    </xdr:from>
    <xdr:to>
      <xdr:col>24</xdr:col>
      <xdr:colOff>76200</xdr:colOff>
      <xdr:row>77</xdr:row>
      <xdr:rowOff>36830</xdr:rowOff>
    </xdr:to>
    <xdr:sp macro="" textlink="">
      <xdr:nvSpPr>
        <xdr:cNvPr id="388" name="楕円 387"/>
        <xdr:cNvSpPr/>
      </xdr:nvSpPr>
      <xdr:spPr>
        <a:xfrm>
          <a:off x="47752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123207</xdr:rowOff>
    </xdr:from>
    <xdr:ext cx="762000" cy="259045"/>
    <xdr:sp macro="" textlink="">
      <xdr:nvSpPr>
        <xdr:cNvPr id="389" name="公債費該当値テキスト"/>
        <xdr:cNvSpPr txBox="1"/>
      </xdr:nvSpPr>
      <xdr:spPr>
        <a:xfrm>
          <a:off x="4914900" y="1298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57150</xdr:rowOff>
    </xdr:from>
    <xdr:to>
      <xdr:col>20</xdr:col>
      <xdr:colOff>38100</xdr:colOff>
      <xdr:row>77</xdr:row>
      <xdr:rowOff>158750</xdr:rowOff>
    </xdr:to>
    <xdr:sp macro="" textlink="">
      <xdr:nvSpPr>
        <xdr:cNvPr id="390" name="楕円 389"/>
        <xdr:cNvSpPr/>
      </xdr:nvSpPr>
      <xdr:spPr>
        <a:xfrm>
          <a:off x="3937000" y="1325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143527</xdr:rowOff>
    </xdr:from>
    <xdr:ext cx="736600" cy="259045"/>
    <xdr:sp macro="" textlink="">
      <xdr:nvSpPr>
        <xdr:cNvPr id="391" name="テキスト ボックス 390"/>
        <xdr:cNvSpPr txBox="1"/>
      </xdr:nvSpPr>
      <xdr:spPr>
        <a:xfrm>
          <a:off x="3606800" y="13345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102870</xdr:rowOff>
    </xdr:from>
    <xdr:to>
      <xdr:col>15</xdr:col>
      <xdr:colOff>149225</xdr:colOff>
      <xdr:row>78</xdr:row>
      <xdr:rowOff>33020</xdr:rowOff>
    </xdr:to>
    <xdr:sp macro="" textlink="">
      <xdr:nvSpPr>
        <xdr:cNvPr id="392" name="楕円 391"/>
        <xdr:cNvSpPr/>
      </xdr:nvSpPr>
      <xdr:spPr>
        <a:xfrm>
          <a:off x="30480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17797</xdr:rowOff>
    </xdr:from>
    <xdr:ext cx="762000" cy="259045"/>
    <xdr:sp macro="" textlink="">
      <xdr:nvSpPr>
        <xdr:cNvPr id="393" name="テキスト ボックス 392"/>
        <xdr:cNvSpPr txBox="1"/>
      </xdr:nvSpPr>
      <xdr:spPr>
        <a:xfrm>
          <a:off x="2717800" y="1339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26670</xdr:rowOff>
    </xdr:from>
    <xdr:to>
      <xdr:col>11</xdr:col>
      <xdr:colOff>60325</xdr:colOff>
      <xdr:row>77</xdr:row>
      <xdr:rowOff>128270</xdr:rowOff>
    </xdr:to>
    <xdr:sp macro="" textlink="">
      <xdr:nvSpPr>
        <xdr:cNvPr id="394" name="楕円 393"/>
        <xdr:cNvSpPr/>
      </xdr:nvSpPr>
      <xdr:spPr>
        <a:xfrm>
          <a:off x="2159000" y="1322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113047</xdr:rowOff>
    </xdr:from>
    <xdr:ext cx="762000" cy="259045"/>
    <xdr:sp macro="" textlink="">
      <xdr:nvSpPr>
        <xdr:cNvPr id="395" name="テキスト ボックス 394"/>
        <xdr:cNvSpPr txBox="1"/>
      </xdr:nvSpPr>
      <xdr:spPr>
        <a:xfrm>
          <a:off x="1828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34289</xdr:rowOff>
    </xdr:from>
    <xdr:to>
      <xdr:col>6</xdr:col>
      <xdr:colOff>171450</xdr:colOff>
      <xdr:row>77</xdr:row>
      <xdr:rowOff>135889</xdr:rowOff>
    </xdr:to>
    <xdr:sp macro="" textlink="">
      <xdr:nvSpPr>
        <xdr:cNvPr id="396" name="楕円 395"/>
        <xdr:cNvSpPr/>
      </xdr:nvSpPr>
      <xdr:spPr>
        <a:xfrm>
          <a:off x="12700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146066</xdr:rowOff>
    </xdr:from>
    <xdr:ext cx="762000" cy="259045"/>
    <xdr:sp macro="" textlink="">
      <xdr:nvSpPr>
        <xdr:cNvPr id="397" name="テキスト ボックス 396"/>
        <xdr:cNvSpPr txBox="1"/>
      </xdr:nvSpPr>
      <xdr:spPr>
        <a:xfrm>
          <a:off x="939800" y="1300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公債費以外の経費に係る経常収支比率は、類似団体の平均より低い状況が続いているものの、前年度から</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今後も、社会保障関係経費の増や物価高騰の影響等が見込まれることから、厳しい財政収支見通しのもと令和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年度末に策定した「姫路市行財政改革プラン」に基づき、行財政改革の取り組みを進める。</a:t>
          </a:r>
        </a:p>
      </xdr:txBody>
    </xdr:sp>
    <xdr:clientData/>
  </xdr:twoCellAnchor>
  <xdr:oneCellAnchor>
    <xdr:from>
      <xdr:col>62</xdr:col>
      <xdr:colOff>6350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2" name="直線コネクタ 411"/>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3" name="テキスト ボックス 412"/>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4" name="直線コネクタ 413"/>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5" name="テキスト ボックス 414"/>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6" name="直線コネクタ 415"/>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7" name="テキスト ボックス 416"/>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8" name="直線コネクタ 417"/>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9" name="テキスト ボックス 418"/>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0" name="直線コネクタ 419"/>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1" name="テキスト ボックス 420"/>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80</xdr:row>
      <xdr:rowOff>69850</xdr:rowOff>
    </xdr:to>
    <xdr:cxnSp macro="">
      <xdr:nvCxnSpPr>
        <xdr:cNvPr id="425" name="直線コネクタ 424"/>
        <xdr:cNvCxnSpPr/>
      </xdr:nvCxnSpPr>
      <xdr:spPr>
        <a:xfrm flipV="1">
          <a:off x="16510000" y="1253998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6" name="公債費以外最小値テキスト"/>
        <xdr:cNvSpPr txBox="1"/>
      </xdr:nvSpPr>
      <xdr:spPr>
        <a:xfrm>
          <a:off x="16598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7" name="直線コネクタ 426"/>
        <xdr:cNvCxnSpPr/>
      </xdr:nvCxnSpPr>
      <xdr:spPr>
        <a:xfrm>
          <a:off x="16421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28" name="公債費以外最大値テキスト"/>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29" name="直線コネクタ 428"/>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115570</xdr:rowOff>
    </xdr:from>
    <xdr:to>
      <xdr:col>82</xdr:col>
      <xdr:colOff>107950</xdr:colOff>
      <xdr:row>76</xdr:row>
      <xdr:rowOff>20320</xdr:rowOff>
    </xdr:to>
    <xdr:cxnSp macro="">
      <xdr:nvCxnSpPr>
        <xdr:cNvPr id="430" name="直線コネクタ 429"/>
        <xdr:cNvCxnSpPr/>
      </xdr:nvCxnSpPr>
      <xdr:spPr>
        <a:xfrm>
          <a:off x="15671800" y="1297432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116857</xdr:rowOff>
    </xdr:from>
    <xdr:ext cx="762000" cy="259045"/>
    <xdr:sp macro="" textlink="">
      <xdr:nvSpPr>
        <xdr:cNvPr id="431" name="公債費以外平均値テキスト"/>
        <xdr:cNvSpPr txBox="1"/>
      </xdr:nvSpPr>
      <xdr:spPr>
        <a:xfrm>
          <a:off x="16598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144780</xdr:rowOff>
    </xdr:from>
    <xdr:to>
      <xdr:col>82</xdr:col>
      <xdr:colOff>158750</xdr:colOff>
      <xdr:row>77</xdr:row>
      <xdr:rowOff>74930</xdr:rowOff>
    </xdr:to>
    <xdr:sp macro="" textlink="">
      <xdr:nvSpPr>
        <xdr:cNvPr id="432" name="フローチャート: 判断 431"/>
        <xdr:cNvSpPr/>
      </xdr:nvSpPr>
      <xdr:spPr>
        <a:xfrm>
          <a:off x="16459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81280</xdr:rowOff>
    </xdr:from>
    <xdr:to>
      <xdr:col>78</xdr:col>
      <xdr:colOff>69850</xdr:colOff>
      <xdr:row>75</xdr:row>
      <xdr:rowOff>115570</xdr:rowOff>
    </xdr:to>
    <xdr:cxnSp macro="">
      <xdr:nvCxnSpPr>
        <xdr:cNvPr id="433" name="直線コネクタ 432"/>
        <xdr:cNvCxnSpPr/>
      </xdr:nvCxnSpPr>
      <xdr:spPr>
        <a:xfrm>
          <a:off x="14782800" y="1294003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106680</xdr:rowOff>
    </xdr:from>
    <xdr:to>
      <xdr:col>78</xdr:col>
      <xdr:colOff>120650</xdr:colOff>
      <xdr:row>77</xdr:row>
      <xdr:rowOff>36830</xdr:rowOff>
    </xdr:to>
    <xdr:sp macro="" textlink="">
      <xdr:nvSpPr>
        <xdr:cNvPr id="434" name="フローチャート: 判断 433"/>
        <xdr:cNvSpPr/>
      </xdr:nvSpPr>
      <xdr:spPr>
        <a:xfrm>
          <a:off x="15621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21607</xdr:rowOff>
    </xdr:from>
    <xdr:ext cx="736600" cy="259045"/>
    <xdr:sp macro="" textlink="">
      <xdr:nvSpPr>
        <xdr:cNvPr id="435" name="テキスト ボックス 434"/>
        <xdr:cNvSpPr txBox="1"/>
      </xdr:nvSpPr>
      <xdr:spPr>
        <a:xfrm>
          <a:off x="15290800" y="13223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146050</xdr:rowOff>
    </xdr:from>
    <xdr:to>
      <xdr:col>73</xdr:col>
      <xdr:colOff>180975</xdr:colOff>
      <xdr:row>75</xdr:row>
      <xdr:rowOff>81280</xdr:rowOff>
    </xdr:to>
    <xdr:cxnSp macro="">
      <xdr:nvCxnSpPr>
        <xdr:cNvPr id="436" name="直線コネクタ 435"/>
        <xdr:cNvCxnSpPr/>
      </xdr:nvCxnSpPr>
      <xdr:spPr>
        <a:xfrm>
          <a:off x="13893800" y="1283335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64770</xdr:rowOff>
    </xdr:from>
    <xdr:to>
      <xdr:col>74</xdr:col>
      <xdr:colOff>31750</xdr:colOff>
      <xdr:row>76</xdr:row>
      <xdr:rowOff>166370</xdr:rowOff>
    </xdr:to>
    <xdr:sp macro="" textlink="">
      <xdr:nvSpPr>
        <xdr:cNvPr id="437" name="フローチャート: 判断 436"/>
        <xdr:cNvSpPr/>
      </xdr:nvSpPr>
      <xdr:spPr>
        <a:xfrm>
          <a:off x="14732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151147</xdr:rowOff>
    </xdr:from>
    <xdr:ext cx="762000" cy="259045"/>
    <xdr:sp macro="" textlink="">
      <xdr:nvSpPr>
        <xdr:cNvPr id="438" name="テキスト ボックス 437"/>
        <xdr:cNvSpPr txBox="1"/>
      </xdr:nvSpPr>
      <xdr:spPr>
        <a:xfrm>
          <a:off x="14401800" y="13181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146050</xdr:rowOff>
    </xdr:from>
    <xdr:to>
      <xdr:col>69</xdr:col>
      <xdr:colOff>92075</xdr:colOff>
      <xdr:row>75</xdr:row>
      <xdr:rowOff>107950</xdr:rowOff>
    </xdr:to>
    <xdr:cxnSp macro="">
      <xdr:nvCxnSpPr>
        <xdr:cNvPr id="439" name="直線コネクタ 438"/>
        <xdr:cNvCxnSpPr/>
      </xdr:nvCxnSpPr>
      <xdr:spPr>
        <a:xfrm flipV="1">
          <a:off x="13004800" y="128333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125730</xdr:rowOff>
    </xdr:from>
    <xdr:to>
      <xdr:col>69</xdr:col>
      <xdr:colOff>142875</xdr:colOff>
      <xdr:row>76</xdr:row>
      <xdr:rowOff>55880</xdr:rowOff>
    </xdr:to>
    <xdr:sp macro="" textlink="">
      <xdr:nvSpPr>
        <xdr:cNvPr id="440" name="フローチャート: 判断 439"/>
        <xdr:cNvSpPr/>
      </xdr:nvSpPr>
      <xdr:spPr>
        <a:xfrm>
          <a:off x="1384300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40657</xdr:rowOff>
    </xdr:from>
    <xdr:ext cx="762000" cy="259045"/>
    <xdr:sp macro="" textlink="">
      <xdr:nvSpPr>
        <xdr:cNvPr id="441" name="テキスト ボックス 440"/>
        <xdr:cNvSpPr txBox="1"/>
      </xdr:nvSpPr>
      <xdr:spPr>
        <a:xfrm>
          <a:off x="13512800" y="1307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2" name="フローチャート: 判断 441"/>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162577</xdr:rowOff>
    </xdr:from>
    <xdr:ext cx="762000" cy="259045"/>
    <xdr:sp macro="" textlink="">
      <xdr:nvSpPr>
        <xdr:cNvPr id="443" name="テキスト ボックス 442"/>
        <xdr:cNvSpPr txBox="1"/>
      </xdr:nvSpPr>
      <xdr:spPr>
        <a:xfrm>
          <a:off x="12623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140970</xdr:rowOff>
    </xdr:from>
    <xdr:to>
      <xdr:col>82</xdr:col>
      <xdr:colOff>158750</xdr:colOff>
      <xdr:row>76</xdr:row>
      <xdr:rowOff>71120</xdr:rowOff>
    </xdr:to>
    <xdr:sp macro="" textlink="">
      <xdr:nvSpPr>
        <xdr:cNvPr id="449" name="楕円 448"/>
        <xdr:cNvSpPr/>
      </xdr:nvSpPr>
      <xdr:spPr>
        <a:xfrm>
          <a:off x="164592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157497</xdr:rowOff>
    </xdr:from>
    <xdr:ext cx="762000" cy="259045"/>
    <xdr:sp macro="" textlink="">
      <xdr:nvSpPr>
        <xdr:cNvPr id="450" name="公債費以外該当値テキスト"/>
        <xdr:cNvSpPr txBox="1"/>
      </xdr:nvSpPr>
      <xdr:spPr>
        <a:xfrm>
          <a:off x="165989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64770</xdr:rowOff>
    </xdr:from>
    <xdr:to>
      <xdr:col>78</xdr:col>
      <xdr:colOff>120650</xdr:colOff>
      <xdr:row>75</xdr:row>
      <xdr:rowOff>166370</xdr:rowOff>
    </xdr:to>
    <xdr:sp macro="" textlink="">
      <xdr:nvSpPr>
        <xdr:cNvPr id="451" name="楕円 450"/>
        <xdr:cNvSpPr/>
      </xdr:nvSpPr>
      <xdr:spPr>
        <a:xfrm>
          <a:off x="15621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5097</xdr:rowOff>
    </xdr:from>
    <xdr:ext cx="736600" cy="259045"/>
    <xdr:sp macro="" textlink="">
      <xdr:nvSpPr>
        <xdr:cNvPr id="452" name="テキスト ボックス 451"/>
        <xdr:cNvSpPr txBox="1"/>
      </xdr:nvSpPr>
      <xdr:spPr>
        <a:xfrm>
          <a:off x="15290800" y="12692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30480</xdr:rowOff>
    </xdr:from>
    <xdr:to>
      <xdr:col>74</xdr:col>
      <xdr:colOff>31750</xdr:colOff>
      <xdr:row>75</xdr:row>
      <xdr:rowOff>132080</xdr:rowOff>
    </xdr:to>
    <xdr:sp macro="" textlink="">
      <xdr:nvSpPr>
        <xdr:cNvPr id="453" name="楕円 452"/>
        <xdr:cNvSpPr/>
      </xdr:nvSpPr>
      <xdr:spPr>
        <a:xfrm>
          <a:off x="14732000" y="1288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142257</xdr:rowOff>
    </xdr:from>
    <xdr:ext cx="762000" cy="259045"/>
    <xdr:sp macro="" textlink="">
      <xdr:nvSpPr>
        <xdr:cNvPr id="454" name="テキスト ボックス 453"/>
        <xdr:cNvSpPr txBox="1"/>
      </xdr:nvSpPr>
      <xdr:spPr>
        <a:xfrm>
          <a:off x="14401800" y="12658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95250</xdr:rowOff>
    </xdr:from>
    <xdr:to>
      <xdr:col>69</xdr:col>
      <xdr:colOff>142875</xdr:colOff>
      <xdr:row>75</xdr:row>
      <xdr:rowOff>25400</xdr:rowOff>
    </xdr:to>
    <xdr:sp macro="" textlink="">
      <xdr:nvSpPr>
        <xdr:cNvPr id="455" name="楕円 454"/>
        <xdr:cNvSpPr/>
      </xdr:nvSpPr>
      <xdr:spPr>
        <a:xfrm>
          <a:off x="13843000" y="1278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35577</xdr:rowOff>
    </xdr:from>
    <xdr:ext cx="762000" cy="259045"/>
    <xdr:sp macro="" textlink="">
      <xdr:nvSpPr>
        <xdr:cNvPr id="456" name="テキスト ボックス 455"/>
        <xdr:cNvSpPr txBox="1"/>
      </xdr:nvSpPr>
      <xdr:spPr>
        <a:xfrm>
          <a:off x="13512800" y="1255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57150</xdr:rowOff>
    </xdr:from>
    <xdr:to>
      <xdr:col>65</xdr:col>
      <xdr:colOff>53975</xdr:colOff>
      <xdr:row>75</xdr:row>
      <xdr:rowOff>158750</xdr:rowOff>
    </xdr:to>
    <xdr:sp macro="" textlink="">
      <xdr:nvSpPr>
        <xdr:cNvPr id="457" name="楕円 456"/>
        <xdr:cNvSpPr/>
      </xdr:nvSpPr>
      <xdr:spPr>
        <a:xfrm>
          <a:off x="12954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168927</xdr:rowOff>
    </xdr:from>
    <xdr:ext cx="762000" cy="259045"/>
    <xdr:sp macro="" textlink="">
      <xdr:nvSpPr>
        <xdr:cNvPr id="458" name="テキスト ボックス 457"/>
        <xdr:cNvSpPr txBox="1"/>
      </xdr:nvSpPr>
      <xdr:spPr>
        <a:xfrm>
          <a:off x="12623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兵庫県姫路市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20358</xdr:rowOff>
    </xdr:from>
    <xdr:to>
      <xdr:col>29</xdr:col>
      <xdr:colOff>127000</xdr:colOff>
      <xdr:row>19</xdr:row>
      <xdr:rowOff>31331</xdr:rowOff>
    </xdr:to>
    <xdr:cxnSp macro="">
      <xdr:nvCxnSpPr>
        <xdr:cNvPr id="45" name="直線コネクタ 44"/>
        <xdr:cNvCxnSpPr/>
      </xdr:nvCxnSpPr>
      <xdr:spPr bwMode="auto">
        <a:xfrm flipV="1">
          <a:off x="5651500" y="1953933"/>
          <a:ext cx="0" cy="13825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3408</xdr:rowOff>
    </xdr:from>
    <xdr:ext cx="762000" cy="259045"/>
    <xdr:sp macro="" textlink="">
      <xdr:nvSpPr>
        <xdr:cNvPr id="46" name="人口1人当たり決算額の推移最小値テキスト130"/>
        <xdr:cNvSpPr txBox="1"/>
      </xdr:nvSpPr>
      <xdr:spPr>
        <a:xfrm>
          <a:off x="5740400" y="3308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31331</xdr:rowOff>
    </xdr:from>
    <xdr:to>
      <xdr:col>30</xdr:col>
      <xdr:colOff>25400</xdr:colOff>
      <xdr:row>19</xdr:row>
      <xdr:rowOff>31331</xdr:rowOff>
    </xdr:to>
    <xdr:cxnSp macro="">
      <xdr:nvCxnSpPr>
        <xdr:cNvPr id="47" name="直線コネクタ 46"/>
        <xdr:cNvCxnSpPr/>
      </xdr:nvCxnSpPr>
      <xdr:spPr bwMode="auto">
        <a:xfrm>
          <a:off x="5562600" y="3336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106735</xdr:rowOff>
    </xdr:from>
    <xdr:ext cx="762000" cy="259045"/>
    <xdr:sp macro="" textlink="">
      <xdr:nvSpPr>
        <xdr:cNvPr id="48" name="人口1人当たり決算額の推移最大値テキスト130"/>
        <xdr:cNvSpPr txBox="1"/>
      </xdr:nvSpPr>
      <xdr:spPr>
        <a:xfrm>
          <a:off x="5740400" y="169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20358</xdr:rowOff>
    </xdr:from>
    <xdr:to>
      <xdr:col>30</xdr:col>
      <xdr:colOff>25400</xdr:colOff>
      <xdr:row>11</xdr:row>
      <xdr:rowOff>20358</xdr:rowOff>
    </xdr:to>
    <xdr:cxnSp macro="">
      <xdr:nvCxnSpPr>
        <xdr:cNvPr id="49" name="直線コネクタ 48"/>
        <xdr:cNvCxnSpPr/>
      </xdr:nvCxnSpPr>
      <xdr:spPr bwMode="auto">
        <a:xfrm>
          <a:off x="5562600" y="19539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94882</xdr:rowOff>
    </xdr:from>
    <xdr:to>
      <xdr:col>29</xdr:col>
      <xdr:colOff>127000</xdr:colOff>
      <xdr:row>16</xdr:row>
      <xdr:rowOff>93739</xdr:rowOff>
    </xdr:to>
    <xdr:cxnSp macro="">
      <xdr:nvCxnSpPr>
        <xdr:cNvPr id="50" name="直線コネクタ 49"/>
        <xdr:cNvCxnSpPr/>
      </xdr:nvCxnSpPr>
      <xdr:spPr bwMode="auto">
        <a:xfrm flipV="1">
          <a:off x="5003800" y="2714257"/>
          <a:ext cx="647700" cy="1703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79658</xdr:rowOff>
    </xdr:from>
    <xdr:ext cx="762000" cy="259045"/>
    <xdr:sp macro="" textlink="">
      <xdr:nvSpPr>
        <xdr:cNvPr id="51" name="人口1人当たり決算額の推移平均値テキスト130"/>
        <xdr:cNvSpPr txBox="1"/>
      </xdr:nvSpPr>
      <xdr:spPr>
        <a:xfrm>
          <a:off x="5740400" y="26990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76314</xdr:rowOff>
    </xdr:from>
    <xdr:to>
      <xdr:col>29</xdr:col>
      <xdr:colOff>177800</xdr:colOff>
      <xdr:row>16</xdr:row>
      <xdr:rowOff>6464</xdr:rowOff>
    </xdr:to>
    <xdr:sp macro="" textlink="">
      <xdr:nvSpPr>
        <xdr:cNvPr id="52" name="フローチャート: 判断 51"/>
        <xdr:cNvSpPr/>
      </xdr:nvSpPr>
      <xdr:spPr bwMode="auto">
        <a:xfrm>
          <a:off x="5600700" y="2695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93739</xdr:rowOff>
    </xdr:from>
    <xdr:to>
      <xdr:col>26</xdr:col>
      <xdr:colOff>50800</xdr:colOff>
      <xdr:row>16</xdr:row>
      <xdr:rowOff>159880</xdr:rowOff>
    </xdr:to>
    <xdr:cxnSp macro="">
      <xdr:nvCxnSpPr>
        <xdr:cNvPr id="53" name="直線コネクタ 52"/>
        <xdr:cNvCxnSpPr/>
      </xdr:nvCxnSpPr>
      <xdr:spPr bwMode="auto">
        <a:xfrm flipV="1">
          <a:off x="4305300" y="2884564"/>
          <a:ext cx="698500" cy="661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74219</xdr:rowOff>
    </xdr:from>
    <xdr:to>
      <xdr:col>26</xdr:col>
      <xdr:colOff>101600</xdr:colOff>
      <xdr:row>17</xdr:row>
      <xdr:rowOff>4369</xdr:rowOff>
    </xdr:to>
    <xdr:sp macro="" textlink="">
      <xdr:nvSpPr>
        <xdr:cNvPr id="54" name="フローチャート: 判断 53"/>
        <xdr:cNvSpPr/>
      </xdr:nvSpPr>
      <xdr:spPr bwMode="auto">
        <a:xfrm>
          <a:off x="49530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160596</xdr:rowOff>
    </xdr:from>
    <xdr:ext cx="736600" cy="259045"/>
    <xdr:sp macro="" textlink="">
      <xdr:nvSpPr>
        <xdr:cNvPr id="55" name="テキスト ボックス 54"/>
        <xdr:cNvSpPr txBox="1"/>
      </xdr:nvSpPr>
      <xdr:spPr>
        <a:xfrm>
          <a:off x="4622800" y="2951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159880</xdr:rowOff>
    </xdr:from>
    <xdr:to>
      <xdr:col>22</xdr:col>
      <xdr:colOff>114300</xdr:colOff>
      <xdr:row>16</xdr:row>
      <xdr:rowOff>170396</xdr:rowOff>
    </xdr:to>
    <xdr:cxnSp macro="">
      <xdr:nvCxnSpPr>
        <xdr:cNvPr id="56" name="直線コネクタ 55"/>
        <xdr:cNvCxnSpPr/>
      </xdr:nvCxnSpPr>
      <xdr:spPr bwMode="auto">
        <a:xfrm flipV="1">
          <a:off x="3606800" y="2950705"/>
          <a:ext cx="698500" cy="105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128968</xdr:rowOff>
    </xdr:from>
    <xdr:to>
      <xdr:col>22</xdr:col>
      <xdr:colOff>165100</xdr:colOff>
      <xdr:row>17</xdr:row>
      <xdr:rowOff>59118</xdr:rowOff>
    </xdr:to>
    <xdr:sp macro="" textlink="">
      <xdr:nvSpPr>
        <xdr:cNvPr id="57" name="フローチャート: 判断 56"/>
        <xdr:cNvSpPr/>
      </xdr:nvSpPr>
      <xdr:spPr bwMode="auto">
        <a:xfrm>
          <a:off x="42545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43895</xdr:rowOff>
    </xdr:from>
    <xdr:ext cx="762000" cy="259045"/>
    <xdr:sp macro="" textlink="">
      <xdr:nvSpPr>
        <xdr:cNvPr id="58" name="テキスト ボックス 57"/>
        <xdr:cNvSpPr txBox="1"/>
      </xdr:nvSpPr>
      <xdr:spPr>
        <a:xfrm>
          <a:off x="3924300" y="3006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170396</xdr:rowOff>
    </xdr:from>
    <xdr:to>
      <xdr:col>18</xdr:col>
      <xdr:colOff>177800</xdr:colOff>
      <xdr:row>17</xdr:row>
      <xdr:rowOff>26226</xdr:rowOff>
    </xdr:to>
    <xdr:cxnSp macro="">
      <xdr:nvCxnSpPr>
        <xdr:cNvPr id="59" name="直線コネクタ 58"/>
        <xdr:cNvCxnSpPr/>
      </xdr:nvCxnSpPr>
      <xdr:spPr bwMode="auto">
        <a:xfrm flipV="1">
          <a:off x="2908300" y="2961221"/>
          <a:ext cx="698500" cy="272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151714</xdr:rowOff>
    </xdr:from>
    <xdr:to>
      <xdr:col>19</xdr:col>
      <xdr:colOff>38100</xdr:colOff>
      <xdr:row>17</xdr:row>
      <xdr:rowOff>81864</xdr:rowOff>
    </xdr:to>
    <xdr:sp macro="" textlink="">
      <xdr:nvSpPr>
        <xdr:cNvPr id="60" name="フローチャート: 判断 59"/>
        <xdr:cNvSpPr/>
      </xdr:nvSpPr>
      <xdr:spPr bwMode="auto">
        <a:xfrm>
          <a:off x="35560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66641</xdr:rowOff>
    </xdr:from>
    <xdr:ext cx="762000" cy="259045"/>
    <xdr:sp macro="" textlink="">
      <xdr:nvSpPr>
        <xdr:cNvPr id="61" name="テキスト ボックス 60"/>
        <xdr:cNvSpPr txBox="1"/>
      </xdr:nvSpPr>
      <xdr:spPr>
        <a:xfrm>
          <a:off x="3225800" y="3028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5334</xdr:rowOff>
    </xdr:from>
    <xdr:to>
      <xdr:col>15</xdr:col>
      <xdr:colOff>101600</xdr:colOff>
      <xdr:row>17</xdr:row>
      <xdr:rowOff>106934</xdr:rowOff>
    </xdr:to>
    <xdr:sp macro="" textlink="">
      <xdr:nvSpPr>
        <xdr:cNvPr id="62" name="フローチャート: 判断 61"/>
        <xdr:cNvSpPr/>
      </xdr:nvSpPr>
      <xdr:spPr bwMode="auto">
        <a:xfrm>
          <a:off x="28575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91711</xdr:rowOff>
    </xdr:from>
    <xdr:ext cx="762000" cy="259045"/>
    <xdr:sp macro="" textlink="">
      <xdr:nvSpPr>
        <xdr:cNvPr id="63" name="テキスト ボックス 62"/>
        <xdr:cNvSpPr txBox="1"/>
      </xdr:nvSpPr>
      <xdr:spPr>
        <a:xfrm>
          <a:off x="2527300" y="305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44082</xdr:rowOff>
    </xdr:from>
    <xdr:to>
      <xdr:col>29</xdr:col>
      <xdr:colOff>177800</xdr:colOff>
      <xdr:row>15</xdr:row>
      <xdr:rowOff>145682</xdr:rowOff>
    </xdr:to>
    <xdr:sp macro="" textlink="">
      <xdr:nvSpPr>
        <xdr:cNvPr id="69" name="楕円 68"/>
        <xdr:cNvSpPr/>
      </xdr:nvSpPr>
      <xdr:spPr bwMode="auto">
        <a:xfrm>
          <a:off x="5600700" y="26634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60609</xdr:rowOff>
    </xdr:from>
    <xdr:ext cx="762000" cy="259045"/>
    <xdr:sp macro="" textlink="">
      <xdr:nvSpPr>
        <xdr:cNvPr id="70" name="人口1人当たり決算額の推移該当値テキスト130"/>
        <xdr:cNvSpPr txBox="1"/>
      </xdr:nvSpPr>
      <xdr:spPr>
        <a:xfrm>
          <a:off x="5740400" y="2508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42939</xdr:rowOff>
    </xdr:from>
    <xdr:to>
      <xdr:col>26</xdr:col>
      <xdr:colOff>101600</xdr:colOff>
      <xdr:row>16</xdr:row>
      <xdr:rowOff>144539</xdr:rowOff>
    </xdr:to>
    <xdr:sp macro="" textlink="">
      <xdr:nvSpPr>
        <xdr:cNvPr id="71" name="楕円 70"/>
        <xdr:cNvSpPr/>
      </xdr:nvSpPr>
      <xdr:spPr bwMode="auto">
        <a:xfrm>
          <a:off x="4953000" y="28337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154716</xdr:rowOff>
    </xdr:from>
    <xdr:ext cx="736600" cy="259045"/>
    <xdr:sp macro="" textlink="">
      <xdr:nvSpPr>
        <xdr:cNvPr id="72" name="テキスト ボックス 71"/>
        <xdr:cNvSpPr txBox="1"/>
      </xdr:nvSpPr>
      <xdr:spPr>
        <a:xfrm>
          <a:off x="4622800" y="2602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109080</xdr:rowOff>
    </xdr:from>
    <xdr:to>
      <xdr:col>22</xdr:col>
      <xdr:colOff>165100</xdr:colOff>
      <xdr:row>17</xdr:row>
      <xdr:rowOff>39230</xdr:rowOff>
    </xdr:to>
    <xdr:sp macro="" textlink="">
      <xdr:nvSpPr>
        <xdr:cNvPr id="73" name="楕円 72"/>
        <xdr:cNvSpPr/>
      </xdr:nvSpPr>
      <xdr:spPr bwMode="auto">
        <a:xfrm>
          <a:off x="4254500" y="28999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49407</xdr:rowOff>
    </xdr:from>
    <xdr:ext cx="762000" cy="259045"/>
    <xdr:sp macro="" textlink="">
      <xdr:nvSpPr>
        <xdr:cNvPr id="74" name="テキスト ボックス 73"/>
        <xdr:cNvSpPr txBox="1"/>
      </xdr:nvSpPr>
      <xdr:spPr>
        <a:xfrm>
          <a:off x="3924300" y="2668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119596</xdr:rowOff>
    </xdr:from>
    <xdr:to>
      <xdr:col>19</xdr:col>
      <xdr:colOff>38100</xdr:colOff>
      <xdr:row>17</xdr:row>
      <xdr:rowOff>49746</xdr:rowOff>
    </xdr:to>
    <xdr:sp macro="" textlink="">
      <xdr:nvSpPr>
        <xdr:cNvPr id="75" name="楕円 74"/>
        <xdr:cNvSpPr/>
      </xdr:nvSpPr>
      <xdr:spPr bwMode="auto">
        <a:xfrm>
          <a:off x="3556000" y="29104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59923</xdr:rowOff>
    </xdr:from>
    <xdr:ext cx="762000" cy="259045"/>
    <xdr:sp macro="" textlink="">
      <xdr:nvSpPr>
        <xdr:cNvPr id="76" name="テキスト ボックス 75"/>
        <xdr:cNvSpPr txBox="1"/>
      </xdr:nvSpPr>
      <xdr:spPr>
        <a:xfrm>
          <a:off x="3225800" y="2679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146876</xdr:rowOff>
    </xdr:from>
    <xdr:to>
      <xdr:col>15</xdr:col>
      <xdr:colOff>101600</xdr:colOff>
      <xdr:row>17</xdr:row>
      <xdr:rowOff>77026</xdr:rowOff>
    </xdr:to>
    <xdr:sp macro="" textlink="">
      <xdr:nvSpPr>
        <xdr:cNvPr id="77" name="楕円 76"/>
        <xdr:cNvSpPr/>
      </xdr:nvSpPr>
      <xdr:spPr bwMode="auto">
        <a:xfrm>
          <a:off x="2857500" y="29377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87203</xdr:rowOff>
    </xdr:from>
    <xdr:ext cx="762000" cy="259045"/>
    <xdr:sp macro="" textlink="">
      <xdr:nvSpPr>
        <xdr:cNvPr id="78" name="テキスト ボックス 77"/>
        <xdr:cNvSpPr txBox="1"/>
      </xdr:nvSpPr>
      <xdr:spPr>
        <a:xfrm>
          <a:off x="2527300" y="2706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222860</xdr:rowOff>
    </xdr:from>
    <xdr:to>
      <xdr:col>29</xdr:col>
      <xdr:colOff>127000</xdr:colOff>
      <xdr:row>38</xdr:row>
      <xdr:rowOff>2260</xdr:rowOff>
    </xdr:to>
    <xdr:cxnSp macro="">
      <xdr:nvCxnSpPr>
        <xdr:cNvPr id="106" name="直線コネクタ 105"/>
        <xdr:cNvCxnSpPr/>
      </xdr:nvCxnSpPr>
      <xdr:spPr bwMode="auto">
        <a:xfrm flipV="1">
          <a:off x="5651500" y="6147410"/>
          <a:ext cx="0" cy="13224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317237</xdr:rowOff>
    </xdr:from>
    <xdr:ext cx="762000" cy="259045"/>
    <xdr:sp macro="" textlink="">
      <xdr:nvSpPr>
        <xdr:cNvPr id="107" name="人口1人当たり決算額の推移最小値テキスト445"/>
        <xdr:cNvSpPr txBox="1"/>
      </xdr:nvSpPr>
      <xdr:spPr>
        <a:xfrm>
          <a:off x="5740400" y="744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2260</xdr:rowOff>
    </xdr:from>
    <xdr:to>
      <xdr:col>30</xdr:col>
      <xdr:colOff>25400</xdr:colOff>
      <xdr:row>38</xdr:row>
      <xdr:rowOff>2260</xdr:rowOff>
    </xdr:to>
    <xdr:cxnSp macro="">
      <xdr:nvCxnSpPr>
        <xdr:cNvPr id="108" name="直線コネクタ 107"/>
        <xdr:cNvCxnSpPr/>
      </xdr:nvCxnSpPr>
      <xdr:spPr bwMode="auto">
        <a:xfrm>
          <a:off x="5562600" y="74698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137787</xdr:rowOff>
    </xdr:from>
    <xdr:ext cx="762000" cy="259045"/>
    <xdr:sp macro="" textlink="">
      <xdr:nvSpPr>
        <xdr:cNvPr id="109" name="人口1人当たり決算額の推移最大値テキスト445"/>
        <xdr:cNvSpPr txBox="1"/>
      </xdr:nvSpPr>
      <xdr:spPr>
        <a:xfrm>
          <a:off x="5740400" y="5890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222860</xdr:rowOff>
    </xdr:from>
    <xdr:to>
      <xdr:col>30</xdr:col>
      <xdr:colOff>25400</xdr:colOff>
      <xdr:row>33</xdr:row>
      <xdr:rowOff>222860</xdr:rowOff>
    </xdr:to>
    <xdr:cxnSp macro="">
      <xdr:nvCxnSpPr>
        <xdr:cNvPr id="110" name="直線コネクタ 109"/>
        <xdr:cNvCxnSpPr/>
      </xdr:nvCxnSpPr>
      <xdr:spPr bwMode="auto">
        <a:xfrm>
          <a:off x="5562600" y="61474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256540</xdr:rowOff>
    </xdr:from>
    <xdr:to>
      <xdr:col>29</xdr:col>
      <xdr:colOff>127000</xdr:colOff>
      <xdr:row>35</xdr:row>
      <xdr:rowOff>290220</xdr:rowOff>
    </xdr:to>
    <xdr:cxnSp macro="">
      <xdr:nvCxnSpPr>
        <xdr:cNvPr id="111" name="直線コネクタ 110"/>
        <xdr:cNvCxnSpPr/>
      </xdr:nvCxnSpPr>
      <xdr:spPr bwMode="auto">
        <a:xfrm flipV="1">
          <a:off x="5003800" y="6866890"/>
          <a:ext cx="647700" cy="336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298390</xdr:rowOff>
    </xdr:from>
    <xdr:ext cx="762000" cy="259045"/>
    <xdr:sp macro="" textlink="">
      <xdr:nvSpPr>
        <xdr:cNvPr id="112" name="人口1人当たり決算額の推移平均値テキスト445"/>
        <xdr:cNvSpPr txBox="1"/>
      </xdr:nvSpPr>
      <xdr:spPr>
        <a:xfrm>
          <a:off x="5740400" y="6565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110413</xdr:rowOff>
    </xdr:from>
    <xdr:to>
      <xdr:col>29</xdr:col>
      <xdr:colOff>177800</xdr:colOff>
      <xdr:row>35</xdr:row>
      <xdr:rowOff>212013</xdr:rowOff>
    </xdr:to>
    <xdr:sp macro="" textlink="">
      <xdr:nvSpPr>
        <xdr:cNvPr id="113" name="フローチャート: 判断 112"/>
        <xdr:cNvSpPr/>
      </xdr:nvSpPr>
      <xdr:spPr bwMode="auto">
        <a:xfrm>
          <a:off x="5600700" y="6720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264922</xdr:rowOff>
    </xdr:from>
    <xdr:to>
      <xdr:col>26</xdr:col>
      <xdr:colOff>50800</xdr:colOff>
      <xdr:row>35</xdr:row>
      <xdr:rowOff>290220</xdr:rowOff>
    </xdr:to>
    <xdr:cxnSp macro="">
      <xdr:nvCxnSpPr>
        <xdr:cNvPr id="114" name="直線コネクタ 113"/>
        <xdr:cNvCxnSpPr/>
      </xdr:nvCxnSpPr>
      <xdr:spPr bwMode="auto">
        <a:xfrm>
          <a:off x="4305300" y="6875272"/>
          <a:ext cx="698500" cy="252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105956</xdr:rowOff>
    </xdr:from>
    <xdr:to>
      <xdr:col>26</xdr:col>
      <xdr:colOff>101600</xdr:colOff>
      <xdr:row>35</xdr:row>
      <xdr:rowOff>207556</xdr:rowOff>
    </xdr:to>
    <xdr:sp macro="" textlink="">
      <xdr:nvSpPr>
        <xdr:cNvPr id="115" name="フローチャート: 判断 114"/>
        <xdr:cNvSpPr/>
      </xdr:nvSpPr>
      <xdr:spPr bwMode="auto">
        <a:xfrm>
          <a:off x="49530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217733</xdr:rowOff>
    </xdr:from>
    <xdr:ext cx="736600" cy="259045"/>
    <xdr:sp macro="" textlink="">
      <xdr:nvSpPr>
        <xdr:cNvPr id="116" name="テキスト ボックス 115"/>
        <xdr:cNvSpPr txBox="1"/>
      </xdr:nvSpPr>
      <xdr:spPr>
        <a:xfrm>
          <a:off x="4622800" y="6485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264922</xdr:rowOff>
    </xdr:from>
    <xdr:to>
      <xdr:col>22</xdr:col>
      <xdr:colOff>114300</xdr:colOff>
      <xdr:row>35</xdr:row>
      <xdr:rowOff>305574</xdr:rowOff>
    </xdr:to>
    <xdr:cxnSp macro="">
      <xdr:nvCxnSpPr>
        <xdr:cNvPr id="117" name="直線コネクタ 116"/>
        <xdr:cNvCxnSpPr/>
      </xdr:nvCxnSpPr>
      <xdr:spPr bwMode="auto">
        <a:xfrm flipV="1">
          <a:off x="3606800" y="6875272"/>
          <a:ext cx="698500" cy="406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105308</xdr:rowOff>
    </xdr:from>
    <xdr:to>
      <xdr:col>22</xdr:col>
      <xdr:colOff>165100</xdr:colOff>
      <xdr:row>35</xdr:row>
      <xdr:rowOff>206908</xdr:rowOff>
    </xdr:to>
    <xdr:sp macro="" textlink="">
      <xdr:nvSpPr>
        <xdr:cNvPr id="118" name="フローチャート: 判断 117"/>
        <xdr:cNvSpPr/>
      </xdr:nvSpPr>
      <xdr:spPr bwMode="auto">
        <a:xfrm>
          <a:off x="42545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217085</xdr:rowOff>
    </xdr:from>
    <xdr:ext cx="762000" cy="259045"/>
    <xdr:sp macro="" textlink="">
      <xdr:nvSpPr>
        <xdr:cNvPr id="119" name="テキスト ボックス 118"/>
        <xdr:cNvSpPr txBox="1"/>
      </xdr:nvSpPr>
      <xdr:spPr>
        <a:xfrm>
          <a:off x="3924300" y="6484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305574</xdr:rowOff>
    </xdr:from>
    <xdr:to>
      <xdr:col>18</xdr:col>
      <xdr:colOff>177800</xdr:colOff>
      <xdr:row>36</xdr:row>
      <xdr:rowOff>32321</xdr:rowOff>
    </xdr:to>
    <xdr:cxnSp macro="">
      <xdr:nvCxnSpPr>
        <xdr:cNvPr id="120" name="直線コネクタ 119"/>
        <xdr:cNvCxnSpPr/>
      </xdr:nvCxnSpPr>
      <xdr:spPr bwMode="auto">
        <a:xfrm flipV="1">
          <a:off x="2908300" y="6915924"/>
          <a:ext cx="698500" cy="696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122796</xdr:rowOff>
    </xdr:from>
    <xdr:to>
      <xdr:col>19</xdr:col>
      <xdr:colOff>38100</xdr:colOff>
      <xdr:row>35</xdr:row>
      <xdr:rowOff>224396</xdr:rowOff>
    </xdr:to>
    <xdr:sp macro="" textlink="">
      <xdr:nvSpPr>
        <xdr:cNvPr id="121" name="フローチャート: 判断 120"/>
        <xdr:cNvSpPr/>
      </xdr:nvSpPr>
      <xdr:spPr bwMode="auto">
        <a:xfrm>
          <a:off x="35560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234573</xdr:rowOff>
    </xdr:from>
    <xdr:ext cx="762000" cy="259045"/>
    <xdr:sp macro="" textlink="">
      <xdr:nvSpPr>
        <xdr:cNvPr id="122" name="テキスト ボックス 121"/>
        <xdr:cNvSpPr txBox="1"/>
      </xdr:nvSpPr>
      <xdr:spPr>
        <a:xfrm>
          <a:off x="3225800" y="650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129578</xdr:rowOff>
    </xdr:from>
    <xdr:to>
      <xdr:col>15</xdr:col>
      <xdr:colOff>101600</xdr:colOff>
      <xdr:row>35</xdr:row>
      <xdr:rowOff>231178</xdr:rowOff>
    </xdr:to>
    <xdr:sp macro="" textlink="">
      <xdr:nvSpPr>
        <xdr:cNvPr id="123" name="フローチャート: 判断 122"/>
        <xdr:cNvSpPr/>
      </xdr:nvSpPr>
      <xdr:spPr bwMode="auto">
        <a:xfrm>
          <a:off x="28575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241355</xdr:rowOff>
    </xdr:from>
    <xdr:ext cx="762000" cy="259045"/>
    <xdr:sp macro="" textlink="">
      <xdr:nvSpPr>
        <xdr:cNvPr id="124" name="テキスト ボックス 123"/>
        <xdr:cNvSpPr txBox="1"/>
      </xdr:nvSpPr>
      <xdr:spPr>
        <a:xfrm>
          <a:off x="2527300" y="65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205740</xdr:rowOff>
    </xdr:from>
    <xdr:to>
      <xdr:col>29</xdr:col>
      <xdr:colOff>177800</xdr:colOff>
      <xdr:row>35</xdr:row>
      <xdr:rowOff>307340</xdr:rowOff>
    </xdr:to>
    <xdr:sp macro="" textlink="">
      <xdr:nvSpPr>
        <xdr:cNvPr id="130" name="楕円 129"/>
        <xdr:cNvSpPr/>
      </xdr:nvSpPr>
      <xdr:spPr bwMode="auto">
        <a:xfrm>
          <a:off x="5600700" y="68160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177817</xdr:rowOff>
    </xdr:from>
    <xdr:ext cx="762000" cy="259045"/>
    <xdr:sp macro="" textlink="">
      <xdr:nvSpPr>
        <xdr:cNvPr id="131" name="人口1人当たり決算額の推移該当値テキスト445"/>
        <xdr:cNvSpPr txBox="1"/>
      </xdr:nvSpPr>
      <xdr:spPr>
        <a:xfrm>
          <a:off x="5740400" y="6788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239420</xdr:rowOff>
    </xdr:from>
    <xdr:to>
      <xdr:col>26</xdr:col>
      <xdr:colOff>101600</xdr:colOff>
      <xdr:row>35</xdr:row>
      <xdr:rowOff>341020</xdr:rowOff>
    </xdr:to>
    <xdr:sp macro="" textlink="">
      <xdr:nvSpPr>
        <xdr:cNvPr id="132" name="楕円 131"/>
        <xdr:cNvSpPr/>
      </xdr:nvSpPr>
      <xdr:spPr bwMode="auto">
        <a:xfrm>
          <a:off x="4953000" y="68497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325797</xdr:rowOff>
    </xdr:from>
    <xdr:ext cx="736600" cy="259045"/>
    <xdr:sp macro="" textlink="">
      <xdr:nvSpPr>
        <xdr:cNvPr id="133" name="テキスト ボックス 132"/>
        <xdr:cNvSpPr txBox="1"/>
      </xdr:nvSpPr>
      <xdr:spPr>
        <a:xfrm>
          <a:off x="4622800" y="6936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214122</xdr:rowOff>
    </xdr:from>
    <xdr:to>
      <xdr:col>22</xdr:col>
      <xdr:colOff>165100</xdr:colOff>
      <xdr:row>35</xdr:row>
      <xdr:rowOff>315722</xdr:rowOff>
    </xdr:to>
    <xdr:sp macro="" textlink="">
      <xdr:nvSpPr>
        <xdr:cNvPr id="134" name="楕円 133"/>
        <xdr:cNvSpPr/>
      </xdr:nvSpPr>
      <xdr:spPr bwMode="auto">
        <a:xfrm>
          <a:off x="4254500" y="68244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300499</xdr:rowOff>
    </xdr:from>
    <xdr:ext cx="762000" cy="259045"/>
    <xdr:sp macro="" textlink="">
      <xdr:nvSpPr>
        <xdr:cNvPr id="135" name="テキスト ボックス 134"/>
        <xdr:cNvSpPr txBox="1"/>
      </xdr:nvSpPr>
      <xdr:spPr>
        <a:xfrm>
          <a:off x="3924300" y="691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254774</xdr:rowOff>
    </xdr:from>
    <xdr:to>
      <xdr:col>19</xdr:col>
      <xdr:colOff>38100</xdr:colOff>
      <xdr:row>36</xdr:row>
      <xdr:rowOff>13474</xdr:rowOff>
    </xdr:to>
    <xdr:sp macro="" textlink="">
      <xdr:nvSpPr>
        <xdr:cNvPr id="136" name="楕円 135"/>
        <xdr:cNvSpPr/>
      </xdr:nvSpPr>
      <xdr:spPr bwMode="auto">
        <a:xfrm>
          <a:off x="3556000" y="68651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341151</xdr:rowOff>
    </xdr:from>
    <xdr:ext cx="762000" cy="259045"/>
    <xdr:sp macro="" textlink="">
      <xdr:nvSpPr>
        <xdr:cNvPr id="137" name="テキスト ボックス 136"/>
        <xdr:cNvSpPr txBox="1"/>
      </xdr:nvSpPr>
      <xdr:spPr>
        <a:xfrm>
          <a:off x="3225800" y="6951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324421</xdr:rowOff>
    </xdr:from>
    <xdr:to>
      <xdr:col>15</xdr:col>
      <xdr:colOff>101600</xdr:colOff>
      <xdr:row>36</xdr:row>
      <xdr:rowOff>83121</xdr:rowOff>
    </xdr:to>
    <xdr:sp macro="" textlink="">
      <xdr:nvSpPr>
        <xdr:cNvPr id="138" name="楕円 137"/>
        <xdr:cNvSpPr/>
      </xdr:nvSpPr>
      <xdr:spPr bwMode="auto">
        <a:xfrm>
          <a:off x="2857500" y="69347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67898</xdr:rowOff>
    </xdr:from>
    <xdr:ext cx="762000" cy="259045"/>
    <xdr:sp macro="" textlink="">
      <xdr:nvSpPr>
        <xdr:cNvPr id="139" name="テキスト ボックス 138"/>
        <xdr:cNvSpPr txBox="1"/>
      </xdr:nvSpPr>
      <xdr:spPr>
        <a:xfrm>
          <a:off x="2527300" y="7021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兵庫県姫路市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523,181
509,100
534.56
254,966,827
245,982,223
5,797,686
128,468,950
174,372,441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36014</xdr:rowOff>
    </xdr:from>
    <xdr:to>
      <xdr:col>24</xdr:col>
      <xdr:colOff>62865</xdr:colOff>
      <xdr:row>39</xdr:row>
      <xdr:rowOff>59951</xdr:rowOff>
    </xdr:to>
    <xdr:cxnSp macro="">
      <xdr:nvCxnSpPr>
        <xdr:cNvPr id="58" name="直線コネクタ 57"/>
        <xdr:cNvCxnSpPr/>
      </xdr:nvCxnSpPr>
      <xdr:spPr>
        <a:xfrm flipV="1">
          <a:off x="4633595" y="5350964"/>
          <a:ext cx="1270" cy="1395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63778</xdr:rowOff>
    </xdr:from>
    <xdr:ext cx="534377" cy="259045"/>
    <xdr:sp macro="" textlink="">
      <xdr:nvSpPr>
        <xdr:cNvPr id="59" name="人件費最小値テキスト"/>
        <xdr:cNvSpPr txBox="1"/>
      </xdr:nvSpPr>
      <xdr:spPr>
        <a:xfrm>
          <a:off x="4686300" y="675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59951</xdr:rowOff>
    </xdr:from>
    <xdr:to>
      <xdr:col>24</xdr:col>
      <xdr:colOff>152400</xdr:colOff>
      <xdr:row>39</xdr:row>
      <xdr:rowOff>59951</xdr:rowOff>
    </xdr:to>
    <xdr:cxnSp macro="">
      <xdr:nvCxnSpPr>
        <xdr:cNvPr id="60" name="直線コネクタ 59"/>
        <xdr:cNvCxnSpPr/>
      </xdr:nvCxnSpPr>
      <xdr:spPr>
        <a:xfrm>
          <a:off x="4546600" y="6746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154141</xdr:rowOff>
    </xdr:from>
    <xdr:ext cx="534377" cy="259045"/>
    <xdr:sp macro="" textlink="">
      <xdr:nvSpPr>
        <xdr:cNvPr id="61" name="人件費最大値テキスト"/>
        <xdr:cNvSpPr txBox="1"/>
      </xdr:nvSpPr>
      <xdr:spPr>
        <a:xfrm>
          <a:off x="4686300" y="512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36014</xdr:rowOff>
    </xdr:from>
    <xdr:to>
      <xdr:col>24</xdr:col>
      <xdr:colOff>152400</xdr:colOff>
      <xdr:row>31</xdr:row>
      <xdr:rowOff>36014</xdr:rowOff>
    </xdr:to>
    <xdr:cxnSp macro="">
      <xdr:nvCxnSpPr>
        <xdr:cNvPr id="62" name="直線コネクタ 61"/>
        <xdr:cNvCxnSpPr/>
      </xdr:nvCxnSpPr>
      <xdr:spPr>
        <a:xfrm>
          <a:off x="4546600" y="5350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32454</xdr:rowOff>
    </xdr:from>
    <xdr:to>
      <xdr:col>24</xdr:col>
      <xdr:colOff>63500</xdr:colOff>
      <xdr:row>36</xdr:row>
      <xdr:rowOff>77325</xdr:rowOff>
    </xdr:to>
    <xdr:cxnSp macro="">
      <xdr:nvCxnSpPr>
        <xdr:cNvPr id="63" name="直線コネクタ 62"/>
        <xdr:cNvCxnSpPr/>
      </xdr:nvCxnSpPr>
      <xdr:spPr>
        <a:xfrm flipV="1">
          <a:off x="3797300" y="6033204"/>
          <a:ext cx="838200" cy="216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85615</xdr:rowOff>
    </xdr:from>
    <xdr:ext cx="534377" cy="259045"/>
    <xdr:sp macro="" textlink="">
      <xdr:nvSpPr>
        <xdr:cNvPr id="64" name="人件費平均値テキスト"/>
        <xdr:cNvSpPr txBox="1"/>
      </xdr:nvSpPr>
      <xdr:spPr>
        <a:xfrm>
          <a:off x="4686300" y="6086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107188</xdr:rowOff>
    </xdr:from>
    <xdr:to>
      <xdr:col>24</xdr:col>
      <xdr:colOff>114300</xdr:colOff>
      <xdr:row>36</xdr:row>
      <xdr:rowOff>37338</xdr:rowOff>
    </xdr:to>
    <xdr:sp macro="" textlink="">
      <xdr:nvSpPr>
        <xdr:cNvPr id="65" name="フローチャート: 判断 64"/>
        <xdr:cNvSpPr/>
      </xdr:nvSpPr>
      <xdr:spPr>
        <a:xfrm>
          <a:off x="4584700" y="610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52048</xdr:rowOff>
    </xdr:from>
    <xdr:to>
      <xdr:col>19</xdr:col>
      <xdr:colOff>177800</xdr:colOff>
      <xdr:row>36</xdr:row>
      <xdr:rowOff>77325</xdr:rowOff>
    </xdr:to>
    <xdr:cxnSp macro="">
      <xdr:nvCxnSpPr>
        <xdr:cNvPr id="66" name="直線コネクタ 65"/>
        <xdr:cNvCxnSpPr/>
      </xdr:nvCxnSpPr>
      <xdr:spPr>
        <a:xfrm>
          <a:off x="2908300" y="6224248"/>
          <a:ext cx="889000" cy="25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139976</xdr:rowOff>
    </xdr:from>
    <xdr:to>
      <xdr:col>20</xdr:col>
      <xdr:colOff>38100</xdr:colOff>
      <xdr:row>37</xdr:row>
      <xdr:rowOff>70126</xdr:rowOff>
    </xdr:to>
    <xdr:sp macro="" textlink="">
      <xdr:nvSpPr>
        <xdr:cNvPr id="67" name="フローチャート: 判断 66"/>
        <xdr:cNvSpPr/>
      </xdr:nvSpPr>
      <xdr:spPr>
        <a:xfrm>
          <a:off x="3746500" y="6312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61253</xdr:rowOff>
    </xdr:from>
    <xdr:ext cx="534377" cy="259045"/>
    <xdr:sp macro="" textlink="">
      <xdr:nvSpPr>
        <xdr:cNvPr id="68" name="テキスト ボックス 67"/>
        <xdr:cNvSpPr txBox="1"/>
      </xdr:nvSpPr>
      <xdr:spPr>
        <a:xfrm>
          <a:off x="3530111" y="640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41337</xdr:rowOff>
    </xdr:from>
    <xdr:to>
      <xdr:col>15</xdr:col>
      <xdr:colOff>50800</xdr:colOff>
      <xdr:row>36</xdr:row>
      <xdr:rowOff>52048</xdr:rowOff>
    </xdr:to>
    <xdr:cxnSp macro="">
      <xdr:nvCxnSpPr>
        <xdr:cNvPr id="69" name="直線コネクタ 68"/>
        <xdr:cNvCxnSpPr/>
      </xdr:nvCxnSpPr>
      <xdr:spPr>
        <a:xfrm>
          <a:off x="2019300" y="6213537"/>
          <a:ext cx="889000" cy="10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119238</xdr:rowOff>
    </xdr:from>
    <xdr:to>
      <xdr:col>15</xdr:col>
      <xdr:colOff>101600</xdr:colOff>
      <xdr:row>37</xdr:row>
      <xdr:rowOff>49388</xdr:rowOff>
    </xdr:to>
    <xdr:sp macro="" textlink="">
      <xdr:nvSpPr>
        <xdr:cNvPr id="70" name="フローチャート: 判断 69"/>
        <xdr:cNvSpPr/>
      </xdr:nvSpPr>
      <xdr:spPr>
        <a:xfrm>
          <a:off x="2857500" y="6291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40515</xdr:rowOff>
    </xdr:from>
    <xdr:ext cx="534377" cy="259045"/>
    <xdr:sp macro="" textlink="">
      <xdr:nvSpPr>
        <xdr:cNvPr id="71" name="テキスト ボックス 70"/>
        <xdr:cNvSpPr txBox="1"/>
      </xdr:nvSpPr>
      <xdr:spPr>
        <a:xfrm>
          <a:off x="2641111" y="6384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41337</xdr:rowOff>
    </xdr:from>
    <xdr:to>
      <xdr:col>10</xdr:col>
      <xdr:colOff>114300</xdr:colOff>
      <xdr:row>36</xdr:row>
      <xdr:rowOff>98160</xdr:rowOff>
    </xdr:to>
    <xdr:cxnSp macro="">
      <xdr:nvCxnSpPr>
        <xdr:cNvPr id="72" name="直線コネクタ 71"/>
        <xdr:cNvCxnSpPr/>
      </xdr:nvCxnSpPr>
      <xdr:spPr>
        <a:xfrm flipV="1">
          <a:off x="1130300" y="6213537"/>
          <a:ext cx="889000" cy="56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139747</xdr:rowOff>
    </xdr:from>
    <xdr:to>
      <xdr:col>10</xdr:col>
      <xdr:colOff>165100</xdr:colOff>
      <xdr:row>37</xdr:row>
      <xdr:rowOff>69897</xdr:rowOff>
    </xdr:to>
    <xdr:sp macro="" textlink="">
      <xdr:nvSpPr>
        <xdr:cNvPr id="73" name="フローチャート: 判断 72"/>
        <xdr:cNvSpPr/>
      </xdr:nvSpPr>
      <xdr:spPr>
        <a:xfrm>
          <a:off x="1968500" y="6311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61024</xdr:rowOff>
    </xdr:from>
    <xdr:ext cx="534377" cy="259045"/>
    <xdr:sp macro="" textlink="">
      <xdr:nvSpPr>
        <xdr:cNvPr id="74" name="テキスト ボックス 73"/>
        <xdr:cNvSpPr txBox="1"/>
      </xdr:nvSpPr>
      <xdr:spPr>
        <a:xfrm>
          <a:off x="1752111" y="640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161889</xdr:rowOff>
    </xdr:from>
    <xdr:to>
      <xdr:col>6</xdr:col>
      <xdr:colOff>38100</xdr:colOff>
      <xdr:row>37</xdr:row>
      <xdr:rowOff>92039</xdr:rowOff>
    </xdr:to>
    <xdr:sp macro="" textlink="">
      <xdr:nvSpPr>
        <xdr:cNvPr id="75" name="フローチャート: 判断 74"/>
        <xdr:cNvSpPr/>
      </xdr:nvSpPr>
      <xdr:spPr>
        <a:xfrm>
          <a:off x="1079500" y="633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83166</xdr:rowOff>
    </xdr:from>
    <xdr:ext cx="534377" cy="259045"/>
    <xdr:sp macro="" textlink="">
      <xdr:nvSpPr>
        <xdr:cNvPr id="76" name="テキスト ボックス 75"/>
        <xdr:cNvSpPr txBox="1"/>
      </xdr:nvSpPr>
      <xdr:spPr>
        <a:xfrm>
          <a:off x="863111" y="6426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153104</xdr:rowOff>
    </xdr:from>
    <xdr:to>
      <xdr:col>24</xdr:col>
      <xdr:colOff>114300</xdr:colOff>
      <xdr:row>35</xdr:row>
      <xdr:rowOff>83254</xdr:rowOff>
    </xdr:to>
    <xdr:sp macro="" textlink="">
      <xdr:nvSpPr>
        <xdr:cNvPr id="82" name="楕円 81"/>
        <xdr:cNvSpPr/>
      </xdr:nvSpPr>
      <xdr:spPr>
        <a:xfrm>
          <a:off x="4584700" y="5982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4531</xdr:rowOff>
    </xdr:from>
    <xdr:ext cx="534377" cy="259045"/>
    <xdr:sp macro="" textlink="">
      <xdr:nvSpPr>
        <xdr:cNvPr id="83" name="人件費該当値テキスト"/>
        <xdr:cNvSpPr txBox="1"/>
      </xdr:nvSpPr>
      <xdr:spPr>
        <a:xfrm>
          <a:off x="4686300" y="5833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26525</xdr:rowOff>
    </xdr:from>
    <xdr:to>
      <xdr:col>20</xdr:col>
      <xdr:colOff>38100</xdr:colOff>
      <xdr:row>36</xdr:row>
      <xdr:rowOff>128125</xdr:rowOff>
    </xdr:to>
    <xdr:sp macro="" textlink="">
      <xdr:nvSpPr>
        <xdr:cNvPr id="84" name="楕円 83"/>
        <xdr:cNvSpPr/>
      </xdr:nvSpPr>
      <xdr:spPr>
        <a:xfrm>
          <a:off x="3746500" y="6198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144652</xdr:rowOff>
    </xdr:from>
    <xdr:ext cx="534377" cy="259045"/>
    <xdr:sp macro="" textlink="">
      <xdr:nvSpPr>
        <xdr:cNvPr id="85" name="テキスト ボックス 84"/>
        <xdr:cNvSpPr txBox="1"/>
      </xdr:nvSpPr>
      <xdr:spPr>
        <a:xfrm>
          <a:off x="3530111" y="5973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1248</xdr:rowOff>
    </xdr:from>
    <xdr:to>
      <xdr:col>15</xdr:col>
      <xdr:colOff>101600</xdr:colOff>
      <xdr:row>36</xdr:row>
      <xdr:rowOff>102848</xdr:rowOff>
    </xdr:to>
    <xdr:sp macro="" textlink="">
      <xdr:nvSpPr>
        <xdr:cNvPr id="86" name="楕円 85"/>
        <xdr:cNvSpPr/>
      </xdr:nvSpPr>
      <xdr:spPr>
        <a:xfrm>
          <a:off x="2857500" y="617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119375</xdr:rowOff>
    </xdr:from>
    <xdr:ext cx="534377" cy="259045"/>
    <xdr:sp macro="" textlink="">
      <xdr:nvSpPr>
        <xdr:cNvPr id="87" name="テキスト ボックス 86"/>
        <xdr:cNvSpPr txBox="1"/>
      </xdr:nvSpPr>
      <xdr:spPr>
        <a:xfrm>
          <a:off x="2641111" y="5948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161987</xdr:rowOff>
    </xdr:from>
    <xdr:to>
      <xdr:col>10</xdr:col>
      <xdr:colOff>165100</xdr:colOff>
      <xdr:row>36</xdr:row>
      <xdr:rowOff>92137</xdr:rowOff>
    </xdr:to>
    <xdr:sp macro="" textlink="">
      <xdr:nvSpPr>
        <xdr:cNvPr id="88" name="楕円 87"/>
        <xdr:cNvSpPr/>
      </xdr:nvSpPr>
      <xdr:spPr>
        <a:xfrm>
          <a:off x="1968500" y="6162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108664</xdr:rowOff>
    </xdr:from>
    <xdr:ext cx="534377" cy="259045"/>
    <xdr:sp macro="" textlink="">
      <xdr:nvSpPr>
        <xdr:cNvPr id="89" name="テキスト ボックス 88"/>
        <xdr:cNvSpPr txBox="1"/>
      </xdr:nvSpPr>
      <xdr:spPr>
        <a:xfrm>
          <a:off x="1752111" y="5937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47360</xdr:rowOff>
    </xdr:from>
    <xdr:to>
      <xdr:col>6</xdr:col>
      <xdr:colOff>38100</xdr:colOff>
      <xdr:row>36</xdr:row>
      <xdr:rowOff>148960</xdr:rowOff>
    </xdr:to>
    <xdr:sp macro="" textlink="">
      <xdr:nvSpPr>
        <xdr:cNvPr id="90" name="楕円 89"/>
        <xdr:cNvSpPr/>
      </xdr:nvSpPr>
      <xdr:spPr>
        <a:xfrm>
          <a:off x="1079500" y="621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165487</xdr:rowOff>
    </xdr:from>
    <xdr:ext cx="534377" cy="259045"/>
    <xdr:sp macro="" textlink="">
      <xdr:nvSpPr>
        <xdr:cNvPr id="91" name="テキスト ボックス 90"/>
        <xdr:cNvSpPr txBox="1"/>
      </xdr:nvSpPr>
      <xdr:spPr>
        <a:xfrm>
          <a:off x="863111" y="5994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139700</xdr:rowOff>
    </xdr:from>
    <xdr:to>
      <xdr:col>28</xdr:col>
      <xdr:colOff>114300</xdr:colOff>
      <xdr:row>59</xdr:row>
      <xdr:rowOff>139700</xdr:rowOff>
    </xdr:to>
    <xdr:cxnSp macro="">
      <xdr:nvCxnSpPr>
        <xdr:cNvPr id="103" name="直線コネクタ 102"/>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168927</xdr:rowOff>
    </xdr:from>
    <xdr:ext cx="531299" cy="259045"/>
    <xdr:sp macro="" textlink="">
      <xdr:nvSpPr>
        <xdr:cNvPr id="104" name="テキスト ボックス 103"/>
        <xdr:cNvSpPr txBox="1"/>
      </xdr:nvSpPr>
      <xdr:spPr>
        <a:xfrm>
          <a:off x="230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5" name="直線コネクタ 104"/>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6" name="テキスト ボックス 105"/>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7" name="直線コネクタ 106"/>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8" name="テキスト ボックス 107"/>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11" name="直線コネクタ 110"/>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54627</xdr:rowOff>
    </xdr:from>
    <xdr:ext cx="531299" cy="259045"/>
    <xdr:sp macro="" textlink="">
      <xdr:nvSpPr>
        <xdr:cNvPr id="112" name="テキスト ボックス 111"/>
        <xdr:cNvSpPr txBox="1"/>
      </xdr:nvSpPr>
      <xdr:spPr>
        <a:xfrm>
          <a:off x="230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3" name="直線コネクタ 112"/>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50</xdr:row>
      <xdr:rowOff>111777</xdr:rowOff>
    </xdr:from>
    <xdr:ext cx="531299" cy="259045"/>
    <xdr:sp macro="" textlink="">
      <xdr:nvSpPr>
        <xdr:cNvPr id="114" name="テキスト ボックス 113"/>
        <xdr:cNvSpPr txBox="1"/>
      </xdr:nvSpPr>
      <xdr:spPr>
        <a:xfrm>
          <a:off x="230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5" name="直線コネクタ 114"/>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6" name="テキスト ボックス 115"/>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7" name="直線コネクタ 11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8" name="テキスト ボックス 117"/>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9"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152130</xdr:rowOff>
    </xdr:from>
    <xdr:to>
      <xdr:col>24</xdr:col>
      <xdr:colOff>62865</xdr:colOff>
      <xdr:row>58</xdr:row>
      <xdr:rowOff>97895</xdr:rowOff>
    </xdr:to>
    <xdr:cxnSp macro="">
      <xdr:nvCxnSpPr>
        <xdr:cNvPr id="120" name="直線コネクタ 119"/>
        <xdr:cNvCxnSpPr/>
      </xdr:nvCxnSpPr>
      <xdr:spPr>
        <a:xfrm flipV="1">
          <a:off x="4633595" y="8724630"/>
          <a:ext cx="1270" cy="1317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101722</xdr:rowOff>
    </xdr:from>
    <xdr:ext cx="534377" cy="259045"/>
    <xdr:sp macro="" textlink="">
      <xdr:nvSpPr>
        <xdr:cNvPr id="121" name="物件費最小値テキスト"/>
        <xdr:cNvSpPr txBox="1"/>
      </xdr:nvSpPr>
      <xdr:spPr>
        <a:xfrm>
          <a:off x="4686300" y="10045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97895</xdr:rowOff>
    </xdr:from>
    <xdr:to>
      <xdr:col>24</xdr:col>
      <xdr:colOff>152400</xdr:colOff>
      <xdr:row>58</xdr:row>
      <xdr:rowOff>97895</xdr:rowOff>
    </xdr:to>
    <xdr:cxnSp macro="">
      <xdr:nvCxnSpPr>
        <xdr:cNvPr id="122" name="直線コネクタ 121"/>
        <xdr:cNvCxnSpPr/>
      </xdr:nvCxnSpPr>
      <xdr:spPr>
        <a:xfrm>
          <a:off x="4546600" y="10041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98807</xdr:rowOff>
    </xdr:from>
    <xdr:ext cx="534377" cy="259045"/>
    <xdr:sp macro="" textlink="">
      <xdr:nvSpPr>
        <xdr:cNvPr id="123" name="物件費最大値テキスト"/>
        <xdr:cNvSpPr txBox="1"/>
      </xdr:nvSpPr>
      <xdr:spPr>
        <a:xfrm>
          <a:off x="4686300" y="8499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152130</xdr:rowOff>
    </xdr:from>
    <xdr:to>
      <xdr:col>24</xdr:col>
      <xdr:colOff>152400</xdr:colOff>
      <xdr:row>50</xdr:row>
      <xdr:rowOff>152130</xdr:rowOff>
    </xdr:to>
    <xdr:cxnSp macro="">
      <xdr:nvCxnSpPr>
        <xdr:cNvPr id="124" name="直線コネクタ 123"/>
        <xdr:cNvCxnSpPr/>
      </xdr:nvCxnSpPr>
      <xdr:spPr>
        <a:xfrm>
          <a:off x="4546600" y="872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136499</xdr:rowOff>
    </xdr:from>
    <xdr:to>
      <xdr:col>24</xdr:col>
      <xdr:colOff>63500</xdr:colOff>
      <xdr:row>56</xdr:row>
      <xdr:rowOff>39916</xdr:rowOff>
    </xdr:to>
    <xdr:cxnSp macro="">
      <xdr:nvCxnSpPr>
        <xdr:cNvPr id="125" name="直線コネクタ 124"/>
        <xdr:cNvCxnSpPr/>
      </xdr:nvCxnSpPr>
      <xdr:spPr>
        <a:xfrm flipV="1">
          <a:off x="3797300" y="9566249"/>
          <a:ext cx="838200" cy="74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83672</xdr:rowOff>
    </xdr:from>
    <xdr:ext cx="534377" cy="259045"/>
    <xdr:sp macro="" textlink="">
      <xdr:nvSpPr>
        <xdr:cNvPr id="126" name="物件費平均値テキスト"/>
        <xdr:cNvSpPr txBox="1"/>
      </xdr:nvSpPr>
      <xdr:spPr>
        <a:xfrm>
          <a:off x="4686300" y="9513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105245</xdr:rowOff>
    </xdr:from>
    <xdr:to>
      <xdr:col>24</xdr:col>
      <xdr:colOff>114300</xdr:colOff>
      <xdr:row>56</xdr:row>
      <xdr:rowOff>35395</xdr:rowOff>
    </xdr:to>
    <xdr:sp macro="" textlink="">
      <xdr:nvSpPr>
        <xdr:cNvPr id="127" name="フローチャート: 判断 126"/>
        <xdr:cNvSpPr/>
      </xdr:nvSpPr>
      <xdr:spPr>
        <a:xfrm>
          <a:off x="4584700" y="953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92923</xdr:rowOff>
    </xdr:from>
    <xdr:to>
      <xdr:col>19</xdr:col>
      <xdr:colOff>177800</xdr:colOff>
      <xdr:row>56</xdr:row>
      <xdr:rowOff>39916</xdr:rowOff>
    </xdr:to>
    <xdr:cxnSp macro="">
      <xdr:nvCxnSpPr>
        <xdr:cNvPr id="128" name="直線コネクタ 127"/>
        <xdr:cNvCxnSpPr/>
      </xdr:nvCxnSpPr>
      <xdr:spPr>
        <a:xfrm>
          <a:off x="2908300" y="9522673"/>
          <a:ext cx="889000" cy="118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5290</xdr:rowOff>
    </xdr:from>
    <xdr:to>
      <xdr:col>20</xdr:col>
      <xdr:colOff>38100</xdr:colOff>
      <xdr:row>56</xdr:row>
      <xdr:rowOff>106890</xdr:rowOff>
    </xdr:to>
    <xdr:sp macro="" textlink="">
      <xdr:nvSpPr>
        <xdr:cNvPr id="129" name="フローチャート: 判断 128"/>
        <xdr:cNvSpPr/>
      </xdr:nvSpPr>
      <xdr:spPr>
        <a:xfrm>
          <a:off x="3746500" y="96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98017</xdr:rowOff>
    </xdr:from>
    <xdr:ext cx="534377" cy="259045"/>
    <xdr:sp macro="" textlink="">
      <xdr:nvSpPr>
        <xdr:cNvPr id="130" name="テキスト ボックス 129"/>
        <xdr:cNvSpPr txBox="1"/>
      </xdr:nvSpPr>
      <xdr:spPr>
        <a:xfrm>
          <a:off x="3530111" y="9699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92923</xdr:rowOff>
    </xdr:from>
    <xdr:to>
      <xdr:col>15</xdr:col>
      <xdr:colOff>50800</xdr:colOff>
      <xdr:row>56</xdr:row>
      <xdr:rowOff>156416</xdr:rowOff>
    </xdr:to>
    <xdr:cxnSp macro="">
      <xdr:nvCxnSpPr>
        <xdr:cNvPr id="131" name="直線コネクタ 130"/>
        <xdr:cNvCxnSpPr/>
      </xdr:nvCxnSpPr>
      <xdr:spPr>
        <a:xfrm flipV="1">
          <a:off x="2019300" y="9522673"/>
          <a:ext cx="889000" cy="234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27721</xdr:rowOff>
    </xdr:from>
    <xdr:to>
      <xdr:col>15</xdr:col>
      <xdr:colOff>101600</xdr:colOff>
      <xdr:row>55</xdr:row>
      <xdr:rowOff>129321</xdr:rowOff>
    </xdr:to>
    <xdr:sp macro="" textlink="">
      <xdr:nvSpPr>
        <xdr:cNvPr id="132" name="フローチャート: 判断 131"/>
        <xdr:cNvSpPr/>
      </xdr:nvSpPr>
      <xdr:spPr>
        <a:xfrm>
          <a:off x="2857500" y="9457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145848</xdr:rowOff>
    </xdr:from>
    <xdr:ext cx="534377" cy="259045"/>
    <xdr:sp macro="" textlink="">
      <xdr:nvSpPr>
        <xdr:cNvPr id="133" name="テキスト ボックス 132"/>
        <xdr:cNvSpPr txBox="1"/>
      </xdr:nvSpPr>
      <xdr:spPr>
        <a:xfrm>
          <a:off x="2641111" y="923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156416</xdr:rowOff>
    </xdr:from>
    <xdr:to>
      <xdr:col>10</xdr:col>
      <xdr:colOff>114300</xdr:colOff>
      <xdr:row>58</xdr:row>
      <xdr:rowOff>106496</xdr:rowOff>
    </xdr:to>
    <xdr:cxnSp macro="">
      <xdr:nvCxnSpPr>
        <xdr:cNvPr id="134" name="直線コネクタ 133"/>
        <xdr:cNvCxnSpPr/>
      </xdr:nvCxnSpPr>
      <xdr:spPr>
        <a:xfrm flipV="1">
          <a:off x="1130300" y="9757616"/>
          <a:ext cx="889000" cy="29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149822</xdr:rowOff>
    </xdr:from>
    <xdr:to>
      <xdr:col>10</xdr:col>
      <xdr:colOff>165100</xdr:colOff>
      <xdr:row>56</xdr:row>
      <xdr:rowOff>79972</xdr:rowOff>
    </xdr:to>
    <xdr:sp macro="" textlink="">
      <xdr:nvSpPr>
        <xdr:cNvPr id="135" name="フローチャート: 判断 134"/>
        <xdr:cNvSpPr/>
      </xdr:nvSpPr>
      <xdr:spPr>
        <a:xfrm>
          <a:off x="1968500" y="957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96499</xdr:rowOff>
    </xdr:from>
    <xdr:ext cx="534377" cy="259045"/>
    <xdr:sp macro="" textlink="">
      <xdr:nvSpPr>
        <xdr:cNvPr id="136" name="テキスト ボックス 135"/>
        <xdr:cNvSpPr txBox="1"/>
      </xdr:nvSpPr>
      <xdr:spPr>
        <a:xfrm>
          <a:off x="1752111" y="935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10890</xdr:rowOff>
    </xdr:from>
    <xdr:to>
      <xdr:col>6</xdr:col>
      <xdr:colOff>38100</xdr:colOff>
      <xdr:row>57</xdr:row>
      <xdr:rowOff>112490</xdr:rowOff>
    </xdr:to>
    <xdr:sp macro="" textlink="">
      <xdr:nvSpPr>
        <xdr:cNvPr id="137" name="フローチャート: 判断 136"/>
        <xdr:cNvSpPr/>
      </xdr:nvSpPr>
      <xdr:spPr>
        <a:xfrm>
          <a:off x="1079500" y="97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129017</xdr:rowOff>
    </xdr:from>
    <xdr:ext cx="534377" cy="259045"/>
    <xdr:sp macro="" textlink="">
      <xdr:nvSpPr>
        <xdr:cNvPr id="138" name="テキスト ボックス 137"/>
        <xdr:cNvSpPr txBox="1"/>
      </xdr:nvSpPr>
      <xdr:spPr>
        <a:xfrm>
          <a:off x="863111" y="955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9" name="テキスト ボックス 13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40" name="テキスト ボックス 13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41" name="テキスト ボックス 14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2" name="テキスト ボックス 14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3" name="テキスト ボックス 14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85699</xdr:rowOff>
    </xdr:from>
    <xdr:to>
      <xdr:col>24</xdr:col>
      <xdr:colOff>114300</xdr:colOff>
      <xdr:row>56</xdr:row>
      <xdr:rowOff>15849</xdr:rowOff>
    </xdr:to>
    <xdr:sp macro="" textlink="">
      <xdr:nvSpPr>
        <xdr:cNvPr id="144" name="楕円 143"/>
        <xdr:cNvSpPr/>
      </xdr:nvSpPr>
      <xdr:spPr>
        <a:xfrm>
          <a:off x="4584700" y="951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108576</xdr:rowOff>
    </xdr:from>
    <xdr:ext cx="534377" cy="259045"/>
    <xdr:sp macro="" textlink="">
      <xdr:nvSpPr>
        <xdr:cNvPr id="145" name="物件費該当値テキスト"/>
        <xdr:cNvSpPr txBox="1"/>
      </xdr:nvSpPr>
      <xdr:spPr>
        <a:xfrm>
          <a:off x="4686300" y="9366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160566</xdr:rowOff>
    </xdr:from>
    <xdr:to>
      <xdr:col>20</xdr:col>
      <xdr:colOff>38100</xdr:colOff>
      <xdr:row>56</xdr:row>
      <xdr:rowOff>90716</xdr:rowOff>
    </xdr:to>
    <xdr:sp macro="" textlink="">
      <xdr:nvSpPr>
        <xdr:cNvPr id="146" name="楕円 145"/>
        <xdr:cNvSpPr/>
      </xdr:nvSpPr>
      <xdr:spPr>
        <a:xfrm>
          <a:off x="3746500" y="9590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107243</xdr:rowOff>
    </xdr:from>
    <xdr:ext cx="534377" cy="259045"/>
    <xdr:sp macro="" textlink="">
      <xdr:nvSpPr>
        <xdr:cNvPr id="147" name="テキスト ボックス 146"/>
        <xdr:cNvSpPr txBox="1"/>
      </xdr:nvSpPr>
      <xdr:spPr>
        <a:xfrm>
          <a:off x="3530111" y="9365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42123</xdr:rowOff>
    </xdr:from>
    <xdr:to>
      <xdr:col>15</xdr:col>
      <xdr:colOff>101600</xdr:colOff>
      <xdr:row>55</xdr:row>
      <xdr:rowOff>143723</xdr:rowOff>
    </xdr:to>
    <xdr:sp macro="" textlink="">
      <xdr:nvSpPr>
        <xdr:cNvPr id="148" name="楕円 147"/>
        <xdr:cNvSpPr/>
      </xdr:nvSpPr>
      <xdr:spPr>
        <a:xfrm>
          <a:off x="2857500" y="9471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134850</xdr:rowOff>
    </xdr:from>
    <xdr:ext cx="534377" cy="259045"/>
    <xdr:sp macro="" textlink="">
      <xdr:nvSpPr>
        <xdr:cNvPr id="149" name="テキスト ボックス 148"/>
        <xdr:cNvSpPr txBox="1"/>
      </xdr:nvSpPr>
      <xdr:spPr>
        <a:xfrm>
          <a:off x="2641111" y="956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105616</xdr:rowOff>
    </xdr:from>
    <xdr:to>
      <xdr:col>10</xdr:col>
      <xdr:colOff>165100</xdr:colOff>
      <xdr:row>57</xdr:row>
      <xdr:rowOff>35766</xdr:rowOff>
    </xdr:to>
    <xdr:sp macro="" textlink="">
      <xdr:nvSpPr>
        <xdr:cNvPr id="150" name="楕円 149"/>
        <xdr:cNvSpPr/>
      </xdr:nvSpPr>
      <xdr:spPr>
        <a:xfrm>
          <a:off x="1968500" y="9706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26893</xdr:rowOff>
    </xdr:from>
    <xdr:ext cx="534377" cy="259045"/>
    <xdr:sp macro="" textlink="">
      <xdr:nvSpPr>
        <xdr:cNvPr id="151" name="テキスト ボックス 150"/>
        <xdr:cNvSpPr txBox="1"/>
      </xdr:nvSpPr>
      <xdr:spPr>
        <a:xfrm>
          <a:off x="1752111" y="9799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55696</xdr:rowOff>
    </xdr:from>
    <xdr:to>
      <xdr:col>6</xdr:col>
      <xdr:colOff>38100</xdr:colOff>
      <xdr:row>58</xdr:row>
      <xdr:rowOff>157296</xdr:rowOff>
    </xdr:to>
    <xdr:sp macro="" textlink="">
      <xdr:nvSpPr>
        <xdr:cNvPr id="152" name="楕円 151"/>
        <xdr:cNvSpPr/>
      </xdr:nvSpPr>
      <xdr:spPr>
        <a:xfrm>
          <a:off x="1079500" y="9999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148423</xdr:rowOff>
    </xdr:from>
    <xdr:ext cx="534377" cy="259045"/>
    <xdr:sp macro="" textlink="">
      <xdr:nvSpPr>
        <xdr:cNvPr id="153" name="テキスト ボックス 152"/>
        <xdr:cNvSpPr txBox="1"/>
      </xdr:nvSpPr>
      <xdr:spPr>
        <a:xfrm>
          <a:off x="863111" y="1009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4" name="正方形/長方形 15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5" name="正方形/長方形 15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6" name="正方形/長方形 15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7" name="正方形/長方形 15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8" name="正方形/長方形 15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9" name="正方形/長方形 15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60" name="正方形/長方形 15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61" name="正方形/長方形 16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2" name="テキスト ボックス 16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3" name="直線コネクタ 16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4" name="直線コネクタ 163"/>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5" name="テキスト ボックス 164"/>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6" name="直線コネクタ 165"/>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7" name="テキスト ボックス 166"/>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8" name="直線コネクタ 167"/>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9" name="テキスト ボックス 168"/>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70" name="直線コネクタ 169"/>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71" name="テキスト ボックス 170"/>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86756</xdr:rowOff>
    </xdr:from>
    <xdr:to>
      <xdr:col>24</xdr:col>
      <xdr:colOff>62865</xdr:colOff>
      <xdr:row>78</xdr:row>
      <xdr:rowOff>128727</xdr:rowOff>
    </xdr:to>
    <xdr:cxnSp macro="">
      <xdr:nvCxnSpPr>
        <xdr:cNvPr id="175" name="直線コネクタ 174"/>
        <xdr:cNvCxnSpPr/>
      </xdr:nvCxnSpPr>
      <xdr:spPr>
        <a:xfrm flipV="1">
          <a:off x="4633595" y="12088256"/>
          <a:ext cx="1270" cy="1413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132554</xdr:rowOff>
    </xdr:from>
    <xdr:ext cx="378565" cy="259045"/>
    <xdr:sp macro="" textlink="">
      <xdr:nvSpPr>
        <xdr:cNvPr id="176" name="維持補修費最小値テキスト"/>
        <xdr:cNvSpPr txBox="1"/>
      </xdr:nvSpPr>
      <xdr:spPr>
        <a:xfrm>
          <a:off x="4686300" y="13505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128727</xdr:rowOff>
    </xdr:from>
    <xdr:to>
      <xdr:col>24</xdr:col>
      <xdr:colOff>152400</xdr:colOff>
      <xdr:row>78</xdr:row>
      <xdr:rowOff>128727</xdr:rowOff>
    </xdr:to>
    <xdr:cxnSp macro="">
      <xdr:nvCxnSpPr>
        <xdr:cNvPr id="177" name="直線コネクタ 176"/>
        <xdr:cNvCxnSpPr/>
      </xdr:nvCxnSpPr>
      <xdr:spPr>
        <a:xfrm>
          <a:off x="4546600" y="1350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33433</xdr:rowOff>
    </xdr:from>
    <xdr:ext cx="534377" cy="259045"/>
    <xdr:sp macro="" textlink="">
      <xdr:nvSpPr>
        <xdr:cNvPr id="178" name="維持補修費最大値テキスト"/>
        <xdr:cNvSpPr txBox="1"/>
      </xdr:nvSpPr>
      <xdr:spPr>
        <a:xfrm>
          <a:off x="4686300" y="1186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86756</xdr:rowOff>
    </xdr:from>
    <xdr:to>
      <xdr:col>24</xdr:col>
      <xdr:colOff>152400</xdr:colOff>
      <xdr:row>70</xdr:row>
      <xdr:rowOff>86756</xdr:rowOff>
    </xdr:to>
    <xdr:cxnSp macro="">
      <xdr:nvCxnSpPr>
        <xdr:cNvPr id="179" name="直線コネクタ 178"/>
        <xdr:cNvCxnSpPr/>
      </xdr:nvCxnSpPr>
      <xdr:spPr>
        <a:xfrm>
          <a:off x="4546600" y="1208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11364</xdr:rowOff>
    </xdr:from>
    <xdr:to>
      <xdr:col>24</xdr:col>
      <xdr:colOff>63500</xdr:colOff>
      <xdr:row>78</xdr:row>
      <xdr:rowOff>13421</xdr:rowOff>
    </xdr:to>
    <xdr:cxnSp macro="">
      <xdr:nvCxnSpPr>
        <xdr:cNvPr id="180" name="直線コネクタ 179"/>
        <xdr:cNvCxnSpPr/>
      </xdr:nvCxnSpPr>
      <xdr:spPr>
        <a:xfrm flipV="1">
          <a:off x="3797300" y="13384464"/>
          <a:ext cx="8382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39585</xdr:rowOff>
    </xdr:from>
    <xdr:ext cx="469744" cy="259045"/>
    <xdr:sp macro="" textlink="">
      <xdr:nvSpPr>
        <xdr:cNvPr id="181" name="維持補修費平均値テキスト"/>
        <xdr:cNvSpPr txBox="1"/>
      </xdr:nvSpPr>
      <xdr:spPr>
        <a:xfrm>
          <a:off x="4686300" y="130697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16708</xdr:rowOff>
    </xdr:from>
    <xdr:to>
      <xdr:col>24</xdr:col>
      <xdr:colOff>114300</xdr:colOff>
      <xdr:row>77</xdr:row>
      <xdr:rowOff>118308</xdr:rowOff>
    </xdr:to>
    <xdr:sp macro="" textlink="">
      <xdr:nvSpPr>
        <xdr:cNvPr id="182" name="フローチャート: 判断 181"/>
        <xdr:cNvSpPr/>
      </xdr:nvSpPr>
      <xdr:spPr>
        <a:xfrm>
          <a:off x="4584700" y="1321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12964</xdr:rowOff>
    </xdr:from>
    <xdr:to>
      <xdr:col>19</xdr:col>
      <xdr:colOff>177800</xdr:colOff>
      <xdr:row>78</xdr:row>
      <xdr:rowOff>13421</xdr:rowOff>
    </xdr:to>
    <xdr:cxnSp macro="">
      <xdr:nvCxnSpPr>
        <xdr:cNvPr id="183" name="直線コネクタ 182"/>
        <xdr:cNvCxnSpPr/>
      </xdr:nvCxnSpPr>
      <xdr:spPr>
        <a:xfrm>
          <a:off x="2908300" y="13386064"/>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38745</xdr:rowOff>
    </xdr:from>
    <xdr:to>
      <xdr:col>20</xdr:col>
      <xdr:colOff>38100</xdr:colOff>
      <xdr:row>77</xdr:row>
      <xdr:rowOff>140345</xdr:rowOff>
    </xdr:to>
    <xdr:sp macro="" textlink="">
      <xdr:nvSpPr>
        <xdr:cNvPr id="184" name="フローチャート: 判断 183"/>
        <xdr:cNvSpPr/>
      </xdr:nvSpPr>
      <xdr:spPr>
        <a:xfrm>
          <a:off x="3746500" y="1324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156872</xdr:rowOff>
    </xdr:from>
    <xdr:ext cx="469744" cy="259045"/>
    <xdr:sp macro="" textlink="">
      <xdr:nvSpPr>
        <xdr:cNvPr id="185" name="テキスト ボックス 184"/>
        <xdr:cNvSpPr txBox="1"/>
      </xdr:nvSpPr>
      <xdr:spPr>
        <a:xfrm>
          <a:off x="3562428" y="1301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12964</xdr:rowOff>
    </xdr:from>
    <xdr:to>
      <xdr:col>15</xdr:col>
      <xdr:colOff>50800</xdr:colOff>
      <xdr:row>78</xdr:row>
      <xdr:rowOff>27870</xdr:rowOff>
    </xdr:to>
    <xdr:cxnSp macro="">
      <xdr:nvCxnSpPr>
        <xdr:cNvPr id="186" name="直線コネクタ 185"/>
        <xdr:cNvCxnSpPr/>
      </xdr:nvCxnSpPr>
      <xdr:spPr>
        <a:xfrm flipV="1">
          <a:off x="2019300" y="13386064"/>
          <a:ext cx="889000" cy="14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34905</xdr:rowOff>
    </xdr:from>
    <xdr:to>
      <xdr:col>15</xdr:col>
      <xdr:colOff>101600</xdr:colOff>
      <xdr:row>77</xdr:row>
      <xdr:rowOff>136505</xdr:rowOff>
    </xdr:to>
    <xdr:sp macro="" textlink="">
      <xdr:nvSpPr>
        <xdr:cNvPr id="187" name="フローチャート: 判断 186"/>
        <xdr:cNvSpPr/>
      </xdr:nvSpPr>
      <xdr:spPr>
        <a:xfrm>
          <a:off x="2857500" y="13236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153032</xdr:rowOff>
    </xdr:from>
    <xdr:ext cx="469744" cy="259045"/>
    <xdr:sp macro="" textlink="">
      <xdr:nvSpPr>
        <xdr:cNvPr id="188" name="テキスト ボックス 187"/>
        <xdr:cNvSpPr txBox="1"/>
      </xdr:nvSpPr>
      <xdr:spPr>
        <a:xfrm>
          <a:off x="2673428" y="13011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16988</xdr:rowOff>
    </xdr:from>
    <xdr:to>
      <xdr:col>10</xdr:col>
      <xdr:colOff>114300</xdr:colOff>
      <xdr:row>78</xdr:row>
      <xdr:rowOff>27870</xdr:rowOff>
    </xdr:to>
    <xdr:cxnSp macro="">
      <xdr:nvCxnSpPr>
        <xdr:cNvPr id="189" name="直線コネクタ 188"/>
        <xdr:cNvCxnSpPr/>
      </xdr:nvCxnSpPr>
      <xdr:spPr>
        <a:xfrm>
          <a:off x="1130300" y="13390088"/>
          <a:ext cx="889000" cy="10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28093</xdr:rowOff>
    </xdr:from>
    <xdr:to>
      <xdr:col>10</xdr:col>
      <xdr:colOff>165100</xdr:colOff>
      <xdr:row>77</xdr:row>
      <xdr:rowOff>129693</xdr:rowOff>
    </xdr:to>
    <xdr:sp macro="" textlink="">
      <xdr:nvSpPr>
        <xdr:cNvPr id="190" name="フローチャート: 判断 189"/>
        <xdr:cNvSpPr/>
      </xdr:nvSpPr>
      <xdr:spPr>
        <a:xfrm>
          <a:off x="1968500" y="1322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146220</xdr:rowOff>
    </xdr:from>
    <xdr:ext cx="469744" cy="259045"/>
    <xdr:sp macro="" textlink="">
      <xdr:nvSpPr>
        <xdr:cNvPr id="191" name="テキスト ボックス 190"/>
        <xdr:cNvSpPr txBox="1"/>
      </xdr:nvSpPr>
      <xdr:spPr>
        <a:xfrm>
          <a:off x="1784428" y="1300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35911</xdr:rowOff>
    </xdr:from>
    <xdr:to>
      <xdr:col>6</xdr:col>
      <xdr:colOff>38100</xdr:colOff>
      <xdr:row>77</xdr:row>
      <xdr:rowOff>137511</xdr:rowOff>
    </xdr:to>
    <xdr:sp macro="" textlink="">
      <xdr:nvSpPr>
        <xdr:cNvPr id="192" name="フローチャート: 判断 191"/>
        <xdr:cNvSpPr/>
      </xdr:nvSpPr>
      <xdr:spPr>
        <a:xfrm>
          <a:off x="1079500" y="1323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154038</xdr:rowOff>
    </xdr:from>
    <xdr:ext cx="469744" cy="259045"/>
    <xdr:sp macro="" textlink="">
      <xdr:nvSpPr>
        <xdr:cNvPr id="193" name="テキスト ボックス 192"/>
        <xdr:cNvSpPr txBox="1"/>
      </xdr:nvSpPr>
      <xdr:spPr>
        <a:xfrm>
          <a:off x="895428" y="1301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132014</xdr:rowOff>
    </xdr:from>
    <xdr:to>
      <xdr:col>24</xdr:col>
      <xdr:colOff>114300</xdr:colOff>
      <xdr:row>78</xdr:row>
      <xdr:rowOff>62164</xdr:rowOff>
    </xdr:to>
    <xdr:sp macro="" textlink="">
      <xdr:nvSpPr>
        <xdr:cNvPr id="199" name="楕円 198"/>
        <xdr:cNvSpPr/>
      </xdr:nvSpPr>
      <xdr:spPr>
        <a:xfrm>
          <a:off x="4584700" y="13333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46941</xdr:rowOff>
    </xdr:from>
    <xdr:ext cx="469744" cy="259045"/>
    <xdr:sp macro="" textlink="">
      <xdr:nvSpPr>
        <xdr:cNvPr id="200" name="維持補修費該当値テキスト"/>
        <xdr:cNvSpPr txBox="1"/>
      </xdr:nvSpPr>
      <xdr:spPr>
        <a:xfrm>
          <a:off x="4686300" y="13248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134071</xdr:rowOff>
    </xdr:from>
    <xdr:to>
      <xdr:col>20</xdr:col>
      <xdr:colOff>38100</xdr:colOff>
      <xdr:row>78</xdr:row>
      <xdr:rowOff>64221</xdr:rowOff>
    </xdr:to>
    <xdr:sp macro="" textlink="">
      <xdr:nvSpPr>
        <xdr:cNvPr id="201" name="楕円 200"/>
        <xdr:cNvSpPr/>
      </xdr:nvSpPr>
      <xdr:spPr>
        <a:xfrm>
          <a:off x="3746500" y="13335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55348</xdr:rowOff>
    </xdr:from>
    <xdr:ext cx="469744" cy="259045"/>
    <xdr:sp macro="" textlink="">
      <xdr:nvSpPr>
        <xdr:cNvPr id="202" name="テキスト ボックス 201"/>
        <xdr:cNvSpPr txBox="1"/>
      </xdr:nvSpPr>
      <xdr:spPr>
        <a:xfrm>
          <a:off x="3562428" y="13428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133614</xdr:rowOff>
    </xdr:from>
    <xdr:to>
      <xdr:col>15</xdr:col>
      <xdr:colOff>101600</xdr:colOff>
      <xdr:row>78</xdr:row>
      <xdr:rowOff>63764</xdr:rowOff>
    </xdr:to>
    <xdr:sp macro="" textlink="">
      <xdr:nvSpPr>
        <xdr:cNvPr id="203" name="楕円 202"/>
        <xdr:cNvSpPr/>
      </xdr:nvSpPr>
      <xdr:spPr>
        <a:xfrm>
          <a:off x="2857500" y="1333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54891</xdr:rowOff>
    </xdr:from>
    <xdr:ext cx="469744" cy="259045"/>
    <xdr:sp macro="" textlink="">
      <xdr:nvSpPr>
        <xdr:cNvPr id="204" name="テキスト ボックス 203"/>
        <xdr:cNvSpPr txBox="1"/>
      </xdr:nvSpPr>
      <xdr:spPr>
        <a:xfrm>
          <a:off x="2673428" y="13427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148520</xdr:rowOff>
    </xdr:from>
    <xdr:to>
      <xdr:col>10</xdr:col>
      <xdr:colOff>165100</xdr:colOff>
      <xdr:row>78</xdr:row>
      <xdr:rowOff>78670</xdr:rowOff>
    </xdr:to>
    <xdr:sp macro="" textlink="">
      <xdr:nvSpPr>
        <xdr:cNvPr id="205" name="楕円 204"/>
        <xdr:cNvSpPr/>
      </xdr:nvSpPr>
      <xdr:spPr>
        <a:xfrm>
          <a:off x="1968500" y="1335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69797</xdr:rowOff>
    </xdr:from>
    <xdr:ext cx="469744" cy="259045"/>
    <xdr:sp macro="" textlink="">
      <xdr:nvSpPr>
        <xdr:cNvPr id="206" name="テキスト ボックス 205"/>
        <xdr:cNvSpPr txBox="1"/>
      </xdr:nvSpPr>
      <xdr:spPr>
        <a:xfrm>
          <a:off x="1784428" y="1344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137638</xdr:rowOff>
    </xdr:from>
    <xdr:to>
      <xdr:col>6</xdr:col>
      <xdr:colOff>38100</xdr:colOff>
      <xdr:row>78</xdr:row>
      <xdr:rowOff>67788</xdr:rowOff>
    </xdr:to>
    <xdr:sp macro="" textlink="">
      <xdr:nvSpPr>
        <xdr:cNvPr id="207" name="楕円 206"/>
        <xdr:cNvSpPr/>
      </xdr:nvSpPr>
      <xdr:spPr>
        <a:xfrm>
          <a:off x="1079500" y="13339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58915</xdr:rowOff>
    </xdr:from>
    <xdr:ext cx="469744" cy="259045"/>
    <xdr:sp macro="" textlink="">
      <xdr:nvSpPr>
        <xdr:cNvPr id="208" name="テキスト ボックス 207"/>
        <xdr:cNvSpPr txBox="1"/>
      </xdr:nvSpPr>
      <xdr:spPr>
        <a:xfrm>
          <a:off x="895428" y="13432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3" name="テキスト ボックス 222"/>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88134</xdr:rowOff>
    </xdr:from>
    <xdr:to>
      <xdr:col>24</xdr:col>
      <xdr:colOff>62865</xdr:colOff>
      <xdr:row>99</xdr:row>
      <xdr:rowOff>5032</xdr:rowOff>
    </xdr:to>
    <xdr:cxnSp macro="">
      <xdr:nvCxnSpPr>
        <xdr:cNvPr id="235" name="直線コネクタ 234"/>
        <xdr:cNvCxnSpPr/>
      </xdr:nvCxnSpPr>
      <xdr:spPr>
        <a:xfrm flipV="1">
          <a:off x="4633595" y="15518634"/>
          <a:ext cx="1270" cy="1459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8859</xdr:rowOff>
    </xdr:from>
    <xdr:ext cx="534377" cy="259045"/>
    <xdr:sp macro="" textlink="">
      <xdr:nvSpPr>
        <xdr:cNvPr id="236" name="扶助費最小値テキスト"/>
        <xdr:cNvSpPr txBox="1"/>
      </xdr:nvSpPr>
      <xdr:spPr>
        <a:xfrm>
          <a:off x="4686300" y="1698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5032</xdr:rowOff>
    </xdr:from>
    <xdr:to>
      <xdr:col>24</xdr:col>
      <xdr:colOff>152400</xdr:colOff>
      <xdr:row>99</xdr:row>
      <xdr:rowOff>5032</xdr:rowOff>
    </xdr:to>
    <xdr:cxnSp macro="">
      <xdr:nvCxnSpPr>
        <xdr:cNvPr id="237" name="直線コネクタ 236"/>
        <xdr:cNvCxnSpPr/>
      </xdr:nvCxnSpPr>
      <xdr:spPr>
        <a:xfrm>
          <a:off x="4546600" y="1697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34811</xdr:rowOff>
    </xdr:from>
    <xdr:ext cx="599010" cy="259045"/>
    <xdr:sp macro="" textlink="">
      <xdr:nvSpPr>
        <xdr:cNvPr id="238" name="扶助費最大値テキスト"/>
        <xdr:cNvSpPr txBox="1"/>
      </xdr:nvSpPr>
      <xdr:spPr>
        <a:xfrm>
          <a:off x="4686300" y="15293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88134</xdr:rowOff>
    </xdr:from>
    <xdr:to>
      <xdr:col>24</xdr:col>
      <xdr:colOff>152400</xdr:colOff>
      <xdr:row>90</xdr:row>
      <xdr:rowOff>88134</xdr:rowOff>
    </xdr:to>
    <xdr:cxnSp macro="">
      <xdr:nvCxnSpPr>
        <xdr:cNvPr id="239" name="直線コネクタ 238"/>
        <xdr:cNvCxnSpPr/>
      </xdr:nvCxnSpPr>
      <xdr:spPr>
        <a:xfrm>
          <a:off x="4546600" y="15518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148441</xdr:rowOff>
    </xdr:from>
    <xdr:to>
      <xdr:col>24</xdr:col>
      <xdr:colOff>63500</xdr:colOff>
      <xdr:row>97</xdr:row>
      <xdr:rowOff>10824</xdr:rowOff>
    </xdr:to>
    <xdr:cxnSp macro="">
      <xdr:nvCxnSpPr>
        <xdr:cNvPr id="240" name="直線コネクタ 239"/>
        <xdr:cNvCxnSpPr/>
      </xdr:nvCxnSpPr>
      <xdr:spPr>
        <a:xfrm flipV="1">
          <a:off x="3797300" y="16607641"/>
          <a:ext cx="838200" cy="33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122531</xdr:rowOff>
    </xdr:from>
    <xdr:ext cx="599010" cy="259045"/>
    <xdr:sp macro="" textlink="">
      <xdr:nvSpPr>
        <xdr:cNvPr id="241" name="扶助費平均値テキスト"/>
        <xdr:cNvSpPr txBox="1"/>
      </xdr:nvSpPr>
      <xdr:spPr>
        <a:xfrm>
          <a:off x="4686300" y="162388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99654</xdr:rowOff>
    </xdr:from>
    <xdr:to>
      <xdr:col>24</xdr:col>
      <xdr:colOff>114300</xdr:colOff>
      <xdr:row>96</xdr:row>
      <xdr:rowOff>29804</xdr:rowOff>
    </xdr:to>
    <xdr:sp macro="" textlink="">
      <xdr:nvSpPr>
        <xdr:cNvPr id="242" name="フローチャート: 判断 241"/>
        <xdr:cNvSpPr/>
      </xdr:nvSpPr>
      <xdr:spPr>
        <a:xfrm>
          <a:off x="4584700" y="1638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10824</xdr:rowOff>
    </xdr:from>
    <xdr:to>
      <xdr:col>19</xdr:col>
      <xdr:colOff>177800</xdr:colOff>
      <xdr:row>97</xdr:row>
      <xdr:rowOff>97616</xdr:rowOff>
    </xdr:to>
    <xdr:cxnSp macro="">
      <xdr:nvCxnSpPr>
        <xdr:cNvPr id="243" name="直線コネクタ 242"/>
        <xdr:cNvCxnSpPr/>
      </xdr:nvCxnSpPr>
      <xdr:spPr>
        <a:xfrm flipV="1">
          <a:off x="2908300" y="16641474"/>
          <a:ext cx="889000" cy="8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5330</xdr:rowOff>
    </xdr:from>
    <xdr:to>
      <xdr:col>20</xdr:col>
      <xdr:colOff>38100</xdr:colOff>
      <xdr:row>96</xdr:row>
      <xdr:rowOff>106930</xdr:rowOff>
    </xdr:to>
    <xdr:sp macro="" textlink="">
      <xdr:nvSpPr>
        <xdr:cNvPr id="244" name="フローチャート: 判断 243"/>
        <xdr:cNvSpPr/>
      </xdr:nvSpPr>
      <xdr:spPr>
        <a:xfrm>
          <a:off x="37465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123457</xdr:rowOff>
    </xdr:from>
    <xdr:ext cx="599010" cy="259045"/>
    <xdr:sp macro="" textlink="">
      <xdr:nvSpPr>
        <xdr:cNvPr id="245" name="テキスト ボックス 244"/>
        <xdr:cNvSpPr txBox="1"/>
      </xdr:nvSpPr>
      <xdr:spPr>
        <a:xfrm>
          <a:off x="3497795" y="16239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164280</xdr:rowOff>
    </xdr:from>
    <xdr:to>
      <xdr:col>15</xdr:col>
      <xdr:colOff>50800</xdr:colOff>
      <xdr:row>97</xdr:row>
      <xdr:rowOff>97616</xdr:rowOff>
    </xdr:to>
    <xdr:cxnSp macro="">
      <xdr:nvCxnSpPr>
        <xdr:cNvPr id="246" name="直線コネクタ 245"/>
        <xdr:cNvCxnSpPr/>
      </xdr:nvCxnSpPr>
      <xdr:spPr>
        <a:xfrm>
          <a:off x="2019300" y="16623480"/>
          <a:ext cx="889000" cy="104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90805</xdr:rowOff>
    </xdr:from>
    <xdr:to>
      <xdr:col>15</xdr:col>
      <xdr:colOff>101600</xdr:colOff>
      <xdr:row>97</xdr:row>
      <xdr:rowOff>20955</xdr:rowOff>
    </xdr:to>
    <xdr:sp macro="" textlink="">
      <xdr:nvSpPr>
        <xdr:cNvPr id="247" name="フローチャート: 判断 246"/>
        <xdr:cNvSpPr/>
      </xdr:nvSpPr>
      <xdr:spPr>
        <a:xfrm>
          <a:off x="2857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37482</xdr:rowOff>
    </xdr:from>
    <xdr:ext cx="599010" cy="259045"/>
    <xdr:sp macro="" textlink="">
      <xdr:nvSpPr>
        <xdr:cNvPr id="248" name="テキスト ボックス 247"/>
        <xdr:cNvSpPr txBox="1"/>
      </xdr:nvSpPr>
      <xdr:spPr>
        <a:xfrm>
          <a:off x="2608795" y="16325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164280</xdr:rowOff>
    </xdr:from>
    <xdr:to>
      <xdr:col>10</xdr:col>
      <xdr:colOff>114300</xdr:colOff>
      <xdr:row>98</xdr:row>
      <xdr:rowOff>76073</xdr:rowOff>
    </xdr:to>
    <xdr:cxnSp macro="">
      <xdr:nvCxnSpPr>
        <xdr:cNvPr id="249" name="直線コネクタ 248"/>
        <xdr:cNvCxnSpPr/>
      </xdr:nvCxnSpPr>
      <xdr:spPr>
        <a:xfrm flipV="1">
          <a:off x="1130300" y="16623480"/>
          <a:ext cx="889000" cy="254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153550</xdr:rowOff>
    </xdr:from>
    <xdr:to>
      <xdr:col>10</xdr:col>
      <xdr:colOff>165100</xdr:colOff>
      <xdr:row>96</xdr:row>
      <xdr:rowOff>83700</xdr:rowOff>
    </xdr:to>
    <xdr:sp macro="" textlink="">
      <xdr:nvSpPr>
        <xdr:cNvPr id="250" name="フローチャート: 判断 249"/>
        <xdr:cNvSpPr/>
      </xdr:nvSpPr>
      <xdr:spPr>
        <a:xfrm>
          <a:off x="1968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100227</xdr:rowOff>
    </xdr:from>
    <xdr:ext cx="599010" cy="259045"/>
    <xdr:sp macro="" textlink="">
      <xdr:nvSpPr>
        <xdr:cNvPr id="251" name="テキスト ボックス 250"/>
        <xdr:cNvSpPr txBox="1"/>
      </xdr:nvSpPr>
      <xdr:spPr>
        <a:xfrm>
          <a:off x="1719795" y="16216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85939</xdr:rowOff>
    </xdr:from>
    <xdr:to>
      <xdr:col>6</xdr:col>
      <xdr:colOff>38100</xdr:colOff>
      <xdr:row>98</xdr:row>
      <xdr:rowOff>16089</xdr:rowOff>
    </xdr:to>
    <xdr:sp macro="" textlink="">
      <xdr:nvSpPr>
        <xdr:cNvPr id="252" name="フローチャート: 判断 251"/>
        <xdr:cNvSpPr/>
      </xdr:nvSpPr>
      <xdr:spPr>
        <a:xfrm>
          <a:off x="1079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32616</xdr:rowOff>
    </xdr:from>
    <xdr:ext cx="599010" cy="259045"/>
    <xdr:sp macro="" textlink="">
      <xdr:nvSpPr>
        <xdr:cNvPr id="253" name="テキスト ボックス 252"/>
        <xdr:cNvSpPr txBox="1"/>
      </xdr:nvSpPr>
      <xdr:spPr>
        <a:xfrm>
          <a:off x="830795" y="16491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97641</xdr:rowOff>
    </xdr:from>
    <xdr:to>
      <xdr:col>24</xdr:col>
      <xdr:colOff>114300</xdr:colOff>
      <xdr:row>97</xdr:row>
      <xdr:rowOff>27791</xdr:rowOff>
    </xdr:to>
    <xdr:sp macro="" textlink="">
      <xdr:nvSpPr>
        <xdr:cNvPr id="259" name="楕円 258"/>
        <xdr:cNvSpPr/>
      </xdr:nvSpPr>
      <xdr:spPr>
        <a:xfrm>
          <a:off x="4584700" y="16556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76068</xdr:rowOff>
    </xdr:from>
    <xdr:ext cx="599010" cy="259045"/>
    <xdr:sp macro="" textlink="">
      <xdr:nvSpPr>
        <xdr:cNvPr id="260" name="扶助費該当値テキスト"/>
        <xdr:cNvSpPr txBox="1"/>
      </xdr:nvSpPr>
      <xdr:spPr>
        <a:xfrm>
          <a:off x="4686300" y="16535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131474</xdr:rowOff>
    </xdr:from>
    <xdr:to>
      <xdr:col>20</xdr:col>
      <xdr:colOff>38100</xdr:colOff>
      <xdr:row>97</xdr:row>
      <xdr:rowOff>61624</xdr:rowOff>
    </xdr:to>
    <xdr:sp macro="" textlink="">
      <xdr:nvSpPr>
        <xdr:cNvPr id="261" name="楕円 260"/>
        <xdr:cNvSpPr/>
      </xdr:nvSpPr>
      <xdr:spPr>
        <a:xfrm>
          <a:off x="3746500" y="1659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52751</xdr:rowOff>
    </xdr:from>
    <xdr:ext cx="599010" cy="259045"/>
    <xdr:sp macro="" textlink="">
      <xdr:nvSpPr>
        <xdr:cNvPr id="262" name="テキスト ボックス 261"/>
        <xdr:cNvSpPr txBox="1"/>
      </xdr:nvSpPr>
      <xdr:spPr>
        <a:xfrm>
          <a:off x="3497795" y="16683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46816</xdr:rowOff>
    </xdr:from>
    <xdr:to>
      <xdr:col>15</xdr:col>
      <xdr:colOff>101600</xdr:colOff>
      <xdr:row>97</xdr:row>
      <xdr:rowOff>148416</xdr:rowOff>
    </xdr:to>
    <xdr:sp macro="" textlink="">
      <xdr:nvSpPr>
        <xdr:cNvPr id="263" name="楕円 262"/>
        <xdr:cNvSpPr/>
      </xdr:nvSpPr>
      <xdr:spPr>
        <a:xfrm>
          <a:off x="2857500" y="16677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139543</xdr:rowOff>
    </xdr:from>
    <xdr:ext cx="599010" cy="259045"/>
    <xdr:sp macro="" textlink="">
      <xdr:nvSpPr>
        <xdr:cNvPr id="264" name="テキスト ボックス 263"/>
        <xdr:cNvSpPr txBox="1"/>
      </xdr:nvSpPr>
      <xdr:spPr>
        <a:xfrm>
          <a:off x="2608795" y="16770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113480</xdr:rowOff>
    </xdr:from>
    <xdr:to>
      <xdr:col>10</xdr:col>
      <xdr:colOff>165100</xdr:colOff>
      <xdr:row>97</xdr:row>
      <xdr:rowOff>43630</xdr:rowOff>
    </xdr:to>
    <xdr:sp macro="" textlink="">
      <xdr:nvSpPr>
        <xdr:cNvPr id="265" name="楕円 264"/>
        <xdr:cNvSpPr/>
      </xdr:nvSpPr>
      <xdr:spPr>
        <a:xfrm>
          <a:off x="1968500" y="1657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34757</xdr:rowOff>
    </xdr:from>
    <xdr:ext cx="599010" cy="259045"/>
    <xdr:sp macro="" textlink="">
      <xdr:nvSpPr>
        <xdr:cNvPr id="266" name="テキスト ボックス 265"/>
        <xdr:cNvSpPr txBox="1"/>
      </xdr:nvSpPr>
      <xdr:spPr>
        <a:xfrm>
          <a:off x="1719795" y="16665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25273</xdr:rowOff>
    </xdr:from>
    <xdr:to>
      <xdr:col>6</xdr:col>
      <xdr:colOff>38100</xdr:colOff>
      <xdr:row>98</xdr:row>
      <xdr:rowOff>126873</xdr:rowOff>
    </xdr:to>
    <xdr:sp macro="" textlink="">
      <xdr:nvSpPr>
        <xdr:cNvPr id="267" name="楕円 266"/>
        <xdr:cNvSpPr/>
      </xdr:nvSpPr>
      <xdr:spPr>
        <a:xfrm>
          <a:off x="1079500" y="16827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118000</xdr:rowOff>
    </xdr:from>
    <xdr:ext cx="599010" cy="259045"/>
    <xdr:sp macro="" textlink="">
      <xdr:nvSpPr>
        <xdr:cNvPr id="268" name="テキスト ボックス 267"/>
        <xdr:cNvSpPr txBox="1"/>
      </xdr:nvSpPr>
      <xdr:spPr>
        <a:xfrm>
          <a:off x="830795" y="16920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9" name="直線コネクタ 278"/>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80" name="テキスト ボックス 279"/>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1" name="直線コネクタ 280"/>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2" name="テキスト ボックス 281"/>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3" name="直線コネクタ 282"/>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4" name="テキスト ボックス 283"/>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5" name="直線コネクタ 284"/>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6" name="テキスト ボックス 285"/>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7" name="直線コネクタ 286"/>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8" name="テキスト ボックス 287"/>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9" name="直線コネクタ 288"/>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90" name="テキスト ボックス 289"/>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1" name="直線コネクタ 29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2" name="テキスト ボックス 29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27272</xdr:rowOff>
    </xdr:from>
    <xdr:to>
      <xdr:col>54</xdr:col>
      <xdr:colOff>189865</xdr:colOff>
      <xdr:row>38</xdr:row>
      <xdr:rowOff>36667</xdr:rowOff>
    </xdr:to>
    <xdr:cxnSp macro="">
      <xdr:nvCxnSpPr>
        <xdr:cNvPr id="294" name="直線コネクタ 293"/>
        <xdr:cNvCxnSpPr/>
      </xdr:nvCxnSpPr>
      <xdr:spPr>
        <a:xfrm flipV="1">
          <a:off x="10475595" y="5856572"/>
          <a:ext cx="1270" cy="695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40494</xdr:rowOff>
    </xdr:from>
    <xdr:ext cx="534377" cy="259045"/>
    <xdr:sp macro="" textlink="">
      <xdr:nvSpPr>
        <xdr:cNvPr id="295" name="補助費等最小値テキスト"/>
        <xdr:cNvSpPr txBox="1"/>
      </xdr:nvSpPr>
      <xdr:spPr>
        <a:xfrm>
          <a:off x="10528300" y="655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36667</xdr:rowOff>
    </xdr:from>
    <xdr:to>
      <xdr:col>55</xdr:col>
      <xdr:colOff>88900</xdr:colOff>
      <xdr:row>38</xdr:row>
      <xdr:rowOff>36667</xdr:rowOff>
    </xdr:to>
    <xdr:cxnSp macro="">
      <xdr:nvCxnSpPr>
        <xdr:cNvPr id="296" name="直線コネクタ 295"/>
        <xdr:cNvCxnSpPr/>
      </xdr:nvCxnSpPr>
      <xdr:spPr>
        <a:xfrm>
          <a:off x="10388600" y="655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145399</xdr:rowOff>
    </xdr:from>
    <xdr:ext cx="534377" cy="259045"/>
    <xdr:sp macro="" textlink="">
      <xdr:nvSpPr>
        <xdr:cNvPr id="297" name="補助費等最大値テキスト"/>
        <xdr:cNvSpPr txBox="1"/>
      </xdr:nvSpPr>
      <xdr:spPr>
        <a:xfrm>
          <a:off x="10528300" y="563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27272</xdr:rowOff>
    </xdr:from>
    <xdr:to>
      <xdr:col>55</xdr:col>
      <xdr:colOff>88900</xdr:colOff>
      <xdr:row>34</xdr:row>
      <xdr:rowOff>27272</xdr:rowOff>
    </xdr:to>
    <xdr:cxnSp macro="">
      <xdr:nvCxnSpPr>
        <xdr:cNvPr id="298" name="直線コネクタ 297"/>
        <xdr:cNvCxnSpPr/>
      </xdr:nvCxnSpPr>
      <xdr:spPr>
        <a:xfrm>
          <a:off x="10388600" y="585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139079</xdr:rowOff>
    </xdr:from>
    <xdr:to>
      <xdr:col>55</xdr:col>
      <xdr:colOff>0</xdr:colOff>
      <xdr:row>37</xdr:row>
      <xdr:rowOff>152665</xdr:rowOff>
    </xdr:to>
    <xdr:cxnSp macro="">
      <xdr:nvCxnSpPr>
        <xdr:cNvPr id="299" name="直線コネクタ 298"/>
        <xdr:cNvCxnSpPr/>
      </xdr:nvCxnSpPr>
      <xdr:spPr>
        <a:xfrm>
          <a:off x="9639300" y="6482729"/>
          <a:ext cx="838200" cy="13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17953</xdr:rowOff>
    </xdr:from>
    <xdr:ext cx="534377" cy="259045"/>
    <xdr:sp macro="" textlink="">
      <xdr:nvSpPr>
        <xdr:cNvPr id="300" name="補助費等平均値テキスト"/>
        <xdr:cNvSpPr txBox="1"/>
      </xdr:nvSpPr>
      <xdr:spPr>
        <a:xfrm>
          <a:off x="10528300" y="61901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166526</xdr:rowOff>
    </xdr:from>
    <xdr:to>
      <xdr:col>55</xdr:col>
      <xdr:colOff>50800</xdr:colOff>
      <xdr:row>37</xdr:row>
      <xdr:rowOff>96676</xdr:rowOff>
    </xdr:to>
    <xdr:sp macro="" textlink="">
      <xdr:nvSpPr>
        <xdr:cNvPr id="301" name="フローチャート: 判断 300"/>
        <xdr:cNvSpPr/>
      </xdr:nvSpPr>
      <xdr:spPr>
        <a:xfrm>
          <a:off x="10426700" y="6338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73439</xdr:rowOff>
    </xdr:from>
    <xdr:to>
      <xdr:col>50</xdr:col>
      <xdr:colOff>114300</xdr:colOff>
      <xdr:row>37</xdr:row>
      <xdr:rowOff>139079</xdr:rowOff>
    </xdr:to>
    <xdr:cxnSp macro="">
      <xdr:nvCxnSpPr>
        <xdr:cNvPr id="302" name="直線コネクタ 301"/>
        <xdr:cNvCxnSpPr/>
      </xdr:nvCxnSpPr>
      <xdr:spPr>
        <a:xfrm>
          <a:off x="8750300" y="6417089"/>
          <a:ext cx="889000" cy="65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138495</xdr:rowOff>
    </xdr:from>
    <xdr:to>
      <xdr:col>50</xdr:col>
      <xdr:colOff>165100</xdr:colOff>
      <xdr:row>37</xdr:row>
      <xdr:rowOff>68645</xdr:rowOff>
    </xdr:to>
    <xdr:sp macro="" textlink="">
      <xdr:nvSpPr>
        <xdr:cNvPr id="303" name="フローチャート: 判断 302"/>
        <xdr:cNvSpPr/>
      </xdr:nvSpPr>
      <xdr:spPr>
        <a:xfrm>
          <a:off x="95885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85172</xdr:rowOff>
    </xdr:from>
    <xdr:ext cx="534377" cy="259045"/>
    <xdr:sp macro="" textlink="">
      <xdr:nvSpPr>
        <xdr:cNvPr id="304" name="テキスト ボックス 303"/>
        <xdr:cNvSpPr txBox="1"/>
      </xdr:nvSpPr>
      <xdr:spPr>
        <a:xfrm>
          <a:off x="9372111" y="6085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73439</xdr:rowOff>
    </xdr:from>
    <xdr:to>
      <xdr:col>45</xdr:col>
      <xdr:colOff>177800</xdr:colOff>
      <xdr:row>37</xdr:row>
      <xdr:rowOff>162299</xdr:rowOff>
    </xdr:to>
    <xdr:cxnSp macro="">
      <xdr:nvCxnSpPr>
        <xdr:cNvPr id="305" name="直線コネクタ 304"/>
        <xdr:cNvCxnSpPr/>
      </xdr:nvCxnSpPr>
      <xdr:spPr>
        <a:xfrm flipV="1">
          <a:off x="7861300" y="6417089"/>
          <a:ext cx="889000" cy="88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98686</xdr:rowOff>
    </xdr:from>
    <xdr:to>
      <xdr:col>46</xdr:col>
      <xdr:colOff>38100</xdr:colOff>
      <xdr:row>37</xdr:row>
      <xdr:rowOff>28836</xdr:rowOff>
    </xdr:to>
    <xdr:sp macro="" textlink="">
      <xdr:nvSpPr>
        <xdr:cNvPr id="306" name="フローチャート: 判断 305"/>
        <xdr:cNvSpPr/>
      </xdr:nvSpPr>
      <xdr:spPr>
        <a:xfrm>
          <a:off x="8699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45363</xdr:rowOff>
    </xdr:from>
    <xdr:ext cx="534377" cy="259045"/>
    <xdr:sp macro="" textlink="">
      <xdr:nvSpPr>
        <xdr:cNvPr id="307" name="テキスト ボックス 306"/>
        <xdr:cNvSpPr txBox="1"/>
      </xdr:nvSpPr>
      <xdr:spPr>
        <a:xfrm>
          <a:off x="8483111" y="6046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70500</xdr:rowOff>
    </xdr:from>
    <xdr:to>
      <xdr:col>41</xdr:col>
      <xdr:colOff>50800</xdr:colOff>
      <xdr:row>37</xdr:row>
      <xdr:rowOff>162299</xdr:rowOff>
    </xdr:to>
    <xdr:cxnSp macro="">
      <xdr:nvCxnSpPr>
        <xdr:cNvPr id="308" name="直線コネクタ 307"/>
        <xdr:cNvCxnSpPr/>
      </xdr:nvCxnSpPr>
      <xdr:spPr>
        <a:xfrm>
          <a:off x="6972300" y="5385450"/>
          <a:ext cx="889000" cy="1120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137853</xdr:rowOff>
    </xdr:from>
    <xdr:to>
      <xdr:col>41</xdr:col>
      <xdr:colOff>101600</xdr:colOff>
      <xdr:row>37</xdr:row>
      <xdr:rowOff>68003</xdr:rowOff>
    </xdr:to>
    <xdr:sp macro="" textlink="">
      <xdr:nvSpPr>
        <xdr:cNvPr id="309" name="フローチャート: 判断 308"/>
        <xdr:cNvSpPr/>
      </xdr:nvSpPr>
      <xdr:spPr>
        <a:xfrm>
          <a:off x="7810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84530</xdr:rowOff>
    </xdr:from>
    <xdr:ext cx="534377" cy="259045"/>
    <xdr:sp macro="" textlink="">
      <xdr:nvSpPr>
        <xdr:cNvPr id="310" name="テキスト ボックス 309"/>
        <xdr:cNvSpPr txBox="1"/>
      </xdr:nvSpPr>
      <xdr:spPr>
        <a:xfrm>
          <a:off x="7594111" y="608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81062</xdr:rowOff>
    </xdr:from>
    <xdr:to>
      <xdr:col>36</xdr:col>
      <xdr:colOff>165100</xdr:colOff>
      <xdr:row>31</xdr:row>
      <xdr:rowOff>11212</xdr:rowOff>
    </xdr:to>
    <xdr:sp macro="" textlink="">
      <xdr:nvSpPr>
        <xdr:cNvPr id="311" name="フローチャート: 判断 310"/>
        <xdr:cNvSpPr/>
      </xdr:nvSpPr>
      <xdr:spPr>
        <a:xfrm>
          <a:off x="6921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27739</xdr:rowOff>
    </xdr:from>
    <xdr:ext cx="599010" cy="259045"/>
    <xdr:sp macro="" textlink="">
      <xdr:nvSpPr>
        <xdr:cNvPr id="312" name="テキスト ボックス 311"/>
        <xdr:cNvSpPr txBox="1"/>
      </xdr:nvSpPr>
      <xdr:spPr>
        <a:xfrm>
          <a:off x="6672795" y="4999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3" name="テキスト ボックス 31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4" name="テキスト ボックス 31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5" name="テキスト ボックス 31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6" name="テキスト ボックス 31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7" name="テキスト ボックス 31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101865</xdr:rowOff>
    </xdr:from>
    <xdr:to>
      <xdr:col>55</xdr:col>
      <xdr:colOff>50800</xdr:colOff>
      <xdr:row>38</xdr:row>
      <xdr:rowOff>32015</xdr:rowOff>
    </xdr:to>
    <xdr:sp macro="" textlink="">
      <xdr:nvSpPr>
        <xdr:cNvPr id="318" name="楕円 317"/>
        <xdr:cNvSpPr/>
      </xdr:nvSpPr>
      <xdr:spPr>
        <a:xfrm>
          <a:off x="10426700" y="6445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16792</xdr:rowOff>
    </xdr:from>
    <xdr:ext cx="534377" cy="259045"/>
    <xdr:sp macro="" textlink="">
      <xdr:nvSpPr>
        <xdr:cNvPr id="319" name="補助費等該当値テキスト"/>
        <xdr:cNvSpPr txBox="1"/>
      </xdr:nvSpPr>
      <xdr:spPr>
        <a:xfrm>
          <a:off x="10528300" y="636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88279</xdr:rowOff>
    </xdr:from>
    <xdr:to>
      <xdr:col>50</xdr:col>
      <xdr:colOff>165100</xdr:colOff>
      <xdr:row>38</xdr:row>
      <xdr:rowOff>18430</xdr:rowOff>
    </xdr:to>
    <xdr:sp macro="" textlink="">
      <xdr:nvSpPr>
        <xdr:cNvPr id="320" name="楕円 319"/>
        <xdr:cNvSpPr/>
      </xdr:nvSpPr>
      <xdr:spPr>
        <a:xfrm>
          <a:off x="9588500" y="643192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9557</xdr:rowOff>
    </xdr:from>
    <xdr:ext cx="534377" cy="259045"/>
    <xdr:sp macro="" textlink="">
      <xdr:nvSpPr>
        <xdr:cNvPr id="321" name="テキスト ボックス 320"/>
        <xdr:cNvSpPr txBox="1"/>
      </xdr:nvSpPr>
      <xdr:spPr>
        <a:xfrm>
          <a:off x="9372111" y="6524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22639</xdr:rowOff>
    </xdr:from>
    <xdr:to>
      <xdr:col>46</xdr:col>
      <xdr:colOff>38100</xdr:colOff>
      <xdr:row>37</xdr:row>
      <xdr:rowOff>124239</xdr:rowOff>
    </xdr:to>
    <xdr:sp macro="" textlink="">
      <xdr:nvSpPr>
        <xdr:cNvPr id="322" name="楕円 321"/>
        <xdr:cNvSpPr/>
      </xdr:nvSpPr>
      <xdr:spPr>
        <a:xfrm>
          <a:off x="8699500" y="6366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115366</xdr:rowOff>
    </xdr:from>
    <xdr:ext cx="534377" cy="259045"/>
    <xdr:sp macro="" textlink="">
      <xdr:nvSpPr>
        <xdr:cNvPr id="323" name="テキスト ボックス 322"/>
        <xdr:cNvSpPr txBox="1"/>
      </xdr:nvSpPr>
      <xdr:spPr>
        <a:xfrm>
          <a:off x="8483111" y="6459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111499</xdr:rowOff>
    </xdr:from>
    <xdr:to>
      <xdr:col>41</xdr:col>
      <xdr:colOff>101600</xdr:colOff>
      <xdr:row>38</xdr:row>
      <xdr:rowOff>41649</xdr:rowOff>
    </xdr:to>
    <xdr:sp macro="" textlink="">
      <xdr:nvSpPr>
        <xdr:cNvPr id="324" name="楕円 323"/>
        <xdr:cNvSpPr/>
      </xdr:nvSpPr>
      <xdr:spPr>
        <a:xfrm>
          <a:off x="7810500" y="6455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32776</xdr:rowOff>
    </xdr:from>
    <xdr:ext cx="534377" cy="259045"/>
    <xdr:sp macro="" textlink="">
      <xdr:nvSpPr>
        <xdr:cNvPr id="325" name="テキスト ボックス 324"/>
        <xdr:cNvSpPr txBox="1"/>
      </xdr:nvSpPr>
      <xdr:spPr>
        <a:xfrm>
          <a:off x="7594111" y="6547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19700</xdr:rowOff>
    </xdr:from>
    <xdr:to>
      <xdr:col>36</xdr:col>
      <xdr:colOff>165100</xdr:colOff>
      <xdr:row>31</xdr:row>
      <xdr:rowOff>121300</xdr:rowOff>
    </xdr:to>
    <xdr:sp macro="" textlink="">
      <xdr:nvSpPr>
        <xdr:cNvPr id="326" name="楕円 325"/>
        <xdr:cNvSpPr/>
      </xdr:nvSpPr>
      <xdr:spPr>
        <a:xfrm>
          <a:off x="6921500" y="5334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112427</xdr:rowOff>
    </xdr:from>
    <xdr:ext cx="599010" cy="259045"/>
    <xdr:sp macro="" textlink="">
      <xdr:nvSpPr>
        <xdr:cNvPr id="327" name="テキスト ボックス 326"/>
        <xdr:cNvSpPr txBox="1"/>
      </xdr:nvSpPr>
      <xdr:spPr>
        <a:xfrm>
          <a:off x="6672795" y="5427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8" name="正方形/長方形 32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9" name="正方形/長方形 32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0" name="正方形/長方形 32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1" name="正方形/長方形 33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2" name="正方形/長方形 33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3" name="正方形/長方形 33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4" name="正方形/長方形 33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5" name="正方形/長方形 33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6" name="テキスト ボックス 33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7" name="直線コネクタ 33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8" name="テキスト ボックス 337"/>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9" name="直線コネクタ 33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40" name="テキスト ボックス 339"/>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41" name="直線コネクタ 34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2" name="テキスト ボックス 341"/>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3" name="直線コネクタ 34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4" name="テキスト ボックス 343"/>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5" name="直線コネクタ 34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6" name="テキスト ボックス 345"/>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7" name="直線コネクタ 34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8" name="テキスト ボックス 34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115621</xdr:rowOff>
    </xdr:from>
    <xdr:to>
      <xdr:col>54</xdr:col>
      <xdr:colOff>189865</xdr:colOff>
      <xdr:row>58</xdr:row>
      <xdr:rowOff>136709</xdr:rowOff>
    </xdr:to>
    <xdr:cxnSp macro="">
      <xdr:nvCxnSpPr>
        <xdr:cNvPr id="352" name="直線コネクタ 351"/>
        <xdr:cNvCxnSpPr/>
      </xdr:nvCxnSpPr>
      <xdr:spPr>
        <a:xfrm flipV="1">
          <a:off x="10475595" y="8688121"/>
          <a:ext cx="1270" cy="139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140536</xdr:rowOff>
    </xdr:from>
    <xdr:ext cx="534377" cy="259045"/>
    <xdr:sp macro="" textlink="">
      <xdr:nvSpPr>
        <xdr:cNvPr id="353" name="普通建設事業費最小値テキスト"/>
        <xdr:cNvSpPr txBox="1"/>
      </xdr:nvSpPr>
      <xdr:spPr>
        <a:xfrm>
          <a:off x="10528300" y="1008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136709</xdr:rowOff>
    </xdr:from>
    <xdr:to>
      <xdr:col>55</xdr:col>
      <xdr:colOff>88900</xdr:colOff>
      <xdr:row>58</xdr:row>
      <xdr:rowOff>136709</xdr:rowOff>
    </xdr:to>
    <xdr:cxnSp macro="">
      <xdr:nvCxnSpPr>
        <xdr:cNvPr id="354" name="直線コネクタ 353"/>
        <xdr:cNvCxnSpPr/>
      </xdr:nvCxnSpPr>
      <xdr:spPr>
        <a:xfrm>
          <a:off x="10388600" y="10080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62298</xdr:rowOff>
    </xdr:from>
    <xdr:ext cx="534377" cy="259045"/>
    <xdr:sp macro="" textlink="">
      <xdr:nvSpPr>
        <xdr:cNvPr id="355" name="普通建設事業費最大値テキスト"/>
        <xdr:cNvSpPr txBox="1"/>
      </xdr:nvSpPr>
      <xdr:spPr>
        <a:xfrm>
          <a:off x="10528300" y="846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115621</xdr:rowOff>
    </xdr:from>
    <xdr:to>
      <xdr:col>55</xdr:col>
      <xdr:colOff>88900</xdr:colOff>
      <xdr:row>50</xdr:row>
      <xdr:rowOff>115621</xdr:rowOff>
    </xdr:to>
    <xdr:cxnSp macro="">
      <xdr:nvCxnSpPr>
        <xdr:cNvPr id="356" name="直線コネクタ 355"/>
        <xdr:cNvCxnSpPr/>
      </xdr:nvCxnSpPr>
      <xdr:spPr>
        <a:xfrm>
          <a:off x="10388600" y="8688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155378</xdr:rowOff>
    </xdr:from>
    <xdr:to>
      <xdr:col>55</xdr:col>
      <xdr:colOff>0</xdr:colOff>
      <xdr:row>55</xdr:row>
      <xdr:rowOff>97466</xdr:rowOff>
    </xdr:to>
    <xdr:cxnSp macro="">
      <xdr:nvCxnSpPr>
        <xdr:cNvPr id="357" name="直線コネクタ 356"/>
        <xdr:cNvCxnSpPr/>
      </xdr:nvCxnSpPr>
      <xdr:spPr>
        <a:xfrm flipV="1">
          <a:off x="9639300" y="9242228"/>
          <a:ext cx="838200" cy="284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92397</xdr:rowOff>
    </xdr:from>
    <xdr:ext cx="534377" cy="259045"/>
    <xdr:sp macro="" textlink="">
      <xdr:nvSpPr>
        <xdr:cNvPr id="358" name="普通建設事業費平均値テキスト"/>
        <xdr:cNvSpPr txBox="1"/>
      </xdr:nvSpPr>
      <xdr:spPr>
        <a:xfrm>
          <a:off x="10528300" y="9522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113970</xdr:rowOff>
    </xdr:from>
    <xdr:to>
      <xdr:col>55</xdr:col>
      <xdr:colOff>50800</xdr:colOff>
      <xdr:row>56</xdr:row>
      <xdr:rowOff>44120</xdr:rowOff>
    </xdr:to>
    <xdr:sp macro="" textlink="">
      <xdr:nvSpPr>
        <xdr:cNvPr id="359" name="フローチャート: 判断 358"/>
        <xdr:cNvSpPr/>
      </xdr:nvSpPr>
      <xdr:spPr>
        <a:xfrm>
          <a:off x="10426700" y="9543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97466</xdr:rowOff>
    </xdr:from>
    <xdr:to>
      <xdr:col>50</xdr:col>
      <xdr:colOff>114300</xdr:colOff>
      <xdr:row>56</xdr:row>
      <xdr:rowOff>53232</xdr:rowOff>
    </xdr:to>
    <xdr:cxnSp macro="">
      <xdr:nvCxnSpPr>
        <xdr:cNvPr id="360" name="直線コネクタ 359"/>
        <xdr:cNvCxnSpPr/>
      </xdr:nvCxnSpPr>
      <xdr:spPr>
        <a:xfrm flipV="1">
          <a:off x="8750300" y="9527216"/>
          <a:ext cx="889000" cy="12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138678</xdr:rowOff>
    </xdr:from>
    <xdr:to>
      <xdr:col>50</xdr:col>
      <xdr:colOff>165100</xdr:colOff>
      <xdr:row>56</xdr:row>
      <xdr:rowOff>68828</xdr:rowOff>
    </xdr:to>
    <xdr:sp macro="" textlink="">
      <xdr:nvSpPr>
        <xdr:cNvPr id="361" name="フローチャート: 判断 360"/>
        <xdr:cNvSpPr/>
      </xdr:nvSpPr>
      <xdr:spPr>
        <a:xfrm>
          <a:off x="9588500" y="95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59955</xdr:rowOff>
    </xdr:from>
    <xdr:ext cx="534377" cy="259045"/>
    <xdr:sp macro="" textlink="">
      <xdr:nvSpPr>
        <xdr:cNvPr id="362" name="テキスト ボックス 361"/>
        <xdr:cNvSpPr txBox="1"/>
      </xdr:nvSpPr>
      <xdr:spPr>
        <a:xfrm>
          <a:off x="9372111" y="9661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26543</xdr:rowOff>
    </xdr:from>
    <xdr:to>
      <xdr:col>45</xdr:col>
      <xdr:colOff>177800</xdr:colOff>
      <xdr:row>56</xdr:row>
      <xdr:rowOff>53232</xdr:rowOff>
    </xdr:to>
    <xdr:cxnSp macro="">
      <xdr:nvCxnSpPr>
        <xdr:cNvPr id="363" name="直線コネクタ 362"/>
        <xdr:cNvCxnSpPr/>
      </xdr:nvCxnSpPr>
      <xdr:spPr>
        <a:xfrm>
          <a:off x="7861300" y="9456293"/>
          <a:ext cx="889000" cy="198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156604</xdr:rowOff>
    </xdr:from>
    <xdr:to>
      <xdr:col>46</xdr:col>
      <xdr:colOff>38100</xdr:colOff>
      <xdr:row>56</xdr:row>
      <xdr:rowOff>86754</xdr:rowOff>
    </xdr:to>
    <xdr:sp macro="" textlink="">
      <xdr:nvSpPr>
        <xdr:cNvPr id="364" name="フローチャート: 判断 363"/>
        <xdr:cNvSpPr/>
      </xdr:nvSpPr>
      <xdr:spPr>
        <a:xfrm>
          <a:off x="8699500" y="958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103281</xdr:rowOff>
    </xdr:from>
    <xdr:ext cx="534377" cy="259045"/>
    <xdr:sp macro="" textlink="">
      <xdr:nvSpPr>
        <xdr:cNvPr id="365" name="テキスト ボックス 364"/>
        <xdr:cNvSpPr txBox="1"/>
      </xdr:nvSpPr>
      <xdr:spPr>
        <a:xfrm>
          <a:off x="8483111" y="936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50</xdr:row>
      <xdr:rowOff>103924</xdr:rowOff>
    </xdr:from>
    <xdr:to>
      <xdr:col>41</xdr:col>
      <xdr:colOff>50800</xdr:colOff>
      <xdr:row>55</xdr:row>
      <xdr:rowOff>26543</xdr:rowOff>
    </xdr:to>
    <xdr:cxnSp macro="">
      <xdr:nvCxnSpPr>
        <xdr:cNvPr id="366" name="直線コネクタ 365"/>
        <xdr:cNvCxnSpPr/>
      </xdr:nvCxnSpPr>
      <xdr:spPr>
        <a:xfrm>
          <a:off x="6972300" y="8676424"/>
          <a:ext cx="889000" cy="779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144050</xdr:rowOff>
    </xdr:from>
    <xdr:to>
      <xdr:col>41</xdr:col>
      <xdr:colOff>101600</xdr:colOff>
      <xdr:row>56</xdr:row>
      <xdr:rowOff>74200</xdr:rowOff>
    </xdr:to>
    <xdr:sp macro="" textlink="">
      <xdr:nvSpPr>
        <xdr:cNvPr id="367" name="フローチャート: 判断 366"/>
        <xdr:cNvSpPr/>
      </xdr:nvSpPr>
      <xdr:spPr>
        <a:xfrm>
          <a:off x="7810500" y="95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65327</xdr:rowOff>
    </xdr:from>
    <xdr:ext cx="534377" cy="259045"/>
    <xdr:sp macro="" textlink="">
      <xdr:nvSpPr>
        <xdr:cNvPr id="368" name="テキスト ボックス 367"/>
        <xdr:cNvSpPr txBox="1"/>
      </xdr:nvSpPr>
      <xdr:spPr>
        <a:xfrm>
          <a:off x="7594111" y="9666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66211</xdr:rowOff>
    </xdr:from>
    <xdr:to>
      <xdr:col>36</xdr:col>
      <xdr:colOff>165100</xdr:colOff>
      <xdr:row>55</xdr:row>
      <xdr:rowOff>167811</xdr:rowOff>
    </xdr:to>
    <xdr:sp macro="" textlink="">
      <xdr:nvSpPr>
        <xdr:cNvPr id="369" name="フローチャート: 判断 368"/>
        <xdr:cNvSpPr/>
      </xdr:nvSpPr>
      <xdr:spPr>
        <a:xfrm>
          <a:off x="6921500" y="94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158938</xdr:rowOff>
    </xdr:from>
    <xdr:ext cx="534377" cy="259045"/>
    <xdr:sp macro="" textlink="">
      <xdr:nvSpPr>
        <xdr:cNvPr id="370" name="テキスト ボックス 369"/>
        <xdr:cNvSpPr txBox="1"/>
      </xdr:nvSpPr>
      <xdr:spPr>
        <a:xfrm>
          <a:off x="6705111" y="9588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104578</xdr:rowOff>
    </xdr:from>
    <xdr:to>
      <xdr:col>55</xdr:col>
      <xdr:colOff>50800</xdr:colOff>
      <xdr:row>54</xdr:row>
      <xdr:rowOff>34728</xdr:rowOff>
    </xdr:to>
    <xdr:sp macro="" textlink="">
      <xdr:nvSpPr>
        <xdr:cNvPr id="376" name="楕円 375"/>
        <xdr:cNvSpPr/>
      </xdr:nvSpPr>
      <xdr:spPr>
        <a:xfrm>
          <a:off x="10426700" y="919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127455</xdr:rowOff>
    </xdr:from>
    <xdr:ext cx="534377" cy="259045"/>
    <xdr:sp macro="" textlink="">
      <xdr:nvSpPr>
        <xdr:cNvPr id="377" name="普通建設事業費該当値テキスト"/>
        <xdr:cNvSpPr txBox="1"/>
      </xdr:nvSpPr>
      <xdr:spPr>
        <a:xfrm>
          <a:off x="10528300" y="9042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46666</xdr:rowOff>
    </xdr:from>
    <xdr:to>
      <xdr:col>50</xdr:col>
      <xdr:colOff>165100</xdr:colOff>
      <xdr:row>55</xdr:row>
      <xdr:rowOff>148266</xdr:rowOff>
    </xdr:to>
    <xdr:sp macro="" textlink="">
      <xdr:nvSpPr>
        <xdr:cNvPr id="378" name="楕円 377"/>
        <xdr:cNvSpPr/>
      </xdr:nvSpPr>
      <xdr:spPr>
        <a:xfrm>
          <a:off x="9588500" y="94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164793</xdr:rowOff>
    </xdr:from>
    <xdr:ext cx="534377" cy="259045"/>
    <xdr:sp macro="" textlink="">
      <xdr:nvSpPr>
        <xdr:cNvPr id="379" name="テキスト ボックス 378"/>
        <xdr:cNvSpPr txBox="1"/>
      </xdr:nvSpPr>
      <xdr:spPr>
        <a:xfrm>
          <a:off x="9372111" y="9251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2432</xdr:rowOff>
    </xdr:from>
    <xdr:to>
      <xdr:col>46</xdr:col>
      <xdr:colOff>38100</xdr:colOff>
      <xdr:row>56</xdr:row>
      <xdr:rowOff>104032</xdr:rowOff>
    </xdr:to>
    <xdr:sp macro="" textlink="">
      <xdr:nvSpPr>
        <xdr:cNvPr id="380" name="楕円 379"/>
        <xdr:cNvSpPr/>
      </xdr:nvSpPr>
      <xdr:spPr>
        <a:xfrm>
          <a:off x="8699500" y="960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95159</xdr:rowOff>
    </xdr:from>
    <xdr:ext cx="534377" cy="259045"/>
    <xdr:sp macro="" textlink="">
      <xdr:nvSpPr>
        <xdr:cNvPr id="381" name="テキスト ボックス 380"/>
        <xdr:cNvSpPr txBox="1"/>
      </xdr:nvSpPr>
      <xdr:spPr>
        <a:xfrm>
          <a:off x="8483111" y="9696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147193</xdr:rowOff>
    </xdr:from>
    <xdr:to>
      <xdr:col>41</xdr:col>
      <xdr:colOff>101600</xdr:colOff>
      <xdr:row>55</xdr:row>
      <xdr:rowOff>77343</xdr:rowOff>
    </xdr:to>
    <xdr:sp macro="" textlink="">
      <xdr:nvSpPr>
        <xdr:cNvPr id="382" name="楕円 381"/>
        <xdr:cNvSpPr/>
      </xdr:nvSpPr>
      <xdr:spPr>
        <a:xfrm>
          <a:off x="7810500" y="9405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93870</xdr:rowOff>
    </xdr:from>
    <xdr:ext cx="534377" cy="259045"/>
    <xdr:sp macro="" textlink="">
      <xdr:nvSpPr>
        <xdr:cNvPr id="383" name="テキスト ボックス 382"/>
        <xdr:cNvSpPr txBox="1"/>
      </xdr:nvSpPr>
      <xdr:spPr>
        <a:xfrm>
          <a:off x="7594111" y="9180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50</xdr:row>
      <xdr:rowOff>53124</xdr:rowOff>
    </xdr:from>
    <xdr:to>
      <xdr:col>36</xdr:col>
      <xdr:colOff>165100</xdr:colOff>
      <xdr:row>50</xdr:row>
      <xdr:rowOff>154724</xdr:rowOff>
    </xdr:to>
    <xdr:sp macro="" textlink="">
      <xdr:nvSpPr>
        <xdr:cNvPr id="384" name="楕円 383"/>
        <xdr:cNvSpPr/>
      </xdr:nvSpPr>
      <xdr:spPr>
        <a:xfrm>
          <a:off x="6921500" y="8625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48</xdr:row>
      <xdr:rowOff>171251</xdr:rowOff>
    </xdr:from>
    <xdr:ext cx="534377" cy="259045"/>
    <xdr:sp macro="" textlink="">
      <xdr:nvSpPr>
        <xdr:cNvPr id="385" name="テキスト ボックス 384"/>
        <xdr:cNvSpPr txBox="1"/>
      </xdr:nvSpPr>
      <xdr:spPr>
        <a:xfrm>
          <a:off x="6705111" y="840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6" name="直線コネクタ 39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7" name="テキスト ボックス 39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8" name="直線コネクタ 39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9" name="テキスト ボックス 398"/>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400" name="直線コネクタ 39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401" name="テキスト ボックス 400"/>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2" name="直線コネクタ 40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3" name="テキスト ボックス 402"/>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5" name="テキスト ボックス 40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73</xdr:row>
      <xdr:rowOff>161394</xdr:rowOff>
    </xdr:from>
    <xdr:to>
      <xdr:col>54</xdr:col>
      <xdr:colOff>189865</xdr:colOff>
      <xdr:row>78</xdr:row>
      <xdr:rowOff>130465</xdr:rowOff>
    </xdr:to>
    <xdr:cxnSp macro="">
      <xdr:nvCxnSpPr>
        <xdr:cNvPr id="407" name="直線コネクタ 406"/>
        <xdr:cNvCxnSpPr/>
      </xdr:nvCxnSpPr>
      <xdr:spPr>
        <a:xfrm flipV="1">
          <a:off x="10475595" y="12677244"/>
          <a:ext cx="1270" cy="826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134292</xdr:rowOff>
    </xdr:from>
    <xdr:ext cx="378565" cy="259045"/>
    <xdr:sp macro="" textlink="">
      <xdr:nvSpPr>
        <xdr:cNvPr id="408" name="普通建設事業費 （ うち新規整備　）最小値テキスト"/>
        <xdr:cNvSpPr txBox="1"/>
      </xdr:nvSpPr>
      <xdr:spPr>
        <a:xfrm>
          <a:off x="10528300" y="13507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130465</xdr:rowOff>
    </xdr:from>
    <xdr:to>
      <xdr:col>55</xdr:col>
      <xdr:colOff>88900</xdr:colOff>
      <xdr:row>78</xdr:row>
      <xdr:rowOff>130465</xdr:rowOff>
    </xdr:to>
    <xdr:cxnSp macro="">
      <xdr:nvCxnSpPr>
        <xdr:cNvPr id="409" name="直線コネクタ 408"/>
        <xdr:cNvCxnSpPr/>
      </xdr:nvCxnSpPr>
      <xdr:spPr>
        <a:xfrm>
          <a:off x="10388600" y="13503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72</xdr:row>
      <xdr:rowOff>108071</xdr:rowOff>
    </xdr:from>
    <xdr:ext cx="534377" cy="259045"/>
    <xdr:sp macro="" textlink="">
      <xdr:nvSpPr>
        <xdr:cNvPr id="410" name="普通建設事業費 （ うち新規整備　）最大値テキスト"/>
        <xdr:cNvSpPr txBox="1"/>
      </xdr:nvSpPr>
      <xdr:spPr>
        <a:xfrm>
          <a:off x="10528300" y="1245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73</xdr:row>
      <xdr:rowOff>161394</xdr:rowOff>
    </xdr:from>
    <xdr:to>
      <xdr:col>55</xdr:col>
      <xdr:colOff>88900</xdr:colOff>
      <xdr:row>73</xdr:row>
      <xdr:rowOff>161394</xdr:rowOff>
    </xdr:to>
    <xdr:cxnSp macro="">
      <xdr:nvCxnSpPr>
        <xdr:cNvPr id="411" name="直線コネクタ 410"/>
        <xdr:cNvCxnSpPr/>
      </xdr:nvCxnSpPr>
      <xdr:spPr>
        <a:xfrm>
          <a:off x="10388600" y="12677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158057</xdr:rowOff>
    </xdr:from>
    <xdr:to>
      <xdr:col>55</xdr:col>
      <xdr:colOff>0</xdr:colOff>
      <xdr:row>77</xdr:row>
      <xdr:rowOff>21903</xdr:rowOff>
    </xdr:to>
    <xdr:cxnSp macro="">
      <xdr:nvCxnSpPr>
        <xdr:cNvPr id="412" name="直線コネクタ 411"/>
        <xdr:cNvCxnSpPr/>
      </xdr:nvCxnSpPr>
      <xdr:spPr>
        <a:xfrm flipV="1">
          <a:off x="9639300" y="13016807"/>
          <a:ext cx="838200" cy="206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20190</xdr:rowOff>
    </xdr:from>
    <xdr:ext cx="469744" cy="259045"/>
    <xdr:sp macro="" textlink="">
      <xdr:nvSpPr>
        <xdr:cNvPr id="413" name="普通建設事業費 （ うち新規整備　）平均値テキスト"/>
        <xdr:cNvSpPr txBox="1"/>
      </xdr:nvSpPr>
      <xdr:spPr>
        <a:xfrm>
          <a:off x="10528300" y="132218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41763</xdr:rowOff>
    </xdr:from>
    <xdr:to>
      <xdr:col>55</xdr:col>
      <xdr:colOff>50800</xdr:colOff>
      <xdr:row>77</xdr:row>
      <xdr:rowOff>143363</xdr:rowOff>
    </xdr:to>
    <xdr:sp macro="" textlink="">
      <xdr:nvSpPr>
        <xdr:cNvPr id="414" name="フローチャート: 判断 413"/>
        <xdr:cNvSpPr/>
      </xdr:nvSpPr>
      <xdr:spPr>
        <a:xfrm>
          <a:off x="10426700" y="1324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21903</xdr:rowOff>
    </xdr:from>
    <xdr:to>
      <xdr:col>50</xdr:col>
      <xdr:colOff>114300</xdr:colOff>
      <xdr:row>77</xdr:row>
      <xdr:rowOff>63531</xdr:rowOff>
    </xdr:to>
    <xdr:cxnSp macro="">
      <xdr:nvCxnSpPr>
        <xdr:cNvPr id="415" name="直線コネクタ 414"/>
        <xdr:cNvCxnSpPr/>
      </xdr:nvCxnSpPr>
      <xdr:spPr>
        <a:xfrm flipV="1">
          <a:off x="8750300" y="13223553"/>
          <a:ext cx="889000" cy="41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16160</xdr:rowOff>
    </xdr:from>
    <xdr:to>
      <xdr:col>50</xdr:col>
      <xdr:colOff>165100</xdr:colOff>
      <xdr:row>77</xdr:row>
      <xdr:rowOff>117760</xdr:rowOff>
    </xdr:to>
    <xdr:sp macro="" textlink="">
      <xdr:nvSpPr>
        <xdr:cNvPr id="416" name="フローチャート: 判断 415"/>
        <xdr:cNvSpPr/>
      </xdr:nvSpPr>
      <xdr:spPr>
        <a:xfrm>
          <a:off x="9588500" y="13217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108887</xdr:rowOff>
    </xdr:from>
    <xdr:ext cx="534377" cy="259045"/>
    <xdr:sp macro="" textlink="">
      <xdr:nvSpPr>
        <xdr:cNvPr id="417" name="テキスト ボックス 416"/>
        <xdr:cNvSpPr txBox="1"/>
      </xdr:nvSpPr>
      <xdr:spPr>
        <a:xfrm>
          <a:off x="9372111" y="13310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65633</xdr:rowOff>
    </xdr:from>
    <xdr:to>
      <xdr:col>45</xdr:col>
      <xdr:colOff>177800</xdr:colOff>
      <xdr:row>77</xdr:row>
      <xdr:rowOff>63531</xdr:rowOff>
    </xdr:to>
    <xdr:cxnSp macro="">
      <xdr:nvCxnSpPr>
        <xdr:cNvPr id="418" name="直線コネクタ 417"/>
        <xdr:cNvCxnSpPr/>
      </xdr:nvCxnSpPr>
      <xdr:spPr>
        <a:xfrm>
          <a:off x="7861300" y="13095833"/>
          <a:ext cx="889000" cy="169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147490</xdr:rowOff>
    </xdr:from>
    <xdr:to>
      <xdr:col>46</xdr:col>
      <xdr:colOff>38100</xdr:colOff>
      <xdr:row>77</xdr:row>
      <xdr:rowOff>77640</xdr:rowOff>
    </xdr:to>
    <xdr:sp macro="" textlink="">
      <xdr:nvSpPr>
        <xdr:cNvPr id="419" name="フローチャート: 判断 418"/>
        <xdr:cNvSpPr/>
      </xdr:nvSpPr>
      <xdr:spPr>
        <a:xfrm>
          <a:off x="8699500" y="1317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94167</xdr:rowOff>
    </xdr:from>
    <xdr:ext cx="534377" cy="259045"/>
    <xdr:sp macro="" textlink="">
      <xdr:nvSpPr>
        <xdr:cNvPr id="420" name="テキスト ボックス 419"/>
        <xdr:cNvSpPr txBox="1"/>
      </xdr:nvSpPr>
      <xdr:spPr>
        <a:xfrm>
          <a:off x="8483111" y="12952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74023</xdr:rowOff>
    </xdr:from>
    <xdr:to>
      <xdr:col>41</xdr:col>
      <xdr:colOff>50800</xdr:colOff>
      <xdr:row>76</xdr:row>
      <xdr:rowOff>65633</xdr:rowOff>
    </xdr:to>
    <xdr:cxnSp macro="">
      <xdr:nvCxnSpPr>
        <xdr:cNvPr id="421" name="直線コネクタ 420"/>
        <xdr:cNvCxnSpPr/>
      </xdr:nvCxnSpPr>
      <xdr:spPr>
        <a:xfrm>
          <a:off x="6972300" y="12246973"/>
          <a:ext cx="889000" cy="848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134117</xdr:rowOff>
    </xdr:from>
    <xdr:to>
      <xdr:col>41</xdr:col>
      <xdr:colOff>101600</xdr:colOff>
      <xdr:row>77</xdr:row>
      <xdr:rowOff>64267</xdr:rowOff>
    </xdr:to>
    <xdr:sp macro="" textlink="">
      <xdr:nvSpPr>
        <xdr:cNvPr id="422" name="フローチャート: 判断 421"/>
        <xdr:cNvSpPr/>
      </xdr:nvSpPr>
      <xdr:spPr>
        <a:xfrm>
          <a:off x="7810500" y="1316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55394</xdr:rowOff>
    </xdr:from>
    <xdr:ext cx="534377" cy="259045"/>
    <xdr:sp macro="" textlink="">
      <xdr:nvSpPr>
        <xdr:cNvPr id="423" name="テキスト ボックス 422"/>
        <xdr:cNvSpPr txBox="1"/>
      </xdr:nvSpPr>
      <xdr:spPr>
        <a:xfrm>
          <a:off x="7594111" y="13257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116241</xdr:rowOff>
    </xdr:from>
    <xdr:to>
      <xdr:col>36</xdr:col>
      <xdr:colOff>165100</xdr:colOff>
      <xdr:row>77</xdr:row>
      <xdr:rowOff>46391</xdr:rowOff>
    </xdr:to>
    <xdr:sp macro="" textlink="">
      <xdr:nvSpPr>
        <xdr:cNvPr id="424" name="フローチャート: 判断 423"/>
        <xdr:cNvSpPr/>
      </xdr:nvSpPr>
      <xdr:spPr>
        <a:xfrm>
          <a:off x="6921500" y="13146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37518</xdr:rowOff>
    </xdr:from>
    <xdr:ext cx="534377" cy="259045"/>
    <xdr:sp macro="" textlink="">
      <xdr:nvSpPr>
        <xdr:cNvPr id="425" name="テキスト ボックス 424"/>
        <xdr:cNvSpPr txBox="1"/>
      </xdr:nvSpPr>
      <xdr:spPr>
        <a:xfrm>
          <a:off x="6705111" y="13239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107256</xdr:rowOff>
    </xdr:from>
    <xdr:to>
      <xdr:col>55</xdr:col>
      <xdr:colOff>50800</xdr:colOff>
      <xdr:row>76</xdr:row>
      <xdr:rowOff>37405</xdr:rowOff>
    </xdr:to>
    <xdr:sp macro="" textlink="">
      <xdr:nvSpPr>
        <xdr:cNvPr id="431" name="楕円 430"/>
        <xdr:cNvSpPr/>
      </xdr:nvSpPr>
      <xdr:spPr>
        <a:xfrm>
          <a:off x="10426700" y="1296600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130133</xdr:rowOff>
    </xdr:from>
    <xdr:ext cx="534377" cy="259045"/>
    <xdr:sp macro="" textlink="">
      <xdr:nvSpPr>
        <xdr:cNvPr id="432" name="普通建設事業費 （ うち新規整備　）該当値テキスト"/>
        <xdr:cNvSpPr txBox="1"/>
      </xdr:nvSpPr>
      <xdr:spPr>
        <a:xfrm>
          <a:off x="10528300" y="12817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142553</xdr:rowOff>
    </xdr:from>
    <xdr:to>
      <xdr:col>50</xdr:col>
      <xdr:colOff>165100</xdr:colOff>
      <xdr:row>77</xdr:row>
      <xdr:rowOff>72703</xdr:rowOff>
    </xdr:to>
    <xdr:sp macro="" textlink="">
      <xdr:nvSpPr>
        <xdr:cNvPr id="433" name="楕円 432"/>
        <xdr:cNvSpPr/>
      </xdr:nvSpPr>
      <xdr:spPr>
        <a:xfrm>
          <a:off x="9588500" y="13172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89230</xdr:rowOff>
    </xdr:from>
    <xdr:ext cx="534377" cy="259045"/>
    <xdr:sp macro="" textlink="">
      <xdr:nvSpPr>
        <xdr:cNvPr id="434" name="テキスト ボックス 433"/>
        <xdr:cNvSpPr txBox="1"/>
      </xdr:nvSpPr>
      <xdr:spPr>
        <a:xfrm>
          <a:off x="9372111" y="12947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12731</xdr:rowOff>
    </xdr:from>
    <xdr:to>
      <xdr:col>46</xdr:col>
      <xdr:colOff>38100</xdr:colOff>
      <xdr:row>77</xdr:row>
      <xdr:rowOff>114331</xdr:rowOff>
    </xdr:to>
    <xdr:sp macro="" textlink="">
      <xdr:nvSpPr>
        <xdr:cNvPr id="435" name="楕円 434"/>
        <xdr:cNvSpPr/>
      </xdr:nvSpPr>
      <xdr:spPr>
        <a:xfrm>
          <a:off x="8699500" y="1321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105458</xdr:rowOff>
    </xdr:from>
    <xdr:ext cx="534377" cy="259045"/>
    <xdr:sp macro="" textlink="">
      <xdr:nvSpPr>
        <xdr:cNvPr id="436" name="テキスト ボックス 435"/>
        <xdr:cNvSpPr txBox="1"/>
      </xdr:nvSpPr>
      <xdr:spPr>
        <a:xfrm>
          <a:off x="8483111" y="13307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14833</xdr:rowOff>
    </xdr:from>
    <xdr:to>
      <xdr:col>41</xdr:col>
      <xdr:colOff>101600</xdr:colOff>
      <xdr:row>76</xdr:row>
      <xdr:rowOff>116433</xdr:rowOff>
    </xdr:to>
    <xdr:sp macro="" textlink="">
      <xdr:nvSpPr>
        <xdr:cNvPr id="437" name="楕円 436"/>
        <xdr:cNvSpPr/>
      </xdr:nvSpPr>
      <xdr:spPr>
        <a:xfrm>
          <a:off x="7810500" y="13045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132961</xdr:rowOff>
    </xdr:from>
    <xdr:ext cx="534377" cy="259045"/>
    <xdr:sp macro="" textlink="">
      <xdr:nvSpPr>
        <xdr:cNvPr id="438" name="テキスト ボックス 437"/>
        <xdr:cNvSpPr txBox="1"/>
      </xdr:nvSpPr>
      <xdr:spPr>
        <a:xfrm>
          <a:off x="7594111" y="12820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71</xdr:row>
      <xdr:rowOff>23223</xdr:rowOff>
    </xdr:from>
    <xdr:to>
      <xdr:col>36</xdr:col>
      <xdr:colOff>165100</xdr:colOff>
      <xdr:row>71</xdr:row>
      <xdr:rowOff>124823</xdr:rowOff>
    </xdr:to>
    <xdr:sp macro="" textlink="">
      <xdr:nvSpPr>
        <xdr:cNvPr id="439" name="楕円 438"/>
        <xdr:cNvSpPr/>
      </xdr:nvSpPr>
      <xdr:spPr>
        <a:xfrm>
          <a:off x="6921500" y="12196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69</xdr:row>
      <xdr:rowOff>141350</xdr:rowOff>
    </xdr:from>
    <xdr:ext cx="534377" cy="259045"/>
    <xdr:sp macro="" textlink="">
      <xdr:nvSpPr>
        <xdr:cNvPr id="440" name="テキスト ボックス 439"/>
        <xdr:cNvSpPr txBox="1"/>
      </xdr:nvSpPr>
      <xdr:spPr>
        <a:xfrm>
          <a:off x="6705111" y="11971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0" name="テキスト ボックス 459"/>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65920</xdr:rowOff>
    </xdr:from>
    <xdr:to>
      <xdr:col>54</xdr:col>
      <xdr:colOff>189865</xdr:colOff>
      <xdr:row>98</xdr:row>
      <xdr:rowOff>15075</xdr:rowOff>
    </xdr:to>
    <xdr:cxnSp macro="">
      <xdr:nvCxnSpPr>
        <xdr:cNvPr id="464" name="直線コネクタ 463"/>
        <xdr:cNvCxnSpPr/>
      </xdr:nvCxnSpPr>
      <xdr:spPr>
        <a:xfrm flipV="1">
          <a:off x="10475595" y="15496420"/>
          <a:ext cx="1270" cy="1320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18902</xdr:rowOff>
    </xdr:from>
    <xdr:ext cx="534377" cy="259045"/>
    <xdr:sp macro="" textlink="">
      <xdr:nvSpPr>
        <xdr:cNvPr id="465" name="普通建設事業費 （ うち更新整備　）最小値テキスト"/>
        <xdr:cNvSpPr txBox="1"/>
      </xdr:nvSpPr>
      <xdr:spPr>
        <a:xfrm>
          <a:off x="10528300" y="1682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15075</xdr:rowOff>
    </xdr:from>
    <xdr:to>
      <xdr:col>55</xdr:col>
      <xdr:colOff>88900</xdr:colOff>
      <xdr:row>98</xdr:row>
      <xdr:rowOff>15075</xdr:rowOff>
    </xdr:to>
    <xdr:cxnSp macro="">
      <xdr:nvCxnSpPr>
        <xdr:cNvPr id="466" name="直線コネクタ 465"/>
        <xdr:cNvCxnSpPr/>
      </xdr:nvCxnSpPr>
      <xdr:spPr>
        <a:xfrm>
          <a:off x="10388600" y="1681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12597</xdr:rowOff>
    </xdr:from>
    <xdr:ext cx="534377" cy="259045"/>
    <xdr:sp macro="" textlink="">
      <xdr:nvSpPr>
        <xdr:cNvPr id="467" name="普通建設事業費 （ うち更新整備　）最大値テキスト"/>
        <xdr:cNvSpPr txBox="1"/>
      </xdr:nvSpPr>
      <xdr:spPr>
        <a:xfrm>
          <a:off x="10528300" y="1527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65920</xdr:rowOff>
    </xdr:from>
    <xdr:to>
      <xdr:col>55</xdr:col>
      <xdr:colOff>88900</xdr:colOff>
      <xdr:row>90</xdr:row>
      <xdr:rowOff>65920</xdr:rowOff>
    </xdr:to>
    <xdr:cxnSp macro="">
      <xdr:nvCxnSpPr>
        <xdr:cNvPr id="468" name="直線コネクタ 467"/>
        <xdr:cNvCxnSpPr/>
      </xdr:nvCxnSpPr>
      <xdr:spPr>
        <a:xfrm>
          <a:off x="10388600" y="1549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17151</xdr:rowOff>
    </xdr:from>
    <xdr:to>
      <xdr:col>55</xdr:col>
      <xdr:colOff>0</xdr:colOff>
      <xdr:row>95</xdr:row>
      <xdr:rowOff>144501</xdr:rowOff>
    </xdr:to>
    <xdr:cxnSp macro="">
      <xdr:nvCxnSpPr>
        <xdr:cNvPr id="469" name="直線コネクタ 468"/>
        <xdr:cNvCxnSpPr/>
      </xdr:nvCxnSpPr>
      <xdr:spPr>
        <a:xfrm flipV="1">
          <a:off x="9639300" y="16304901"/>
          <a:ext cx="838200" cy="127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51821</xdr:rowOff>
    </xdr:from>
    <xdr:ext cx="534377" cy="259045"/>
    <xdr:sp macro="" textlink="">
      <xdr:nvSpPr>
        <xdr:cNvPr id="470" name="普通建設事業費 （ うち更新整備　）平均値テキスト"/>
        <xdr:cNvSpPr txBox="1"/>
      </xdr:nvSpPr>
      <xdr:spPr>
        <a:xfrm>
          <a:off x="10528300" y="16339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73394</xdr:rowOff>
    </xdr:from>
    <xdr:to>
      <xdr:col>55</xdr:col>
      <xdr:colOff>50800</xdr:colOff>
      <xdr:row>96</xdr:row>
      <xdr:rowOff>3544</xdr:rowOff>
    </xdr:to>
    <xdr:sp macro="" textlink="">
      <xdr:nvSpPr>
        <xdr:cNvPr id="471" name="フローチャート: 判断 470"/>
        <xdr:cNvSpPr/>
      </xdr:nvSpPr>
      <xdr:spPr>
        <a:xfrm>
          <a:off x="10426700" y="1636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144501</xdr:rowOff>
    </xdr:from>
    <xdr:to>
      <xdr:col>50</xdr:col>
      <xdr:colOff>114300</xdr:colOff>
      <xdr:row>96</xdr:row>
      <xdr:rowOff>33440</xdr:rowOff>
    </xdr:to>
    <xdr:cxnSp macro="">
      <xdr:nvCxnSpPr>
        <xdr:cNvPr id="472" name="直線コネクタ 471"/>
        <xdr:cNvCxnSpPr/>
      </xdr:nvCxnSpPr>
      <xdr:spPr>
        <a:xfrm flipV="1">
          <a:off x="8750300" y="16432251"/>
          <a:ext cx="889000" cy="60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132429</xdr:rowOff>
    </xdr:from>
    <xdr:to>
      <xdr:col>50</xdr:col>
      <xdr:colOff>165100</xdr:colOff>
      <xdr:row>96</xdr:row>
      <xdr:rowOff>62579</xdr:rowOff>
    </xdr:to>
    <xdr:sp macro="" textlink="">
      <xdr:nvSpPr>
        <xdr:cNvPr id="473" name="フローチャート: 判断 472"/>
        <xdr:cNvSpPr/>
      </xdr:nvSpPr>
      <xdr:spPr>
        <a:xfrm>
          <a:off x="95885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53706</xdr:rowOff>
    </xdr:from>
    <xdr:ext cx="534377" cy="259045"/>
    <xdr:sp macro="" textlink="">
      <xdr:nvSpPr>
        <xdr:cNvPr id="474" name="テキスト ボックス 473"/>
        <xdr:cNvSpPr txBox="1"/>
      </xdr:nvSpPr>
      <xdr:spPr>
        <a:xfrm>
          <a:off x="9372111" y="16512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154560</xdr:rowOff>
    </xdr:from>
    <xdr:to>
      <xdr:col>45</xdr:col>
      <xdr:colOff>177800</xdr:colOff>
      <xdr:row>96</xdr:row>
      <xdr:rowOff>33440</xdr:rowOff>
    </xdr:to>
    <xdr:cxnSp macro="">
      <xdr:nvCxnSpPr>
        <xdr:cNvPr id="475" name="直線コネクタ 474"/>
        <xdr:cNvCxnSpPr/>
      </xdr:nvCxnSpPr>
      <xdr:spPr>
        <a:xfrm>
          <a:off x="7861300" y="16442310"/>
          <a:ext cx="889000" cy="50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4451</xdr:rowOff>
    </xdr:from>
    <xdr:to>
      <xdr:col>46</xdr:col>
      <xdr:colOff>38100</xdr:colOff>
      <xdr:row>96</xdr:row>
      <xdr:rowOff>106051</xdr:rowOff>
    </xdr:to>
    <xdr:sp macro="" textlink="">
      <xdr:nvSpPr>
        <xdr:cNvPr id="476" name="フローチャート: 判断 475"/>
        <xdr:cNvSpPr/>
      </xdr:nvSpPr>
      <xdr:spPr>
        <a:xfrm>
          <a:off x="8699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97178</xdr:rowOff>
    </xdr:from>
    <xdr:ext cx="534377" cy="259045"/>
    <xdr:sp macro="" textlink="">
      <xdr:nvSpPr>
        <xdr:cNvPr id="477" name="テキスト ボックス 476"/>
        <xdr:cNvSpPr txBox="1"/>
      </xdr:nvSpPr>
      <xdr:spPr>
        <a:xfrm>
          <a:off x="8483111" y="16556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7855</xdr:rowOff>
    </xdr:from>
    <xdr:to>
      <xdr:col>41</xdr:col>
      <xdr:colOff>50800</xdr:colOff>
      <xdr:row>95</xdr:row>
      <xdr:rowOff>154560</xdr:rowOff>
    </xdr:to>
    <xdr:cxnSp macro="">
      <xdr:nvCxnSpPr>
        <xdr:cNvPr id="478" name="直線コネクタ 477"/>
        <xdr:cNvCxnSpPr/>
      </xdr:nvCxnSpPr>
      <xdr:spPr>
        <a:xfrm>
          <a:off x="6972300" y="16295605"/>
          <a:ext cx="889000" cy="14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18835</xdr:rowOff>
    </xdr:from>
    <xdr:to>
      <xdr:col>41</xdr:col>
      <xdr:colOff>101600</xdr:colOff>
      <xdr:row>96</xdr:row>
      <xdr:rowOff>120435</xdr:rowOff>
    </xdr:to>
    <xdr:sp macro="" textlink="">
      <xdr:nvSpPr>
        <xdr:cNvPr id="479" name="フローチャート: 判断 478"/>
        <xdr:cNvSpPr/>
      </xdr:nvSpPr>
      <xdr:spPr>
        <a:xfrm>
          <a:off x="7810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111562</xdr:rowOff>
    </xdr:from>
    <xdr:ext cx="534377" cy="259045"/>
    <xdr:sp macro="" textlink="">
      <xdr:nvSpPr>
        <xdr:cNvPr id="480" name="テキスト ボックス 479"/>
        <xdr:cNvSpPr txBox="1"/>
      </xdr:nvSpPr>
      <xdr:spPr>
        <a:xfrm>
          <a:off x="7594111" y="16570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153708</xdr:rowOff>
    </xdr:from>
    <xdr:to>
      <xdr:col>36</xdr:col>
      <xdr:colOff>165100</xdr:colOff>
      <xdr:row>96</xdr:row>
      <xdr:rowOff>83858</xdr:rowOff>
    </xdr:to>
    <xdr:sp macro="" textlink="">
      <xdr:nvSpPr>
        <xdr:cNvPr id="481" name="フローチャート: 判断 480"/>
        <xdr:cNvSpPr/>
      </xdr:nvSpPr>
      <xdr:spPr>
        <a:xfrm>
          <a:off x="6921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74985</xdr:rowOff>
    </xdr:from>
    <xdr:ext cx="534377" cy="259045"/>
    <xdr:sp macro="" textlink="">
      <xdr:nvSpPr>
        <xdr:cNvPr id="482" name="テキスト ボックス 481"/>
        <xdr:cNvSpPr txBox="1"/>
      </xdr:nvSpPr>
      <xdr:spPr>
        <a:xfrm>
          <a:off x="6705111" y="16534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137801</xdr:rowOff>
    </xdr:from>
    <xdr:to>
      <xdr:col>55</xdr:col>
      <xdr:colOff>50800</xdr:colOff>
      <xdr:row>95</xdr:row>
      <xdr:rowOff>67951</xdr:rowOff>
    </xdr:to>
    <xdr:sp macro="" textlink="">
      <xdr:nvSpPr>
        <xdr:cNvPr id="488" name="楕円 487"/>
        <xdr:cNvSpPr/>
      </xdr:nvSpPr>
      <xdr:spPr>
        <a:xfrm>
          <a:off x="10426700" y="16254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160678</xdr:rowOff>
    </xdr:from>
    <xdr:ext cx="534377" cy="259045"/>
    <xdr:sp macro="" textlink="">
      <xdr:nvSpPr>
        <xdr:cNvPr id="489" name="普通建設事業費 （ うち更新整備　）該当値テキスト"/>
        <xdr:cNvSpPr txBox="1"/>
      </xdr:nvSpPr>
      <xdr:spPr>
        <a:xfrm>
          <a:off x="10528300" y="16105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93701</xdr:rowOff>
    </xdr:from>
    <xdr:to>
      <xdr:col>50</xdr:col>
      <xdr:colOff>165100</xdr:colOff>
      <xdr:row>96</xdr:row>
      <xdr:rowOff>23851</xdr:rowOff>
    </xdr:to>
    <xdr:sp macro="" textlink="">
      <xdr:nvSpPr>
        <xdr:cNvPr id="490" name="楕円 489"/>
        <xdr:cNvSpPr/>
      </xdr:nvSpPr>
      <xdr:spPr>
        <a:xfrm>
          <a:off x="9588500" y="16381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40378</xdr:rowOff>
    </xdr:from>
    <xdr:ext cx="534377" cy="259045"/>
    <xdr:sp macro="" textlink="">
      <xdr:nvSpPr>
        <xdr:cNvPr id="491" name="テキスト ボックス 490"/>
        <xdr:cNvSpPr txBox="1"/>
      </xdr:nvSpPr>
      <xdr:spPr>
        <a:xfrm>
          <a:off x="9372111" y="1615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154090</xdr:rowOff>
    </xdr:from>
    <xdr:to>
      <xdr:col>46</xdr:col>
      <xdr:colOff>38100</xdr:colOff>
      <xdr:row>96</xdr:row>
      <xdr:rowOff>84240</xdr:rowOff>
    </xdr:to>
    <xdr:sp macro="" textlink="">
      <xdr:nvSpPr>
        <xdr:cNvPr id="492" name="楕円 491"/>
        <xdr:cNvSpPr/>
      </xdr:nvSpPr>
      <xdr:spPr>
        <a:xfrm>
          <a:off x="8699500" y="1644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100767</xdr:rowOff>
    </xdr:from>
    <xdr:ext cx="534377" cy="259045"/>
    <xdr:sp macro="" textlink="">
      <xdr:nvSpPr>
        <xdr:cNvPr id="493" name="テキスト ボックス 492"/>
        <xdr:cNvSpPr txBox="1"/>
      </xdr:nvSpPr>
      <xdr:spPr>
        <a:xfrm>
          <a:off x="8483111" y="16217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103760</xdr:rowOff>
    </xdr:from>
    <xdr:to>
      <xdr:col>41</xdr:col>
      <xdr:colOff>101600</xdr:colOff>
      <xdr:row>96</xdr:row>
      <xdr:rowOff>33910</xdr:rowOff>
    </xdr:to>
    <xdr:sp macro="" textlink="">
      <xdr:nvSpPr>
        <xdr:cNvPr id="494" name="楕円 493"/>
        <xdr:cNvSpPr/>
      </xdr:nvSpPr>
      <xdr:spPr>
        <a:xfrm>
          <a:off x="7810500" y="16391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50437</xdr:rowOff>
    </xdr:from>
    <xdr:ext cx="534377" cy="259045"/>
    <xdr:sp macro="" textlink="">
      <xdr:nvSpPr>
        <xdr:cNvPr id="495" name="テキスト ボックス 494"/>
        <xdr:cNvSpPr txBox="1"/>
      </xdr:nvSpPr>
      <xdr:spPr>
        <a:xfrm>
          <a:off x="7594111" y="1616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128505</xdr:rowOff>
    </xdr:from>
    <xdr:to>
      <xdr:col>36</xdr:col>
      <xdr:colOff>165100</xdr:colOff>
      <xdr:row>95</xdr:row>
      <xdr:rowOff>58655</xdr:rowOff>
    </xdr:to>
    <xdr:sp macro="" textlink="">
      <xdr:nvSpPr>
        <xdr:cNvPr id="496" name="楕円 495"/>
        <xdr:cNvSpPr/>
      </xdr:nvSpPr>
      <xdr:spPr>
        <a:xfrm>
          <a:off x="6921500" y="1624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75182</xdr:rowOff>
    </xdr:from>
    <xdr:ext cx="534377" cy="259045"/>
    <xdr:sp macro="" textlink="">
      <xdr:nvSpPr>
        <xdr:cNvPr id="497" name="テキスト ボックス 496"/>
        <xdr:cNvSpPr txBox="1"/>
      </xdr:nvSpPr>
      <xdr:spPr>
        <a:xfrm>
          <a:off x="6705111" y="16020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8" name="直線コネクタ 507"/>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9" name="テキスト ボックス 508"/>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0" name="直線コネクタ 509"/>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11" name="テキスト ボックス 510"/>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2" name="直線コネクタ 511"/>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13" name="テキスト ボックス 512"/>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4" name="直線コネクタ 513"/>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15" name="テキスト ボックス 514"/>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6" name="直線コネクタ 515"/>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7" name="テキスト ボックス 516"/>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8" name="直線コネクタ 517"/>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9" name="テキスト ボックス 518"/>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1" name="テキスト ボックス 52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5588</xdr:rowOff>
    </xdr:from>
    <xdr:to>
      <xdr:col>85</xdr:col>
      <xdr:colOff>126364</xdr:colOff>
      <xdr:row>39</xdr:row>
      <xdr:rowOff>98878</xdr:rowOff>
    </xdr:to>
    <xdr:cxnSp macro="">
      <xdr:nvCxnSpPr>
        <xdr:cNvPr id="523" name="直線コネクタ 522"/>
        <xdr:cNvCxnSpPr/>
      </xdr:nvCxnSpPr>
      <xdr:spPr>
        <a:xfrm flipV="1">
          <a:off x="16317595" y="5320538"/>
          <a:ext cx="1269" cy="1464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4"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5" name="直線コネクタ 524"/>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123715</xdr:rowOff>
    </xdr:from>
    <xdr:ext cx="534377" cy="259045"/>
    <xdr:sp macro="" textlink="">
      <xdr:nvSpPr>
        <xdr:cNvPr id="526" name="災害復旧事業費最大値テキスト"/>
        <xdr:cNvSpPr txBox="1"/>
      </xdr:nvSpPr>
      <xdr:spPr>
        <a:xfrm>
          <a:off x="16370300" y="509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5588</xdr:rowOff>
    </xdr:from>
    <xdr:to>
      <xdr:col>86</xdr:col>
      <xdr:colOff>25400</xdr:colOff>
      <xdr:row>31</xdr:row>
      <xdr:rowOff>5588</xdr:rowOff>
    </xdr:to>
    <xdr:cxnSp macro="">
      <xdr:nvCxnSpPr>
        <xdr:cNvPr id="527" name="直線コネクタ 526"/>
        <xdr:cNvCxnSpPr/>
      </xdr:nvCxnSpPr>
      <xdr:spPr>
        <a:xfrm>
          <a:off x="16230600" y="5320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94415</xdr:rowOff>
    </xdr:from>
    <xdr:to>
      <xdr:col>85</xdr:col>
      <xdr:colOff>127000</xdr:colOff>
      <xdr:row>39</xdr:row>
      <xdr:rowOff>98878</xdr:rowOff>
    </xdr:to>
    <xdr:cxnSp macro="">
      <xdr:nvCxnSpPr>
        <xdr:cNvPr id="528" name="直線コネクタ 527"/>
        <xdr:cNvCxnSpPr/>
      </xdr:nvCxnSpPr>
      <xdr:spPr>
        <a:xfrm flipV="1">
          <a:off x="15481300" y="6780965"/>
          <a:ext cx="838200" cy="4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127888</xdr:rowOff>
    </xdr:from>
    <xdr:ext cx="469744" cy="259045"/>
    <xdr:sp macro="" textlink="">
      <xdr:nvSpPr>
        <xdr:cNvPr id="529" name="災害復旧事業費平均値テキスト"/>
        <xdr:cNvSpPr txBox="1"/>
      </xdr:nvSpPr>
      <xdr:spPr>
        <a:xfrm>
          <a:off x="16370300" y="6471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105011</xdr:rowOff>
    </xdr:from>
    <xdr:to>
      <xdr:col>85</xdr:col>
      <xdr:colOff>177800</xdr:colOff>
      <xdr:row>39</xdr:row>
      <xdr:rowOff>35161</xdr:rowOff>
    </xdr:to>
    <xdr:sp macro="" textlink="">
      <xdr:nvSpPr>
        <xdr:cNvPr id="530" name="フローチャート: 判断 529"/>
        <xdr:cNvSpPr/>
      </xdr:nvSpPr>
      <xdr:spPr>
        <a:xfrm>
          <a:off x="16268700" y="6620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31" name="直線コネクタ 530"/>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99133</xdr:rowOff>
    </xdr:from>
    <xdr:to>
      <xdr:col>81</xdr:col>
      <xdr:colOff>101600</xdr:colOff>
      <xdr:row>39</xdr:row>
      <xdr:rowOff>29283</xdr:rowOff>
    </xdr:to>
    <xdr:sp macro="" textlink="">
      <xdr:nvSpPr>
        <xdr:cNvPr id="532" name="フローチャート: 判断 531"/>
        <xdr:cNvSpPr/>
      </xdr:nvSpPr>
      <xdr:spPr>
        <a:xfrm>
          <a:off x="15430500" y="661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45810</xdr:rowOff>
    </xdr:from>
    <xdr:ext cx="469744" cy="259045"/>
    <xdr:sp macro="" textlink="">
      <xdr:nvSpPr>
        <xdr:cNvPr id="533" name="テキスト ボックス 532"/>
        <xdr:cNvSpPr txBox="1"/>
      </xdr:nvSpPr>
      <xdr:spPr>
        <a:xfrm>
          <a:off x="15246428" y="6389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4" name="直線コネクタ 533"/>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135491</xdr:rowOff>
    </xdr:from>
    <xdr:to>
      <xdr:col>76</xdr:col>
      <xdr:colOff>165100</xdr:colOff>
      <xdr:row>39</xdr:row>
      <xdr:rowOff>65641</xdr:rowOff>
    </xdr:to>
    <xdr:sp macro="" textlink="">
      <xdr:nvSpPr>
        <xdr:cNvPr id="535" name="フローチャート: 判断 534"/>
        <xdr:cNvSpPr/>
      </xdr:nvSpPr>
      <xdr:spPr>
        <a:xfrm>
          <a:off x="14541500" y="665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82168</xdr:rowOff>
    </xdr:from>
    <xdr:ext cx="378565" cy="259045"/>
    <xdr:sp macro="" textlink="">
      <xdr:nvSpPr>
        <xdr:cNvPr id="536" name="テキスト ボックス 535"/>
        <xdr:cNvSpPr txBox="1"/>
      </xdr:nvSpPr>
      <xdr:spPr>
        <a:xfrm>
          <a:off x="14403017" y="6425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98443</xdr:rowOff>
    </xdr:from>
    <xdr:to>
      <xdr:col>71</xdr:col>
      <xdr:colOff>177800</xdr:colOff>
      <xdr:row>39</xdr:row>
      <xdr:rowOff>98878</xdr:rowOff>
    </xdr:to>
    <xdr:cxnSp macro="">
      <xdr:nvCxnSpPr>
        <xdr:cNvPr id="537" name="直線コネクタ 536"/>
        <xdr:cNvCxnSpPr/>
      </xdr:nvCxnSpPr>
      <xdr:spPr>
        <a:xfrm>
          <a:off x="12814300" y="6784993"/>
          <a:ext cx="889000" cy="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73007</xdr:rowOff>
    </xdr:from>
    <xdr:to>
      <xdr:col>72</xdr:col>
      <xdr:colOff>38100</xdr:colOff>
      <xdr:row>39</xdr:row>
      <xdr:rowOff>3157</xdr:rowOff>
    </xdr:to>
    <xdr:sp macro="" textlink="">
      <xdr:nvSpPr>
        <xdr:cNvPr id="538" name="フローチャート: 判断 537"/>
        <xdr:cNvSpPr/>
      </xdr:nvSpPr>
      <xdr:spPr>
        <a:xfrm>
          <a:off x="13652500" y="6588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19684</xdr:rowOff>
    </xdr:from>
    <xdr:ext cx="469744" cy="259045"/>
    <xdr:sp macro="" textlink="">
      <xdr:nvSpPr>
        <xdr:cNvPr id="539" name="テキスト ボックス 538"/>
        <xdr:cNvSpPr txBox="1"/>
      </xdr:nvSpPr>
      <xdr:spPr>
        <a:xfrm>
          <a:off x="13468428" y="6363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64625</xdr:rowOff>
    </xdr:from>
    <xdr:to>
      <xdr:col>67</xdr:col>
      <xdr:colOff>101600</xdr:colOff>
      <xdr:row>37</xdr:row>
      <xdr:rowOff>166225</xdr:rowOff>
    </xdr:to>
    <xdr:sp macro="" textlink="">
      <xdr:nvSpPr>
        <xdr:cNvPr id="540" name="フローチャート: 判断 539"/>
        <xdr:cNvSpPr/>
      </xdr:nvSpPr>
      <xdr:spPr>
        <a:xfrm>
          <a:off x="12763500" y="640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11302</xdr:rowOff>
    </xdr:from>
    <xdr:ext cx="469744" cy="259045"/>
    <xdr:sp macro="" textlink="">
      <xdr:nvSpPr>
        <xdr:cNvPr id="541" name="テキスト ボックス 540"/>
        <xdr:cNvSpPr txBox="1"/>
      </xdr:nvSpPr>
      <xdr:spPr>
        <a:xfrm>
          <a:off x="12579428" y="618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43615</xdr:rowOff>
    </xdr:from>
    <xdr:to>
      <xdr:col>85</xdr:col>
      <xdr:colOff>177800</xdr:colOff>
      <xdr:row>39</xdr:row>
      <xdr:rowOff>145215</xdr:rowOff>
    </xdr:to>
    <xdr:sp macro="" textlink="">
      <xdr:nvSpPr>
        <xdr:cNvPr id="547" name="楕円 546"/>
        <xdr:cNvSpPr/>
      </xdr:nvSpPr>
      <xdr:spPr>
        <a:xfrm>
          <a:off x="16268700" y="673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129992</xdr:rowOff>
    </xdr:from>
    <xdr:ext cx="313932" cy="259045"/>
    <xdr:sp macro="" textlink="">
      <xdr:nvSpPr>
        <xdr:cNvPr id="548" name="災害復旧事業費該当値テキスト"/>
        <xdr:cNvSpPr txBox="1"/>
      </xdr:nvSpPr>
      <xdr:spPr>
        <a:xfrm>
          <a:off x="16370300" y="66450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9" name="楕円 548"/>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0" name="テキスト ボックス 549"/>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1" name="楕円 550"/>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2" name="テキスト ボックス 551"/>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3" name="楕円 552"/>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4" name="テキスト ボックス 553"/>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47643</xdr:rowOff>
    </xdr:from>
    <xdr:to>
      <xdr:col>67</xdr:col>
      <xdr:colOff>101600</xdr:colOff>
      <xdr:row>39</xdr:row>
      <xdr:rowOff>149243</xdr:rowOff>
    </xdr:to>
    <xdr:sp macro="" textlink="">
      <xdr:nvSpPr>
        <xdr:cNvPr id="555" name="楕円 554"/>
        <xdr:cNvSpPr/>
      </xdr:nvSpPr>
      <xdr:spPr>
        <a:xfrm>
          <a:off x="12763500" y="673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140370</xdr:rowOff>
    </xdr:from>
    <xdr:ext cx="249299" cy="259045"/>
    <xdr:sp macro="" textlink="">
      <xdr:nvSpPr>
        <xdr:cNvPr id="556" name="テキスト ボックス 555"/>
        <xdr:cNvSpPr txBox="1"/>
      </xdr:nvSpPr>
      <xdr:spPr>
        <a:xfrm>
          <a:off x="12689650" y="68269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6" name="テキスト ボックス 615"/>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139700</xdr:rowOff>
    </xdr:from>
    <xdr:to>
      <xdr:col>89</xdr:col>
      <xdr:colOff>177800</xdr:colOff>
      <xdr:row>78</xdr:row>
      <xdr:rowOff>139700</xdr:rowOff>
    </xdr:to>
    <xdr:cxnSp macro="">
      <xdr:nvCxnSpPr>
        <xdr:cNvPr id="617" name="直線コネクタ 616"/>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168927</xdr:rowOff>
    </xdr:from>
    <xdr:ext cx="531299" cy="259045"/>
    <xdr:sp macro="" textlink="">
      <xdr:nvSpPr>
        <xdr:cNvPr id="618" name="テキスト ボックス 617"/>
        <xdr:cNvSpPr txBox="1"/>
      </xdr:nvSpPr>
      <xdr:spPr>
        <a:xfrm>
          <a:off x="11914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9" name="直線コネクタ 618"/>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0" name="テキスト ボックス 619"/>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1" name="直線コネクタ 620"/>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2" name="テキスト ボックス 621"/>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3" name="直線コネクタ 622"/>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4" name="テキスト ボックス 623"/>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41287</xdr:rowOff>
    </xdr:from>
    <xdr:to>
      <xdr:col>85</xdr:col>
      <xdr:colOff>126364</xdr:colOff>
      <xdr:row>79</xdr:row>
      <xdr:rowOff>39230</xdr:rowOff>
    </xdr:to>
    <xdr:cxnSp macro="">
      <xdr:nvCxnSpPr>
        <xdr:cNvPr id="628" name="直線コネクタ 627"/>
        <xdr:cNvCxnSpPr/>
      </xdr:nvCxnSpPr>
      <xdr:spPr>
        <a:xfrm flipV="1">
          <a:off x="16317595" y="12385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43057</xdr:rowOff>
    </xdr:from>
    <xdr:ext cx="534377" cy="259045"/>
    <xdr:sp macro="" textlink="">
      <xdr:nvSpPr>
        <xdr:cNvPr id="629" name="公債費最小値テキスト"/>
        <xdr:cNvSpPr txBox="1"/>
      </xdr:nvSpPr>
      <xdr:spPr>
        <a:xfrm>
          <a:off x="16370300" y="13587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39230</xdr:rowOff>
    </xdr:from>
    <xdr:to>
      <xdr:col>86</xdr:col>
      <xdr:colOff>25400</xdr:colOff>
      <xdr:row>79</xdr:row>
      <xdr:rowOff>39230</xdr:rowOff>
    </xdr:to>
    <xdr:cxnSp macro="">
      <xdr:nvCxnSpPr>
        <xdr:cNvPr id="630" name="直線コネクタ 629"/>
        <xdr:cNvCxnSpPr/>
      </xdr:nvCxnSpPr>
      <xdr:spPr>
        <a:xfrm>
          <a:off x="16230600" y="13583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159414</xdr:rowOff>
    </xdr:from>
    <xdr:ext cx="534377" cy="259045"/>
    <xdr:sp macro="" textlink="">
      <xdr:nvSpPr>
        <xdr:cNvPr id="631" name="公債費最大値テキスト"/>
        <xdr:cNvSpPr txBox="1"/>
      </xdr:nvSpPr>
      <xdr:spPr>
        <a:xfrm>
          <a:off x="16370300" y="12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41287</xdr:rowOff>
    </xdr:from>
    <xdr:to>
      <xdr:col>86</xdr:col>
      <xdr:colOff>25400</xdr:colOff>
      <xdr:row>72</xdr:row>
      <xdr:rowOff>41287</xdr:rowOff>
    </xdr:to>
    <xdr:cxnSp macro="">
      <xdr:nvCxnSpPr>
        <xdr:cNvPr id="632" name="直線コネクタ 631"/>
        <xdr:cNvCxnSpPr/>
      </xdr:nvCxnSpPr>
      <xdr:spPr>
        <a:xfrm>
          <a:off x="16230600" y="12385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140889</xdr:rowOff>
    </xdr:from>
    <xdr:to>
      <xdr:col>85</xdr:col>
      <xdr:colOff>127000</xdr:colOff>
      <xdr:row>76</xdr:row>
      <xdr:rowOff>57266</xdr:rowOff>
    </xdr:to>
    <xdr:cxnSp macro="">
      <xdr:nvCxnSpPr>
        <xdr:cNvPr id="633" name="直線コネクタ 632"/>
        <xdr:cNvCxnSpPr/>
      </xdr:nvCxnSpPr>
      <xdr:spPr>
        <a:xfrm>
          <a:off x="15481300" y="12999639"/>
          <a:ext cx="838200" cy="87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16623</xdr:rowOff>
    </xdr:from>
    <xdr:ext cx="534377" cy="259045"/>
    <xdr:sp macro="" textlink="">
      <xdr:nvSpPr>
        <xdr:cNvPr id="634" name="公債費平均値テキスト"/>
        <xdr:cNvSpPr txBox="1"/>
      </xdr:nvSpPr>
      <xdr:spPr>
        <a:xfrm>
          <a:off x="16370300" y="13046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38196</xdr:rowOff>
    </xdr:from>
    <xdr:to>
      <xdr:col>85</xdr:col>
      <xdr:colOff>177800</xdr:colOff>
      <xdr:row>76</xdr:row>
      <xdr:rowOff>139796</xdr:rowOff>
    </xdr:to>
    <xdr:sp macro="" textlink="">
      <xdr:nvSpPr>
        <xdr:cNvPr id="635" name="フローチャート: 判断 634"/>
        <xdr:cNvSpPr/>
      </xdr:nvSpPr>
      <xdr:spPr>
        <a:xfrm>
          <a:off x="16268700" y="13068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106667</xdr:rowOff>
    </xdr:from>
    <xdr:to>
      <xdr:col>81</xdr:col>
      <xdr:colOff>50800</xdr:colOff>
      <xdr:row>75</xdr:row>
      <xdr:rowOff>140889</xdr:rowOff>
    </xdr:to>
    <xdr:cxnSp macro="">
      <xdr:nvCxnSpPr>
        <xdr:cNvPr id="636" name="直線コネクタ 635"/>
        <xdr:cNvCxnSpPr/>
      </xdr:nvCxnSpPr>
      <xdr:spPr>
        <a:xfrm>
          <a:off x="14592300" y="12965417"/>
          <a:ext cx="889000" cy="34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31659</xdr:rowOff>
    </xdr:from>
    <xdr:to>
      <xdr:col>81</xdr:col>
      <xdr:colOff>101600</xdr:colOff>
      <xdr:row>76</xdr:row>
      <xdr:rowOff>133259</xdr:rowOff>
    </xdr:to>
    <xdr:sp macro="" textlink="">
      <xdr:nvSpPr>
        <xdr:cNvPr id="637" name="フローチャート: 判断 636"/>
        <xdr:cNvSpPr/>
      </xdr:nvSpPr>
      <xdr:spPr>
        <a:xfrm>
          <a:off x="15430500" y="1306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124386</xdr:rowOff>
    </xdr:from>
    <xdr:ext cx="534377" cy="259045"/>
    <xdr:sp macro="" textlink="">
      <xdr:nvSpPr>
        <xdr:cNvPr id="638" name="テキスト ボックス 637"/>
        <xdr:cNvSpPr txBox="1"/>
      </xdr:nvSpPr>
      <xdr:spPr>
        <a:xfrm>
          <a:off x="15214111" y="13154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106667</xdr:rowOff>
    </xdr:from>
    <xdr:to>
      <xdr:col>76</xdr:col>
      <xdr:colOff>114300</xdr:colOff>
      <xdr:row>75</xdr:row>
      <xdr:rowOff>165212</xdr:rowOff>
    </xdr:to>
    <xdr:cxnSp macro="">
      <xdr:nvCxnSpPr>
        <xdr:cNvPr id="639" name="直線コネクタ 638"/>
        <xdr:cNvCxnSpPr/>
      </xdr:nvCxnSpPr>
      <xdr:spPr>
        <a:xfrm flipV="1">
          <a:off x="13703300" y="12965417"/>
          <a:ext cx="889000" cy="58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29350</xdr:rowOff>
    </xdr:from>
    <xdr:to>
      <xdr:col>76</xdr:col>
      <xdr:colOff>165100</xdr:colOff>
      <xdr:row>76</xdr:row>
      <xdr:rowOff>130950</xdr:rowOff>
    </xdr:to>
    <xdr:sp macro="" textlink="">
      <xdr:nvSpPr>
        <xdr:cNvPr id="640" name="フローチャート: 判断 639"/>
        <xdr:cNvSpPr/>
      </xdr:nvSpPr>
      <xdr:spPr>
        <a:xfrm>
          <a:off x="14541500" y="130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122077</xdr:rowOff>
    </xdr:from>
    <xdr:ext cx="534377" cy="259045"/>
    <xdr:sp macro="" textlink="">
      <xdr:nvSpPr>
        <xdr:cNvPr id="641" name="テキスト ボックス 640"/>
        <xdr:cNvSpPr txBox="1"/>
      </xdr:nvSpPr>
      <xdr:spPr>
        <a:xfrm>
          <a:off x="14325111" y="13152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165212</xdr:rowOff>
    </xdr:from>
    <xdr:to>
      <xdr:col>71</xdr:col>
      <xdr:colOff>177800</xdr:colOff>
      <xdr:row>76</xdr:row>
      <xdr:rowOff>99992</xdr:rowOff>
    </xdr:to>
    <xdr:cxnSp macro="">
      <xdr:nvCxnSpPr>
        <xdr:cNvPr id="642" name="直線コネクタ 641"/>
        <xdr:cNvCxnSpPr/>
      </xdr:nvCxnSpPr>
      <xdr:spPr>
        <a:xfrm flipV="1">
          <a:off x="12814300" y="13023962"/>
          <a:ext cx="889000" cy="106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32801</xdr:rowOff>
    </xdr:from>
    <xdr:to>
      <xdr:col>72</xdr:col>
      <xdr:colOff>38100</xdr:colOff>
      <xdr:row>76</xdr:row>
      <xdr:rowOff>134401</xdr:rowOff>
    </xdr:to>
    <xdr:sp macro="" textlink="">
      <xdr:nvSpPr>
        <xdr:cNvPr id="643" name="フローチャート: 判断 642"/>
        <xdr:cNvSpPr/>
      </xdr:nvSpPr>
      <xdr:spPr>
        <a:xfrm>
          <a:off x="13652500" y="13063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125528</xdr:rowOff>
    </xdr:from>
    <xdr:ext cx="534377" cy="259045"/>
    <xdr:sp macro="" textlink="">
      <xdr:nvSpPr>
        <xdr:cNvPr id="644" name="テキスト ボックス 643"/>
        <xdr:cNvSpPr txBox="1"/>
      </xdr:nvSpPr>
      <xdr:spPr>
        <a:xfrm>
          <a:off x="13436111" y="13155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49329</xdr:rowOff>
    </xdr:from>
    <xdr:to>
      <xdr:col>67</xdr:col>
      <xdr:colOff>101600</xdr:colOff>
      <xdr:row>76</xdr:row>
      <xdr:rowOff>150929</xdr:rowOff>
    </xdr:to>
    <xdr:sp macro="" textlink="">
      <xdr:nvSpPr>
        <xdr:cNvPr id="645" name="フローチャート: 判断 644"/>
        <xdr:cNvSpPr/>
      </xdr:nvSpPr>
      <xdr:spPr>
        <a:xfrm>
          <a:off x="12763500" y="1307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142056</xdr:rowOff>
    </xdr:from>
    <xdr:ext cx="534377" cy="259045"/>
    <xdr:sp macro="" textlink="">
      <xdr:nvSpPr>
        <xdr:cNvPr id="646" name="テキスト ボックス 645"/>
        <xdr:cNvSpPr txBox="1"/>
      </xdr:nvSpPr>
      <xdr:spPr>
        <a:xfrm>
          <a:off x="12547111" y="1317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6466</xdr:rowOff>
    </xdr:from>
    <xdr:to>
      <xdr:col>85</xdr:col>
      <xdr:colOff>177800</xdr:colOff>
      <xdr:row>76</xdr:row>
      <xdr:rowOff>108066</xdr:rowOff>
    </xdr:to>
    <xdr:sp macro="" textlink="">
      <xdr:nvSpPr>
        <xdr:cNvPr id="652" name="楕円 651"/>
        <xdr:cNvSpPr/>
      </xdr:nvSpPr>
      <xdr:spPr>
        <a:xfrm>
          <a:off x="16268700" y="1303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29344</xdr:rowOff>
    </xdr:from>
    <xdr:ext cx="534377" cy="259045"/>
    <xdr:sp macro="" textlink="">
      <xdr:nvSpPr>
        <xdr:cNvPr id="653" name="公債費該当値テキスト"/>
        <xdr:cNvSpPr txBox="1"/>
      </xdr:nvSpPr>
      <xdr:spPr>
        <a:xfrm>
          <a:off x="16370300" y="12888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90089</xdr:rowOff>
    </xdr:from>
    <xdr:to>
      <xdr:col>81</xdr:col>
      <xdr:colOff>101600</xdr:colOff>
      <xdr:row>76</xdr:row>
      <xdr:rowOff>20239</xdr:rowOff>
    </xdr:to>
    <xdr:sp macro="" textlink="">
      <xdr:nvSpPr>
        <xdr:cNvPr id="654" name="楕円 653"/>
        <xdr:cNvSpPr/>
      </xdr:nvSpPr>
      <xdr:spPr>
        <a:xfrm>
          <a:off x="15430500" y="1294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36766</xdr:rowOff>
    </xdr:from>
    <xdr:ext cx="534377" cy="259045"/>
    <xdr:sp macro="" textlink="">
      <xdr:nvSpPr>
        <xdr:cNvPr id="655" name="テキスト ボックス 654"/>
        <xdr:cNvSpPr txBox="1"/>
      </xdr:nvSpPr>
      <xdr:spPr>
        <a:xfrm>
          <a:off x="15214111" y="12724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55867</xdr:rowOff>
    </xdr:from>
    <xdr:to>
      <xdr:col>76</xdr:col>
      <xdr:colOff>165100</xdr:colOff>
      <xdr:row>75</xdr:row>
      <xdr:rowOff>157466</xdr:rowOff>
    </xdr:to>
    <xdr:sp macro="" textlink="">
      <xdr:nvSpPr>
        <xdr:cNvPr id="656" name="楕円 655"/>
        <xdr:cNvSpPr/>
      </xdr:nvSpPr>
      <xdr:spPr>
        <a:xfrm>
          <a:off x="14541500" y="129146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2544</xdr:rowOff>
    </xdr:from>
    <xdr:ext cx="534377" cy="259045"/>
    <xdr:sp macro="" textlink="">
      <xdr:nvSpPr>
        <xdr:cNvPr id="657" name="テキスト ボックス 656"/>
        <xdr:cNvSpPr txBox="1"/>
      </xdr:nvSpPr>
      <xdr:spPr>
        <a:xfrm>
          <a:off x="14325111" y="12689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114412</xdr:rowOff>
    </xdr:from>
    <xdr:to>
      <xdr:col>72</xdr:col>
      <xdr:colOff>38100</xdr:colOff>
      <xdr:row>76</xdr:row>
      <xdr:rowOff>44562</xdr:rowOff>
    </xdr:to>
    <xdr:sp macro="" textlink="">
      <xdr:nvSpPr>
        <xdr:cNvPr id="658" name="楕円 657"/>
        <xdr:cNvSpPr/>
      </xdr:nvSpPr>
      <xdr:spPr>
        <a:xfrm>
          <a:off x="13652500" y="12973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61089</xdr:rowOff>
    </xdr:from>
    <xdr:ext cx="534377" cy="259045"/>
    <xdr:sp macro="" textlink="">
      <xdr:nvSpPr>
        <xdr:cNvPr id="659" name="テキスト ボックス 658"/>
        <xdr:cNvSpPr txBox="1"/>
      </xdr:nvSpPr>
      <xdr:spPr>
        <a:xfrm>
          <a:off x="13436111" y="12748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49192</xdr:rowOff>
    </xdr:from>
    <xdr:to>
      <xdr:col>67</xdr:col>
      <xdr:colOff>101600</xdr:colOff>
      <xdr:row>76</xdr:row>
      <xdr:rowOff>150792</xdr:rowOff>
    </xdr:to>
    <xdr:sp macro="" textlink="">
      <xdr:nvSpPr>
        <xdr:cNvPr id="660" name="楕円 659"/>
        <xdr:cNvSpPr/>
      </xdr:nvSpPr>
      <xdr:spPr>
        <a:xfrm>
          <a:off x="12763500" y="1307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167319</xdr:rowOff>
    </xdr:from>
    <xdr:ext cx="534377" cy="259045"/>
    <xdr:sp macro="" textlink="">
      <xdr:nvSpPr>
        <xdr:cNvPr id="661" name="テキスト ボックス 660"/>
        <xdr:cNvSpPr txBox="1"/>
      </xdr:nvSpPr>
      <xdr:spPr>
        <a:xfrm>
          <a:off x="12547111" y="12854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9" name="テキスト ボックス 678"/>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1" name="テキスト ボックス 680"/>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136519</xdr:rowOff>
    </xdr:from>
    <xdr:to>
      <xdr:col>85</xdr:col>
      <xdr:colOff>126364</xdr:colOff>
      <xdr:row>99</xdr:row>
      <xdr:rowOff>17380</xdr:rowOff>
    </xdr:to>
    <xdr:cxnSp macro="">
      <xdr:nvCxnSpPr>
        <xdr:cNvPr id="685" name="直線コネクタ 684"/>
        <xdr:cNvCxnSpPr/>
      </xdr:nvCxnSpPr>
      <xdr:spPr>
        <a:xfrm flipV="1">
          <a:off x="16317595" y="15738469"/>
          <a:ext cx="1269" cy="1252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21207</xdr:rowOff>
    </xdr:from>
    <xdr:ext cx="469744" cy="259045"/>
    <xdr:sp macro="" textlink="">
      <xdr:nvSpPr>
        <xdr:cNvPr id="686" name="積立金最小値テキスト"/>
        <xdr:cNvSpPr txBox="1"/>
      </xdr:nvSpPr>
      <xdr:spPr>
        <a:xfrm>
          <a:off x="16370300" y="1699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17380</xdr:rowOff>
    </xdr:from>
    <xdr:to>
      <xdr:col>86</xdr:col>
      <xdr:colOff>25400</xdr:colOff>
      <xdr:row>99</xdr:row>
      <xdr:rowOff>17380</xdr:rowOff>
    </xdr:to>
    <xdr:cxnSp macro="">
      <xdr:nvCxnSpPr>
        <xdr:cNvPr id="687" name="直線コネクタ 686"/>
        <xdr:cNvCxnSpPr/>
      </xdr:nvCxnSpPr>
      <xdr:spPr>
        <a:xfrm>
          <a:off x="16230600" y="1699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83196</xdr:rowOff>
    </xdr:from>
    <xdr:ext cx="534377" cy="259045"/>
    <xdr:sp macro="" textlink="">
      <xdr:nvSpPr>
        <xdr:cNvPr id="688" name="積立金最大値テキスト"/>
        <xdr:cNvSpPr txBox="1"/>
      </xdr:nvSpPr>
      <xdr:spPr>
        <a:xfrm>
          <a:off x="16370300" y="1551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136519</xdr:rowOff>
    </xdr:from>
    <xdr:to>
      <xdr:col>86</xdr:col>
      <xdr:colOff>25400</xdr:colOff>
      <xdr:row>91</xdr:row>
      <xdr:rowOff>136519</xdr:rowOff>
    </xdr:to>
    <xdr:cxnSp macro="">
      <xdr:nvCxnSpPr>
        <xdr:cNvPr id="689" name="直線コネクタ 688"/>
        <xdr:cNvCxnSpPr/>
      </xdr:nvCxnSpPr>
      <xdr:spPr>
        <a:xfrm>
          <a:off x="16230600" y="15738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50051</xdr:rowOff>
    </xdr:from>
    <xdr:to>
      <xdr:col>85</xdr:col>
      <xdr:colOff>127000</xdr:colOff>
      <xdr:row>98</xdr:row>
      <xdr:rowOff>116745</xdr:rowOff>
    </xdr:to>
    <xdr:cxnSp macro="">
      <xdr:nvCxnSpPr>
        <xdr:cNvPr id="690" name="直線コネクタ 689"/>
        <xdr:cNvCxnSpPr/>
      </xdr:nvCxnSpPr>
      <xdr:spPr>
        <a:xfrm flipV="1">
          <a:off x="15481300" y="16680701"/>
          <a:ext cx="838200" cy="238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77443</xdr:rowOff>
    </xdr:from>
    <xdr:ext cx="534377" cy="259045"/>
    <xdr:sp macro="" textlink="">
      <xdr:nvSpPr>
        <xdr:cNvPr id="691" name="積立金平均値テキスト"/>
        <xdr:cNvSpPr txBox="1"/>
      </xdr:nvSpPr>
      <xdr:spPr>
        <a:xfrm>
          <a:off x="16370300" y="16708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99016</xdr:rowOff>
    </xdr:from>
    <xdr:to>
      <xdr:col>85</xdr:col>
      <xdr:colOff>177800</xdr:colOff>
      <xdr:row>98</xdr:row>
      <xdr:rowOff>29166</xdr:rowOff>
    </xdr:to>
    <xdr:sp macro="" textlink="">
      <xdr:nvSpPr>
        <xdr:cNvPr id="692" name="フローチャート: 判断 691"/>
        <xdr:cNvSpPr/>
      </xdr:nvSpPr>
      <xdr:spPr>
        <a:xfrm>
          <a:off x="16268700" y="1672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56280</xdr:rowOff>
    </xdr:from>
    <xdr:to>
      <xdr:col>81</xdr:col>
      <xdr:colOff>50800</xdr:colOff>
      <xdr:row>98</xdr:row>
      <xdr:rowOff>116745</xdr:rowOff>
    </xdr:to>
    <xdr:cxnSp macro="">
      <xdr:nvCxnSpPr>
        <xdr:cNvPr id="693" name="直線コネクタ 692"/>
        <xdr:cNvCxnSpPr/>
      </xdr:nvCxnSpPr>
      <xdr:spPr>
        <a:xfrm>
          <a:off x="14592300" y="16858380"/>
          <a:ext cx="889000" cy="60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118960</xdr:rowOff>
    </xdr:from>
    <xdr:to>
      <xdr:col>81</xdr:col>
      <xdr:colOff>101600</xdr:colOff>
      <xdr:row>98</xdr:row>
      <xdr:rowOff>49110</xdr:rowOff>
    </xdr:to>
    <xdr:sp macro="" textlink="">
      <xdr:nvSpPr>
        <xdr:cNvPr id="694" name="フローチャート: 判断 693"/>
        <xdr:cNvSpPr/>
      </xdr:nvSpPr>
      <xdr:spPr>
        <a:xfrm>
          <a:off x="15430500" y="1674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65637</xdr:rowOff>
    </xdr:from>
    <xdr:ext cx="534377" cy="259045"/>
    <xdr:sp macro="" textlink="">
      <xdr:nvSpPr>
        <xdr:cNvPr id="695" name="テキスト ボックス 694"/>
        <xdr:cNvSpPr txBox="1"/>
      </xdr:nvSpPr>
      <xdr:spPr>
        <a:xfrm>
          <a:off x="15214111" y="1652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25915</xdr:rowOff>
    </xdr:from>
    <xdr:to>
      <xdr:col>76</xdr:col>
      <xdr:colOff>114300</xdr:colOff>
      <xdr:row>98</xdr:row>
      <xdr:rowOff>56280</xdr:rowOff>
    </xdr:to>
    <xdr:cxnSp macro="">
      <xdr:nvCxnSpPr>
        <xdr:cNvPr id="696" name="直線コネクタ 695"/>
        <xdr:cNvCxnSpPr/>
      </xdr:nvCxnSpPr>
      <xdr:spPr>
        <a:xfrm>
          <a:off x="13703300" y="16828015"/>
          <a:ext cx="889000" cy="30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98310</xdr:rowOff>
    </xdr:from>
    <xdr:to>
      <xdr:col>76</xdr:col>
      <xdr:colOff>165100</xdr:colOff>
      <xdr:row>98</xdr:row>
      <xdr:rowOff>28460</xdr:rowOff>
    </xdr:to>
    <xdr:sp macro="" textlink="">
      <xdr:nvSpPr>
        <xdr:cNvPr id="697" name="フローチャート: 判断 696"/>
        <xdr:cNvSpPr/>
      </xdr:nvSpPr>
      <xdr:spPr>
        <a:xfrm>
          <a:off x="14541500" y="1672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44987</xdr:rowOff>
    </xdr:from>
    <xdr:ext cx="534377" cy="259045"/>
    <xdr:sp macro="" textlink="">
      <xdr:nvSpPr>
        <xdr:cNvPr id="698" name="テキスト ボックス 697"/>
        <xdr:cNvSpPr txBox="1"/>
      </xdr:nvSpPr>
      <xdr:spPr>
        <a:xfrm>
          <a:off x="14325111" y="16504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25915</xdr:rowOff>
    </xdr:from>
    <xdr:to>
      <xdr:col>71</xdr:col>
      <xdr:colOff>177800</xdr:colOff>
      <xdr:row>99</xdr:row>
      <xdr:rowOff>38888</xdr:rowOff>
    </xdr:to>
    <xdr:cxnSp macro="">
      <xdr:nvCxnSpPr>
        <xdr:cNvPr id="699" name="直線コネクタ 698"/>
        <xdr:cNvCxnSpPr/>
      </xdr:nvCxnSpPr>
      <xdr:spPr>
        <a:xfrm flipV="1">
          <a:off x="12814300" y="16828015"/>
          <a:ext cx="889000" cy="184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94520</xdr:rowOff>
    </xdr:from>
    <xdr:to>
      <xdr:col>72</xdr:col>
      <xdr:colOff>38100</xdr:colOff>
      <xdr:row>98</xdr:row>
      <xdr:rowOff>24670</xdr:rowOff>
    </xdr:to>
    <xdr:sp macro="" textlink="">
      <xdr:nvSpPr>
        <xdr:cNvPr id="700" name="フローチャート: 判断 699"/>
        <xdr:cNvSpPr/>
      </xdr:nvSpPr>
      <xdr:spPr>
        <a:xfrm>
          <a:off x="13652500" y="1672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41197</xdr:rowOff>
    </xdr:from>
    <xdr:ext cx="534377" cy="259045"/>
    <xdr:sp macro="" textlink="">
      <xdr:nvSpPr>
        <xdr:cNvPr id="701" name="テキスト ボックス 700"/>
        <xdr:cNvSpPr txBox="1"/>
      </xdr:nvSpPr>
      <xdr:spPr>
        <a:xfrm>
          <a:off x="13436111" y="16500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20453</xdr:rowOff>
    </xdr:from>
    <xdr:to>
      <xdr:col>67</xdr:col>
      <xdr:colOff>101600</xdr:colOff>
      <xdr:row>98</xdr:row>
      <xdr:rowOff>122053</xdr:rowOff>
    </xdr:to>
    <xdr:sp macro="" textlink="">
      <xdr:nvSpPr>
        <xdr:cNvPr id="702" name="フローチャート: 判断 701"/>
        <xdr:cNvSpPr/>
      </xdr:nvSpPr>
      <xdr:spPr>
        <a:xfrm>
          <a:off x="12763500" y="1682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138580</xdr:rowOff>
    </xdr:from>
    <xdr:ext cx="469744" cy="259045"/>
    <xdr:sp macro="" textlink="">
      <xdr:nvSpPr>
        <xdr:cNvPr id="703" name="テキスト ボックス 702"/>
        <xdr:cNvSpPr txBox="1"/>
      </xdr:nvSpPr>
      <xdr:spPr>
        <a:xfrm>
          <a:off x="12579428" y="16597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170701</xdr:rowOff>
    </xdr:from>
    <xdr:to>
      <xdr:col>85</xdr:col>
      <xdr:colOff>177800</xdr:colOff>
      <xdr:row>97</xdr:row>
      <xdr:rowOff>100851</xdr:rowOff>
    </xdr:to>
    <xdr:sp macro="" textlink="">
      <xdr:nvSpPr>
        <xdr:cNvPr id="709" name="楕円 708"/>
        <xdr:cNvSpPr/>
      </xdr:nvSpPr>
      <xdr:spPr>
        <a:xfrm>
          <a:off x="16268700" y="1662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22128</xdr:rowOff>
    </xdr:from>
    <xdr:ext cx="534377" cy="259045"/>
    <xdr:sp macro="" textlink="">
      <xdr:nvSpPr>
        <xdr:cNvPr id="710" name="積立金該当値テキスト"/>
        <xdr:cNvSpPr txBox="1"/>
      </xdr:nvSpPr>
      <xdr:spPr>
        <a:xfrm>
          <a:off x="16370300" y="16481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65945</xdr:rowOff>
    </xdr:from>
    <xdr:to>
      <xdr:col>81</xdr:col>
      <xdr:colOff>101600</xdr:colOff>
      <xdr:row>98</xdr:row>
      <xdr:rowOff>167545</xdr:rowOff>
    </xdr:to>
    <xdr:sp macro="" textlink="">
      <xdr:nvSpPr>
        <xdr:cNvPr id="711" name="楕円 710"/>
        <xdr:cNvSpPr/>
      </xdr:nvSpPr>
      <xdr:spPr>
        <a:xfrm>
          <a:off x="15430500" y="1686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158672</xdr:rowOff>
    </xdr:from>
    <xdr:ext cx="469744" cy="259045"/>
    <xdr:sp macro="" textlink="">
      <xdr:nvSpPr>
        <xdr:cNvPr id="712" name="テキスト ボックス 711"/>
        <xdr:cNvSpPr txBox="1"/>
      </xdr:nvSpPr>
      <xdr:spPr>
        <a:xfrm>
          <a:off x="15246428" y="16960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5480</xdr:rowOff>
    </xdr:from>
    <xdr:to>
      <xdr:col>76</xdr:col>
      <xdr:colOff>165100</xdr:colOff>
      <xdr:row>98</xdr:row>
      <xdr:rowOff>107080</xdr:rowOff>
    </xdr:to>
    <xdr:sp macro="" textlink="">
      <xdr:nvSpPr>
        <xdr:cNvPr id="713" name="楕円 712"/>
        <xdr:cNvSpPr/>
      </xdr:nvSpPr>
      <xdr:spPr>
        <a:xfrm>
          <a:off x="14541500" y="1680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98207</xdr:rowOff>
    </xdr:from>
    <xdr:ext cx="469744" cy="259045"/>
    <xdr:sp macro="" textlink="">
      <xdr:nvSpPr>
        <xdr:cNvPr id="714" name="テキスト ボックス 713"/>
        <xdr:cNvSpPr txBox="1"/>
      </xdr:nvSpPr>
      <xdr:spPr>
        <a:xfrm>
          <a:off x="14357428" y="16900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146565</xdr:rowOff>
    </xdr:from>
    <xdr:to>
      <xdr:col>72</xdr:col>
      <xdr:colOff>38100</xdr:colOff>
      <xdr:row>98</xdr:row>
      <xdr:rowOff>76715</xdr:rowOff>
    </xdr:to>
    <xdr:sp macro="" textlink="">
      <xdr:nvSpPr>
        <xdr:cNvPr id="715" name="楕円 714"/>
        <xdr:cNvSpPr/>
      </xdr:nvSpPr>
      <xdr:spPr>
        <a:xfrm>
          <a:off x="13652500" y="1677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67842</xdr:rowOff>
    </xdr:from>
    <xdr:ext cx="469744" cy="259045"/>
    <xdr:sp macro="" textlink="">
      <xdr:nvSpPr>
        <xdr:cNvPr id="716" name="テキスト ボックス 715"/>
        <xdr:cNvSpPr txBox="1"/>
      </xdr:nvSpPr>
      <xdr:spPr>
        <a:xfrm>
          <a:off x="13468428" y="16869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159538</xdr:rowOff>
    </xdr:from>
    <xdr:to>
      <xdr:col>67</xdr:col>
      <xdr:colOff>101600</xdr:colOff>
      <xdr:row>99</xdr:row>
      <xdr:rowOff>89688</xdr:rowOff>
    </xdr:to>
    <xdr:sp macro="" textlink="">
      <xdr:nvSpPr>
        <xdr:cNvPr id="717" name="楕円 716"/>
        <xdr:cNvSpPr/>
      </xdr:nvSpPr>
      <xdr:spPr>
        <a:xfrm>
          <a:off x="12763500" y="16961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80815</xdr:rowOff>
    </xdr:from>
    <xdr:ext cx="378565" cy="259045"/>
    <xdr:sp macro="" textlink="">
      <xdr:nvSpPr>
        <xdr:cNvPr id="718" name="テキスト ボックス 717"/>
        <xdr:cNvSpPr txBox="1"/>
      </xdr:nvSpPr>
      <xdr:spPr>
        <a:xfrm>
          <a:off x="12625017" y="17054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9" name="直線コネクタ 728"/>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0" name="テキスト ボックス 729"/>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1" name="直線コネクタ 730"/>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2" name="テキスト ボックス 731"/>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3" name="直線コネクタ 732"/>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4" name="テキスト ボックス 733"/>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5" name="直線コネクタ 734"/>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6" name="テキスト ボックス 735"/>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7" name="直線コネクタ 736"/>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8" name="テキスト ボックス 737"/>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9" name="直線コネクタ 738"/>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0" name="テキスト ボックス 739"/>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64425</xdr:rowOff>
    </xdr:from>
    <xdr:to>
      <xdr:col>116</xdr:col>
      <xdr:colOff>62864</xdr:colOff>
      <xdr:row>39</xdr:row>
      <xdr:rowOff>98878</xdr:rowOff>
    </xdr:to>
    <xdr:cxnSp macro="">
      <xdr:nvCxnSpPr>
        <xdr:cNvPr id="744" name="直線コネクタ 743"/>
        <xdr:cNvCxnSpPr/>
      </xdr:nvCxnSpPr>
      <xdr:spPr>
        <a:xfrm flipV="1">
          <a:off x="22159595" y="5722275"/>
          <a:ext cx="1269" cy="1063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5"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6" name="直線コネクタ 745"/>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11102</xdr:rowOff>
    </xdr:from>
    <xdr:ext cx="469744" cy="259045"/>
    <xdr:sp macro="" textlink="">
      <xdr:nvSpPr>
        <xdr:cNvPr id="747" name="投資及び出資金最大値テキスト"/>
        <xdr:cNvSpPr txBox="1"/>
      </xdr:nvSpPr>
      <xdr:spPr>
        <a:xfrm>
          <a:off x="22212300" y="5497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64425</xdr:rowOff>
    </xdr:from>
    <xdr:to>
      <xdr:col>116</xdr:col>
      <xdr:colOff>152400</xdr:colOff>
      <xdr:row>33</xdr:row>
      <xdr:rowOff>64425</xdr:rowOff>
    </xdr:to>
    <xdr:cxnSp macro="">
      <xdr:nvCxnSpPr>
        <xdr:cNvPr id="748" name="直線コネクタ 747"/>
        <xdr:cNvCxnSpPr/>
      </xdr:nvCxnSpPr>
      <xdr:spPr>
        <a:xfrm>
          <a:off x="22072600" y="5722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33</xdr:row>
      <xdr:rowOff>11684</xdr:rowOff>
    </xdr:from>
    <xdr:to>
      <xdr:col>116</xdr:col>
      <xdr:colOff>63500</xdr:colOff>
      <xdr:row>33</xdr:row>
      <xdr:rowOff>112758</xdr:rowOff>
    </xdr:to>
    <xdr:cxnSp macro="">
      <xdr:nvCxnSpPr>
        <xdr:cNvPr id="749" name="直線コネクタ 748"/>
        <xdr:cNvCxnSpPr/>
      </xdr:nvCxnSpPr>
      <xdr:spPr>
        <a:xfrm>
          <a:off x="21323300" y="5669534"/>
          <a:ext cx="838200" cy="101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81696</xdr:rowOff>
    </xdr:from>
    <xdr:ext cx="469744" cy="259045"/>
    <xdr:sp macro="" textlink="">
      <xdr:nvSpPr>
        <xdr:cNvPr id="750" name="投資及び出資金平均値テキスト"/>
        <xdr:cNvSpPr txBox="1"/>
      </xdr:nvSpPr>
      <xdr:spPr>
        <a:xfrm>
          <a:off x="22212300" y="64253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103269</xdr:rowOff>
    </xdr:from>
    <xdr:to>
      <xdr:col>116</xdr:col>
      <xdr:colOff>114300</xdr:colOff>
      <xdr:row>38</xdr:row>
      <xdr:rowOff>33420</xdr:rowOff>
    </xdr:to>
    <xdr:sp macro="" textlink="">
      <xdr:nvSpPr>
        <xdr:cNvPr id="751" name="フローチャート: 判断 750"/>
        <xdr:cNvSpPr/>
      </xdr:nvSpPr>
      <xdr:spPr>
        <a:xfrm>
          <a:off x="22110700" y="644691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32</xdr:row>
      <xdr:rowOff>42055</xdr:rowOff>
    </xdr:from>
    <xdr:to>
      <xdr:col>111</xdr:col>
      <xdr:colOff>177800</xdr:colOff>
      <xdr:row>33</xdr:row>
      <xdr:rowOff>11684</xdr:rowOff>
    </xdr:to>
    <xdr:cxnSp macro="">
      <xdr:nvCxnSpPr>
        <xdr:cNvPr id="752" name="直線コネクタ 751"/>
        <xdr:cNvCxnSpPr/>
      </xdr:nvCxnSpPr>
      <xdr:spPr>
        <a:xfrm>
          <a:off x="20434300" y="5528455"/>
          <a:ext cx="889000" cy="141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86124</xdr:rowOff>
    </xdr:from>
    <xdr:to>
      <xdr:col>112</xdr:col>
      <xdr:colOff>38100</xdr:colOff>
      <xdr:row>38</xdr:row>
      <xdr:rowOff>16274</xdr:rowOff>
    </xdr:to>
    <xdr:sp macro="" textlink="">
      <xdr:nvSpPr>
        <xdr:cNvPr id="753" name="フローチャート: 判断 752"/>
        <xdr:cNvSpPr/>
      </xdr:nvSpPr>
      <xdr:spPr>
        <a:xfrm>
          <a:off x="21272500" y="642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7401</xdr:rowOff>
    </xdr:from>
    <xdr:ext cx="469744" cy="259045"/>
    <xdr:sp macro="" textlink="">
      <xdr:nvSpPr>
        <xdr:cNvPr id="754" name="テキスト ボックス 753"/>
        <xdr:cNvSpPr txBox="1"/>
      </xdr:nvSpPr>
      <xdr:spPr>
        <a:xfrm>
          <a:off x="21088428" y="652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30</xdr:row>
      <xdr:rowOff>162887</xdr:rowOff>
    </xdr:from>
    <xdr:to>
      <xdr:col>107</xdr:col>
      <xdr:colOff>50800</xdr:colOff>
      <xdr:row>32</xdr:row>
      <xdr:rowOff>42055</xdr:rowOff>
    </xdr:to>
    <xdr:cxnSp macro="">
      <xdr:nvCxnSpPr>
        <xdr:cNvPr id="755" name="直線コネクタ 754"/>
        <xdr:cNvCxnSpPr/>
      </xdr:nvCxnSpPr>
      <xdr:spPr>
        <a:xfrm>
          <a:off x="19545300" y="5306387"/>
          <a:ext cx="889000" cy="22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75021</xdr:rowOff>
    </xdr:from>
    <xdr:to>
      <xdr:col>107</xdr:col>
      <xdr:colOff>101600</xdr:colOff>
      <xdr:row>38</xdr:row>
      <xdr:rowOff>5170</xdr:rowOff>
    </xdr:to>
    <xdr:sp macro="" textlink="">
      <xdr:nvSpPr>
        <xdr:cNvPr id="756" name="フローチャート: 判断 755"/>
        <xdr:cNvSpPr/>
      </xdr:nvSpPr>
      <xdr:spPr>
        <a:xfrm>
          <a:off x="20383500" y="641867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167748</xdr:rowOff>
    </xdr:from>
    <xdr:ext cx="469744" cy="259045"/>
    <xdr:sp macro="" textlink="">
      <xdr:nvSpPr>
        <xdr:cNvPr id="757" name="テキスト ボックス 756"/>
        <xdr:cNvSpPr txBox="1"/>
      </xdr:nvSpPr>
      <xdr:spPr>
        <a:xfrm>
          <a:off x="20199428" y="6511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30</xdr:row>
      <xdr:rowOff>87122</xdr:rowOff>
    </xdr:from>
    <xdr:to>
      <xdr:col>102</xdr:col>
      <xdr:colOff>114300</xdr:colOff>
      <xdr:row>30</xdr:row>
      <xdr:rowOff>162887</xdr:rowOff>
    </xdr:to>
    <xdr:cxnSp macro="">
      <xdr:nvCxnSpPr>
        <xdr:cNvPr id="758" name="直線コネクタ 757"/>
        <xdr:cNvCxnSpPr/>
      </xdr:nvCxnSpPr>
      <xdr:spPr>
        <a:xfrm>
          <a:off x="18656300" y="5230622"/>
          <a:ext cx="889000" cy="75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77143</xdr:rowOff>
    </xdr:from>
    <xdr:to>
      <xdr:col>102</xdr:col>
      <xdr:colOff>165100</xdr:colOff>
      <xdr:row>38</xdr:row>
      <xdr:rowOff>7293</xdr:rowOff>
    </xdr:to>
    <xdr:sp macro="" textlink="">
      <xdr:nvSpPr>
        <xdr:cNvPr id="759" name="フローチャート: 判断 758"/>
        <xdr:cNvSpPr/>
      </xdr:nvSpPr>
      <xdr:spPr>
        <a:xfrm>
          <a:off x="19494500" y="6420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169870</xdr:rowOff>
    </xdr:from>
    <xdr:ext cx="469744" cy="259045"/>
    <xdr:sp macro="" textlink="">
      <xdr:nvSpPr>
        <xdr:cNvPr id="760" name="テキスト ボックス 759"/>
        <xdr:cNvSpPr txBox="1"/>
      </xdr:nvSpPr>
      <xdr:spPr>
        <a:xfrm>
          <a:off x="19310428" y="6513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77633</xdr:rowOff>
    </xdr:from>
    <xdr:to>
      <xdr:col>98</xdr:col>
      <xdr:colOff>38100</xdr:colOff>
      <xdr:row>38</xdr:row>
      <xdr:rowOff>7783</xdr:rowOff>
    </xdr:to>
    <xdr:sp macro="" textlink="">
      <xdr:nvSpPr>
        <xdr:cNvPr id="761" name="フローチャート: 判断 760"/>
        <xdr:cNvSpPr/>
      </xdr:nvSpPr>
      <xdr:spPr>
        <a:xfrm>
          <a:off x="18605500" y="642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170360</xdr:rowOff>
    </xdr:from>
    <xdr:ext cx="469744" cy="259045"/>
    <xdr:sp macro="" textlink="">
      <xdr:nvSpPr>
        <xdr:cNvPr id="762" name="テキスト ボックス 761"/>
        <xdr:cNvSpPr txBox="1"/>
      </xdr:nvSpPr>
      <xdr:spPr>
        <a:xfrm>
          <a:off x="18421428" y="6514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61958</xdr:rowOff>
    </xdr:from>
    <xdr:to>
      <xdr:col>116</xdr:col>
      <xdr:colOff>114300</xdr:colOff>
      <xdr:row>33</xdr:row>
      <xdr:rowOff>163558</xdr:rowOff>
    </xdr:to>
    <xdr:sp macro="" textlink="">
      <xdr:nvSpPr>
        <xdr:cNvPr id="768" name="楕円 767"/>
        <xdr:cNvSpPr/>
      </xdr:nvSpPr>
      <xdr:spPr>
        <a:xfrm>
          <a:off x="22110700" y="571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32</xdr:row>
      <xdr:rowOff>148335</xdr:rowOff>
    </xdr:from>
    <xdr:ext cx="469744" cy="259045"/>
    <xdr:sp macro="" textlink="">
      <xdr:nvSpPr>
        <xdr:cNvPr id="769" name="投資及び出資金該当値テキスト"/>
        <xdr:cNvSpPr txBox="1"/>
      </xdr:nvSpPr>
      <xdr:spPr>
        <a:xfrm>
          <a:off x="22212300" y="5634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32</xdr:row>
      <xdr:rowOff>132334</xdr:rowOff>
    </xdr:from>
    <xdr:to>
      <xdr:col>112</xdr:col>
      <xdr:colOff>38100</xdr:colOff>
      <xdr:row>33</xdr:row>
      <xdr:rowOff>62484</xdr:rowOff>
    </xdr:to>
    <xdr:sp macro="" textlink="">
      <xdr:nvSpPr>
        <xdr:cNvPr id="770" name="楕円 769"/>
        <xdr:cNvSpPr/>
      </xdr:nvSpPr>
      <xdr:spPr>
        <a:xfrm>
          <a:off x="21272500" y="5618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31</xdr:row>
      <xdr:rowOff>79011</xdr:rowOff>
    </xdr:from>
    <xdr:ext cx="469744" cy="259045"/>
    <xdr:sp macro="" textlink="">
      <xdr:nvSpPr>
        <xdr:cNvPr id="771" name="テキスト ボックス 770"/>
        <xdr:cNvSpPr txBox="1"/>
      </xdr:nvSpPr>
      <xdr:spPr>
        <a:xfrm>
          <a:off x="21088428" y="5393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31</xdr:row>
      <xdr:rowOff>162705</xdr:rowOff>
    </xdr:from>
    <xdr:to>
      <xdr:col>107</xdr:col>
      <xdr:colOff>101600</xdr:colOff>
      <xdr:row>32</xdr:row>
      <xdr:rowOff>92855</xdr:rowOff>
    </xdr:to>
    <xdr:sp macro="" textlink="">
      <xdr:nvSpPr>
        <xdr:cNvPr id="772" name="楕円 771"/>
        <xdr:cNvSpPr/>
      </xdr:nvSpPr>
      <xdr:spPr>
        <a:xfrm>
          <a:off x="20383500" y="547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30</xdr:row>
      <xdr:rowOff>109382</xdr:rowOff>
    </xdr:from>
    <xdr:ext cx="469744" cy="259045"/>
    <xdr:sp macro="" textlink="">
      <xdr:nvSpPr>
        <xdr:cNvPr id="773" name="テキスト ボックス 772"/>
        <xdr:cNvSpPr txBox="1"/>
      </xdr:nvSpPr>
      <xdr:spPr>
        <a:xfrm>
          <a:off x="20199428" y="525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30</xdr:row>
      <xdr:rowOff>112087</xdr:rowOff>
    </xdr:from>
    <xdr:to>
      <xdr:col>102</xdr:col>
      <xdr:colOff>165100</xdr:colOff>
      <xdr:row>31</xdr:row>
      <xdr:rowOff>42237</xdr:rowOff>
    </xdr:to>
    <xdr:sp macro="" textlink="">
      <xdr:nvSpPr>
        <xdr:cNvPr id="774" name="楕円 773"/>
        <xdr:cNvSpPr/>
      </xdr:nvSpPr>
      <xdr:spPr>
        <a:xfrm>
          <a:off x="19494500" y="5255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29</xdr:row>
      <xdr:rowOff>58764</xdr:rowOff>
    </xdr:from>
    <xdr:ext cx="469744" cy="259045"/>
    <xdr:sp macro="" textlink="">
      <xdr:nvSpPr>
        <xdr:cNvPr id="775" name="テキスト ボックス 774"/>
        <xdr:cNvSpPr txBox="1"/>
      </xdr:nvSpPr>
      <xdr:spPr>
        <a:xfrm>
          <a:off x="19310428" y="5030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30</xdr:row>
      <xdr:rowOff>36322</xdr:rowOff>
    </xdr:from>
    <xdr:to>
      <xdr:col>98</xdr:col>
      <xdr:colOff>38100</xdr:colOff>
      <xdr:row>30</xdr:row>
      <xdr:rowOff>137922</xdr:rowOff>
    </xdr:to>
    <xdr:sp macro="" textlink="">
      <xdr:nvSpPr>
        <xdr:cNvPr id="776" name="楕円 775"/>
        <xdr:cNvSpPr/>
      </xdr:nvSpPr>
      <xdr:spPr>
        <a:xfrm>
          <a:off x="18605500" y="5179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28</xdr:row>
      <xdr:rowOff>154449</xdr:rowOff>
    </xdr:from>
    <xdr:ext cx="469744" cy="259045"/>
    <xdr:sp macro="" textlink="">
      <xdr:nvSpPr>
        <xdr:cNvPr id="777" name="テキスト ボックス 776"/>
        <xdr:cNvSpPr txBox="1"/>
      </xdr:nvSpPr>
      <xdr:spPr>
        <a:xfrm>
          <a:off x="18421428" y="4955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8" name="直線コネクタ 787"/>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9" name="テキスト ボックス 788"/>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0" name="直線コネクタ 789"/>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1" name="テキスト ボックス 790"/>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2" name="直線コネクタ 79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3" name="テキスト ボックス 792"/>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4" name="直線コネクタ 793"/>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5" name="テキスト ボックス 794"/>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6" name="直線コネクタ 795"/>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7" name="テキスト ボックス 796"/>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9" name="テキスト ボックス 798"/>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155092</xdr:rowOff>
    </xdr:from>
    <xdr:to>
      <xdr:col>116</xdr:col>
      <xdr:colOff>62864</xdr:colOff>
      <xdr:row>59</xdr:row>
      <xdr:rowOff>44241</xdr:rowOff>
    </xdr:to>
    <xdr:cxnSp macro="">
      <xdr:nvCxnSpPr>
        <xdr:cNvPr id="801" name="直線コネクタ 800"/>
        <xdr:cNvCxnSpPr/>
      </xdr:nvCxnSpPr>
      <xdr:spPr>
        <a:xfrm flipV="1">
          <a:off x="22159595" y="8899042"/>
          <a:ext cx="1269" cy="1260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48068</xdr:rowOff>
    </xdr:from>
    <xdr:ext cx="313932" cy="259045"/>
    <xdr:sp macro="" textlink="">
      <xdr:nvSpPr>
        <xdr:cNvPr id="802" name="貸付金最小値テキスト"/>
        <xdr:cNvSpPr txBox="1"/>
      </xdr:nvSpPr>
      <xdr:spPr>
        <a:xfrm>
          <a:off x="22212300" y="101636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44241</xdr:rowOff>
    </xdr:from>
    <xdr:to>
      <xdr:col>116</xdr:col>
      <xdr:colOff>152400</xdr:colOff>
      <xdr:row>59</xdr:row>
      <xdr:rowOff>44241</xdr:rowOff>
    </xdr:to>
    <xdr:cxnSp macro="">
      <xdr:nvCxnSpPr>
        <xdr:cNvPr id="803" name="直線コネクタ 802"/>
        <xdr:cNvCxnSpPr/>
      </xdr:nvCxnSpPr>
      <xdr:spPr>
        <a:xfrm>
          <a:off x="22072600" y="10159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101769</xdr:rowOff>
    </xdr:from>
    <xdr:ext cx="534377" cy="259045"/>
    <xdr:sp macro="" textlink="">
      <xdr:nvSpPr>
        <xdr:cNvPr id="804" name="貸付金最大値テキスト"/>
        <xdr:cNvSpPr txBox="1"/>
      </xdr:nvSpPr>
      <xdr:spPr>
        <a:xfrm>
          <a:off x="22212300" y="86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155092</xdr:rowOff>
    </xdr:from>
    <xdr:to>
      <xdr:col>116</xdr:col>
      <xdr:colOff>152400</xdr:colOff>
      <xdr:row>51</xdr:row>
      <xdr:rowOff>155092</xdr:rowOff>
    </xdr:to>
    <xdr:cxnSp macro="">
      <xdr:nvCxnSpPr>
        <xdr:cNvPr id="805" name="直線コネクタ 804"/>
        <xdr:cNvCxnSpPr/>
      </xdr:nvCxnSpPr>
      <xdr:spPr>
        <a:xfrm>
          <a:off x="22072600" y="889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33706</xdr:rowOff>
    </xdr:from>
    <xdr:to>
      <xdr:col>116</xdr:col>
      <xdr:colOff>63500</xdr:colOff>
      <xdr:row>59</xdr:row>
      <xdr:rowOff>36163</xdr:rowOff>
    </xdr:to>
    <xdr:cxnSp macro="">
      <xdr:nvCxnSpPr>
        <xdr:cNvPr id="806" name="直線コネクタ 805"/>
        <xdr:cNvCxnSpPr/>
      </xdr:nvCxnSpPr>
      <xdr:spPr>
        <a:xfrm>
          <a:off x="21323300" y="10149256"/>
          <a:ext cx="838200" cy="2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56380</xdr:rowOff>
    </xdr:from>
    <xdr:ext cx="469744" cy="259045"/>
    <xdr:sp macro="" textlink="">
      <xdr:nvSpPr>
        <xdr:cNvPr id="807" name="貸付金平均値テキスト"/>
        <xdr:cNvSpPr txBox="1"/>
      </xdr:nvSpPr>
      <xdr:spPr>
        <a:xfrm>
          <a:off x="22212300" y="9829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33503</xdr:rowOff>
    </xdr:from>
    <xdr:to>
      <xdr:col>116</xdr:col>
      <xdr:colOff>114300</xdr:colOff>
      <xdr:row>58</xdr:row>
      <xdr:rowOff>135103</xdr:rowOff>
    </xdr:to>
    <xdr:sp macro="" textlink="">
      <xdr:nvSpPr>
        <xdr:cNvPr id="808" name="フローチャート: 判断 807"/>
        <xdr:cNvSpPr/>
      </xdr:nvSpPr>
      <xdr:spPr>
        <a:xfrm>
          <a:off x="22110700" y="997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9017</xdr:rowOff>
    </xdr:from>
    <xdr:to>
      <xdr:col>111</xdr:col>
      <xdr:colOff>177800</xdr:colOff>
      <xdr:row>59</xdr:row>
      <xdr:rowOff>33706</xdr:rowOff>
    </xdr:to>
    <xdr:cxnSp macro="">
      <xdr:nvCxnSpPr>
        <xdr:cNvPr id="809" name="直線コネクタ 808"/>
        <xdr:cNvCxnSpPr/>
      </xdr:nvCxnSpPr>
      <xdr:spPr>
        <a:xfrm>
          <a:off x="20434300" y="10124567"/>
          <a:ext cx="889000" cy="24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22320</xdr:rowOff>
    </xdr:from>
    <xdr:to>
      <xdr:col>112</xdr:col>
      <xdr:colOff>38100</xdr:colOff>
      <xdr:row>58</xdr:row>
      <xdr:rowOff>123920</xdr:rowOff>
    </xdr:to>
    <xdr:sp macro="" textlink="">
      <xdr:nvSpPr>
        <xdr:cNvPr id="810" name="フローチャート: 判断 809"/>
        <xdr:cNvSpPr/>
      </xdr:nvSpPr>
      <xdr:spPr>
        <a:xfrm>
          <a:off x="212725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140447</xdr:rowOff>
    </xdr:from>
    <xdr:ext cx="469744" cy="259045"/>
    <xdr:sp macro="" textlink="">
      <xdr:nvSpPr>
        <xdr:cNvPr id="811" name="テキスト ボックス 810"/>
        <xdr:cNvSpPr txBox="1"/>
      </xdr:nvSpPr>
      <xdr:spPr>
        <a:xfrm>
          <a:off x="21088428" y="974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9017</xdr:rowOff>
    </xdr:from>
    <xdr:to>
      <xdr:col>107</xdr:col>
      <xdr:colOff>50800</xdr:colOff>
      <xdr:row>59</xdr:row>
      <xdr:rowOff>15322</xdr:rowOff>
    </xdr:to>
    <xdr:cxnSp macro="">
      <xdr:nvCxnSpPr>
        <xdr:cNvPr id="812" name="直線コネクタ 811"/>
        <xdr:cNvCxnSpPr/>
      </xdr:nvCxnSpPr>
      <xdr:spPr>
        <a:xfrm flipV="1">
          <a:off x="19545300" y="10124567"/>
          <a:ext cx="889000" cy="6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21768</xdr:rowOff>
    </xdr:from>
    <xdr:to>
      <xdr:col>107</xdr:col>
      <xdr:colOff>101600</xdr:colOff>
      <xdr:row>58</xdr:row>
      <xdr:rowOff>123368</xdr:rowOff>
    </xdr:to>
    <xdr:sp macro="" textlink="">
      <xdr:nvSpPr>
        <xdr:cNvPr id="813" name="フローチャート: 判断 812"/>
        <xdr:cNvSpPr/>
      </xdr:nvSpPr>
      <xdr:spPr>
        <a:xfrm>
          <a:off x="20383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139895</xdr:rowOff>
    </xdr:from>
    <xdr:ext cx="469744" cy="259045"/>
    <xdr:sp macro="" textlink="">
      <xdr:nvSpPr>
        <xdr:cNvPr id="814" name="テキスト ボックス 813"/>
        <xdr:cNvSpPr txBox="1"/>
      </xdr:nvSpPr>
      <xdr:spPr>
        <a:xfrm>
          <a:off x="20199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2635</xdr:rowOff>
    </xdr:from>
    <xdr:to>
      <xdr:col>102</xdr:col>
      <xdr:colOff>114300</xdr:colOff>
      <xdr:row>59</xdr:row>
      <xdr:rowOff>15322</xdr:rowOff>
    </xdr:to>
    <xdr:cxnSp macro="">
      <xdr:nvCxnSpPr>
        <xdr:cNvPr id="815" name="直線コネクタ 814"/>
        <xdr:cNvCxnSpPr/>
      </xdr:nvCxnSpPr>
      <xdr:spPr>
        <a:xfrm>
          <a:off x="18656300" y="10118185"/>
          <a:ext cx="889000" cy="1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9481</xdr:rowOff>
    </xdr:from>
    <xdr:to>
      <xdr:col>102</xdr:col>
      <xdr:colOff>165100</xdr:colOff>
      <xdr:row>58</xdr:row>
      <xdr:rowOff>111081</xdr:rowOff>
    </xdr:to>
    <xdr:sp macro="" textlink="">
      <xdr:nvSpPr>
        <xdr:cNvPr id="816" name="フローチャート: 判断 815"/>
        <xdr:cNvSpPr/>
      </xdr:nvSpPr>
      <xdr:spPr>
        <a:xfrm>
          <a:off x="19494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127608</xdr:rowOff>
    </xdr:from>
    <xdr:ext cx="469744" cy="259045"/>
    <xdr:sp macro="" textlink="">
      <xdr:nvSpPr>
        <xdr:cNvPr id="817" name="テキスト ボックス 816"/>
        <xdr:cNvSpPr txBox="1"/>
      </xdr:nvSpPr>
      <xdr:spPr>
        <a:xfrm>
          <a:off x="19310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160547</xdr:rowOff>
    </xdr:from>
    <xdr:to>
      <xdr:col>98</xdr:col>
      <xdr:colOff>38100</xdr:colOff>
      <xdr:row>58</xdr:row>
      <xdr:rowOff>90697</xdr:rowOff>
    </xdr:to>
    <xdr:sp macro="" textlink="">
      <xdr:nvSpPr>
        <xdr:cNvPr id="818" name="フローチャート: 判断 817"/>
        <xdr:cNvSpPr/>
      </xdr:nvSpPr>
      <xdr:spPr>
        <a:xfrm>
          <a:off x="18605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107224</xdr:rowOff>
    </xdr:from>
    <xdr:ext cx="469744" cy="259045"/>
    <xdr:sp macro="" textlink="">
      <xdr:nvSpPr>
        <xdr:cNvPr id="819" name="テキスト ボックス 818"/>
        <xdr:cNvSpPr txBox="1"/>
      </xdr:nvSpPr>
      <xdr:spPr>
        <a:xfrm>
          <a:off x="18421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0" name="テキスト ボックス 81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1" name="テキスト ボックス 82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2" name="テキスト ボックス 82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3" name="テキスト ボックス 82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4" name="テキスト ボックス 82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156813</xdr:rowOff>
    </xdr:from>
    <xdr:to>
      <xdr:col>116</xdr:col>
      <xdr:colOff>114300</xdr:colOff>
      <xdr:row>59</xdr:row>
      <xdr:rowOff>86963</xdr:rowOff>
    </xdr:to>
    <xdr:sp macro="" textlink="">
      <xdr:nvSpPr>
        <xdr:cNvPr id="825" name="楕円 824"/>
        <xdr:cNvSpPr/>
      </xdr:nvSpPr>
      <xdr:spPr>
        <a:xfrm>
          <a:off x="22110700" y="10100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71740</xdr:rowOff>
    </xdr:from>
    <xdr:ext cx="378565" cy="259045"/>
    <xdr:sp macro="" textlink="">
      <xdr:nvSpPr>
        <xdr:cNvPr id="826" name="貸付金該当値テキスト"/>
        <xdr:cNvSpPr txBox="1"/>
      </xdr:nvSpPr>
      <xdr:spPr>
        <a:xfrm>
          <a:off x="22212300" y="100158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154356</xdr:rowOff>
    </xdr:from>
    <xdr:to>
      <xdr:col>112</xdr:col>
      <xdr:colOff>38100</xdr:colOff>
      <xdr:row>59</xdr:row>
      <xdr:rowOff>84506</xdr:rowOff>
    </xdr:to>
    <xdr:sp macro="" textlink="">
      <xdr:nvSpPr>
        <xdr:cNvPr id="827" name="楕円 826"/>
        <xdr:cNvSpPr/>
      </xdr:nvSpPr>
      <xdr:spPr>
        <a:xfrm>
          <a:off x="21272500" y="1009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75633</xdr:rowOff>
    </xdr:from>
    <xdr:ext cx="378565" cy="259045"/>
    <xdr:sp macro="" textlink="">
      <xdr:nvSpPr>
        <xdr:cNvPr id="828" name="テキスト ボックス 827"/>
        <xdr:cNvSpPr txBox="1"/>
      </xdr:nvSpPr>
      <xdr:spPr>
        <a:xfrm>
          <a:off x="21134017" y="101911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129667</xdr:rowOff>
    </xdr:from>
    <xdr:to>
      <xdr:col>107</xdr:col>
      <xdr:colOff>101600</xdr:colOff>
      <xdr:row>59</xdr:row>
      <xdr:rowOff>59817</xdr:rowOff>
    </xdr:to>
    <xdr:sp macro="" textlink="">
      <xdr:nvSpPr>
        <xdr:cNvPr id="829" name="楕円 828"/>
        <xdr:cNvSpPr/>
      </xdr:nvSpPr>
      <xdr:spPr>
        <a:xfrm>
          <a:off x="20383500" y="1007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50944</xdr:rowOff>
    </xdr:from>
    <xdr:ext cx="469744" cy="259045"/>
    <xdr:sp macro="" textlink="">
      <xdr:nvSpPr>
        <xdr:cNvPr id="830" name="テキスト ボックス 829"/>
        <xdr:cNvSpPr txBox="1"/>
      </xdr:nvSpPr>
      <xdr:spPr>
        <a:xfrm>
          <a:off x="20199428" y="10166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135972</xdr:rowOff>
    </xdr:from>
    <xdr:to>
      <xdr:col>102</xdr:col>
      <xdr:colOff>165100</xdr:colOff>
      <xdr:row>59</xdr:row>
      <xdr:rowOff>66122</xdr:rowOff>
    </xdr:to>
    <xdr:sp macro="" textlink="">
      <xdr:nvSpPr>
        <xdr:cNvPr id="831" name="楕円 830"/>
        <xdr:cNvSpPr/>
      </xdr:nvSpPr>
      <xdr:spPr>
        <a:xfrm>
          <a:off x="19494500" y="1008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57249</xdr:rowOff>
    </xdr:from>
    <xdr:ext cx="469744" cy="259045"/>
    <xdr:sp macro="" textlink="">
      <xdr:nvSpPr>
        <xdr:cNvPr id="832" name="テキスト ボックス 831"/>
        <xdr:cNvSpPr txBox="1"/>
      </xdr:nvSpPr>
      <xdr:spPr>
        <a:xfrm>
          <a:off x="19310428" y="10172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123285</xdr:rowOff>
    </xdr:from>
    <xdr:to>
      <xdr:col>98</xdr:col>
      <xdr:colOff>38100</xdr:colOff>
      <xdr:row>59</xdr:row>
      <xdr:rowOff>53435</xdr:rowOff>
    </xdr:to>
    <xdr:sp macro="" textlink="">
      <xdr:nvSpPr>
        <xdr:cNvPr id="833" name="楕円 832"/>
        <xdr:cNvSpPr/>
      </xdr:nvSpPr>
      <xdr:spPr>
        <a:xfrm>
          <a:off x="18605500" y="10067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44562</xdr:rowOff>
    </xdr:from>
    <xdr:ext cx="469744" cy="259045"/>
    <xdr:sp macro="" textlink="">
      <xdr:nvSpPr>
        <xdr:cNvPr id="834" name="テキスト ボックス 833"/>
        <xdr:cNvSpPr txBox="1"/>
      </xdr:nvSpPr>
      <xdr:spPr>
        <a:xfrm>
          <a:off x="18421428" y="10160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5" name="正方形/長方形 83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6" name="正方形/長方形 83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7" name="正方形/長方形 83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8" name="正方形/長方形 83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9" name="正方形/長方形 83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0" name="正方形/長方形 83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1" name="正方形/長方形 84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2" name="正方形/長方形 84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3" name="テキスト ボックス 84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4" name="直線コネクタ 84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5" name="テキスト ボックス 844"/>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6" name="直線コネクタ 845"/>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7" name="テキスト ボックス 846"/>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8" name="直線コネクタ 847"/>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9" name="テキスト ボックス 848"/>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50" name="直線コネクタ 849"/>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51" name="テキスト ボックス 850"/>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2" name="直線コネクタ 851"/>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3" name="テキスト ボックス 852"/>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4" name="直線コネクタ 853"/>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5" name="テキスト ボックス 854"/>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6" name="直線コネクタ 85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7" name="テキスト ボックス 856"/>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150140</xdr:rowOff>
    </xdr:from>
    <xdr:to>
      <xdr:col>116</xdr:col>
      <xdr:colOff>62864</xdr:colOff>
      <xdr:row>78</xdr:row>
      <xdr:rowOff>38658</xdr:rowOff>
    </xdr:to>
    <xdr:cxnSp macro="">
      <xdr:nvCxnSpPr>
        <xdr:cNvPr id="859" name="直線コネクタ 858"/>
        <xdr:cNvCxnSpPr/>
      </xdr:nvCxnSpPr>
      <xdr:spPr>
        <a:xfrm flipV="1">
          <a:off x="22159595" y="12151640"/>
          <a:ext cx="1269" cy="1260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42485</xdr:rowOff>
    </xdr:from>
    <xdr:ext cx="534377" cy="259045"/>
    <xdr:sp macro="" textlink="">
      <xdr:nvSpPr>
        <xdr:cNvPr id="860" name="繰出金最小値テキスト"/>
        <xdr:cNvSpPr txBox="1"/>
      </xdr:nvSpPr>
      <xdr:spPr>
        <a:xfrm>
          <a:off x="22212300" y="13415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38658</xdr:rowOff>
    </xdr:from>
    <xdr:to>
      <xdr:col>116</xdr:col>
      <xdr:colOff>152400</xdr:colOff>
      <xdr:row>78</xdr:row>
      <xdr:rowOff>38658</xdr:rowOff>
    </xdr:to>
    <xdr:cxnSp macro="">
      <xdr:nvCxnSpPr>
        <xdr:cNvPr id="861" name="直線コネクタ 860"/>
        <xdr:cNvCxnSpPr/>
      </xdr:nvCxnSpPr>
      <xdr:spPr>
        <a:xfrm>
          <a:off x="22072600" y="1341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96817</xdr:rowOff>
    </xdr:from>
    <xdr:ext cx="534377" cy="259045"/>
    <xdr:sp macro="" textlink="">
      <xdr:nvSpPr>
        <xdr:cNvPr id="862" name="繰出金最大値テキスト"/>
        <xdr:cNvSpPr txBox="1"/>
      </xdr:nvSpPr>
      <xdr:spPr>
        <a:xfrm>
          <a:off x="22212300" y="11926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150140</xdr:rowOff>
    </xdr:from>
    <xdr:to>
      <xdr:col>116</xdr:col>
      <xdr:colOff>152400</xdr:colOff>
      <xdr:row>70</xdr:row>
      <xdr:rowOff>150140</xdr:rowOff>
    </xdr:to>
    <xdr:cxnSp macro="">
      <xdr:nvCxnSpPr>
        <xdr:cNvPr id="863" name="直線コネクタ 862"/>
        <xdr:cNvCxnSpPr/>
      </xdr:nvCxnSpPr>
      <xdr:spPr>
        <a:xfrm>
          <a:off x="22072600" y="12151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148120</xdr:rowOff>
    </xdr:from>
    <xdr:to>
      <xdr:col>116</xdr:col>
      <xdr:colOff>63500</xdr:colOff>
      <xdr:row>75</xdr:row>
      <xdr:rowOff>36068</xdr:rowOff>
    </xdr:to>
    <xdr:cxnSp macro="">
      <xdr:nvCxnSpPr>
        <xdr:cNvPr id="864" name="直線コネクタ 863"/>
        <xdr:cNvCxnSpPr/>
      </xdr:nvCxnSpPr>
      <xdr:spPr>
        <a:xfrm flipV="1">
          <a:off x="21323300" y="12835420"/>
          <a:ext cx="838200" cy="59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108576</xdr:rowOff>
    </xdr:from>
    <xdr:ext cx="534377" cy="259045"/>
    <xdr:sp macro="" textlink="">
      <xdr:nvSpPr>
        <xdr:cNvPr id="865" name="繰出金平均値テキスト"/>
        <xdr:cNvSpPr txBox="1"/>
      </xdr:nvSpPr>
      <xdr:spPr>
        <a:xfrm>
          <a:off x="22212300" y="12624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85699</xdr:rowOff>
    </xdr:from>
    <xdr:to>
      <xdr:col>116</xdr:col>
      <xdr:colOff>114300</xdr:colOff>
      <xdr:row>75</xdr:row>
      <xdr:rowOff>15849</xdr:rowOff>
    </xdr:to>
    <xdr:sp macro="" textlink="">
      <xdr:nvSpPr>
        <xdr:cNvPr id="866" name="フローチャート: 判断 865"/>
        <xdr:cNvSpPr/>
      </xdr:nvSpPr>
      <xdr:spPr>
        <a:xfrm>
          <a:off x="22110700" y="12772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36068</xdr:rowOff>
    </xdr:from>
    <xdr:to>
      <xdr:col>111</xdr:col>
      <xdr:colOff>177800</xdr:colOff>
      <xdr:row>75</xdr:row>
      <xdr:rowOff>107200</xdr:rowOff>
    </xdr:to>
    <xdr:cxnSp macro="">
      <xdr:nvCxnSpPr>
        <xdr:cNvPr id="867" name="直線コネクタ 866"/>
        <xdr:cNvCxnSpPr/>
      </xdr:nvCxnSpPr>
      <xdr:spPr>
        <a:xfrm flipV="1">
          <a:off x="20434300" y="12894818"/>
          <a:ext cx="889000" cy="71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126429</xdr:rowOff>
    </xdr:from>
    <xdr:to>
      <xdr:col>112</xdr:col>
      <xdr:colOff>38100</xdr:colOff>
      <xdr:row>75</xdr:row>
      <xdr:rowOff>56579</xdr:rowOff>
    </xdr:to>
    <xdr:sp macro="" textlink="">
      <xdr:nvSpPr>
        <xdr:cNvPr id="868" name="フローチャート: 判断 867"/>
        <xdr:cNvSpPr/>
      </xdr:nvSpPr>
      <xdr:spPr>
        <a:xfrm>
          <a:off x="212725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73106</xdr:rowOff>
    </xdr:from>
    <xdr:ext cx="534377" cy="259045"/>
    <xdr:sp macro="" textlink="">
      <xdr:nvSpPr>
        <xdr:cNvPr id="869" name="テキスト ボックス 868"/>
        <xdr:cNvSpPr txBox="1"/>
      </xdr:nvSpPr>
      <xdr:spPr>
        <a:xfrm>
          <a:off x="21056111" y="12588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107200</xdr:rowOff>
    </xdr:from>
    <xdr:to>
      <xdr:col>107</xdr:col>
      <xdr:colOff>50800</xdr:colOff>
      <xdr:row>75</xdr:row>
      <xdr:rowOff>107734</xdr:rowOff>
    </xdr:to>
    <xdr:cxnSp macro="">
      <xdr:nvCxnSpPr>
        <xdr:cNvPr id="870" name="直線コネクタ 869"/>
        <xdr:cNvCxnSpPr/>
      </xdr:nvCxnSpPr>
      <xdr:spPr>
        <a:xfrm flipV="1">
          <a:off x="19545300" y="12965950"/>
          <a:ext cx="889000" cy="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14605</xdr:rowOff>
    </xdr:from>
    <xdr:to>
      <xdr:col>107</xdr:col>
      <xdr:colOff>101600</xdr:colOff>
      <xdr:row>75</xdr:row>
      <xdr:rowOff>116205</xdr:rowOff>
    </xdr:to>
    <xdr:sp macro="" textlink="">
      <xdr:nvSpPr>
        <xdr:cNvPr id="871" name="フローチャート: 判断 870"/>
        <xdr:cNvSpPr/>
      </xdr:nvSpPr>
      <xdr:spPr>
        <a:xfrm>
          <a:off x="20383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132732</xdr:rowOff>
    </xdr:from>
    <xdr:ext cx="534377" cy="259045"/>
    <xdr:sp macro="" textlink="">
      <xdr:nvSpPr>
        <xdr:cNvPr id="872" name="テキスト ボックス 871"/>
        <xdr:cNvSpPr txBox="1"/>
      </xdr:nvSpPr>
      <xdr:spPr>
        <a:xfrm>
          <a:off x="20167111" y="12648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107734</xdr:rowOff>
    </xdr:from>
    <xdr:to>
      <xdr:col>102</xdr:col>
      <xdr:colOff>114300</xdr:colOff>
      <xdr:row>75</xdr:row>
      <xdr:rowOff>152769</xdr:rowOff>
    </xdr:to>
    <xdr:cxnSp macro="">
      <xdr:nvCxnSpPr>
        <xdr:cNvPr id="873" name="直線コネクタ 872"/>
        <xdr:cNvCxnSpPr/>
      </xdr:nvCxnSpPr>
      <xdr:spPr>
        <a:xfrm flipV="1">
          <a:off x="18656300" y="12966484"/>
          <a:ext cx="889000" cy="45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47142</xdr:rowOff>
    </xdr:from>
    <xdr:to>
      <xdr:col>102</xdr:col>
      <xdr:colOff>165100</xdr:colOff>
      <xdr:row>75</xdr:row>
      <xdr:rowOff>148741</xdr:rowOff>
    </xdr:to>
    <xdr:sp macro="" textlink="">
      <xdr:nvSpPr>
        <xdr:cNvPr id="874" name="フローチャート: 判断 873"/>
        <xdr:cNvSpPr/>
      </xdr:nvSpPr>
      <xdr:spPr>
        <a:xfrm>
          <a:off x="19494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165269</xdr:rowOff>
    </xdr:from>
    <xdr:ext cx="534377" cy="259045"/>
    <xdr:sp macro="" textlink="">
      <xdr:nvSpPr>
        <xdr:cNvPr id="875" name="テキスト ボックス 874"/>
        <xdr:cNvSpPr txBox="1"/>
      </xdr:nvSpPr>
      <xdr:spPr>
        <a:xfrm>
          <a:off x="19278111" y="1268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63830</xdr:rowOff>
    </xdr:from>
    <xdr:to>
      <xdr:col>98</xdr:col>
      <xdr:colOff>38100</xdr:colOff>
      <xdr:row>75</xdr:row>
      <xdr:rowOff>165430</xdr:rowOff>
    </xdr:to>
    <xdr:sp macro="" textlink="">
      <xdr:nvSpPr>
        <xdr:cNvPr id="876" name="フローチャート: 判断 875"/>
        <xdr:cNvSpPr/>
      </xdr:nvSpPr>
      <xdr:spPr>
        <a:xfrm>
          <a:off x="18605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10507</xdr:rowOff>
    </xdr:from>
    <xdr:ext cx="534377" cy="259045"/>
    <xdr:sp macro="" textlink="">
      <xdr:nvSpPr>
        <xdr:cNvPr id="877" name="テキスト ボックス 876"/>
        <xdr:cNvSpPr txBox="1"/>
      </xdr:nvSpPr>
      <xdr:spPr>
        <a:xfrm>
          <a:off x="18389111" y="1269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8" name="テキスト ボックス 87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9" name="テキスト ボックス 87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0" name="テキスト ボックス 87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1" name="テキスト ボックス 88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2" name="テキスト ボックス 88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97320</xdr:rowOff>
    </xdr:from>
    <xdr:to>
      <xdr:col>116</xdr:col>
      <xdr:colOff>114300</xdr:colOff>
      <xdr:row>75</xdr:row>
      <xdr:rowOff>27470</xdr:rowOff>
    </xdr:to>
    <xdr:sp macro="" textlink="">
      <xdr:nvSpPr>
        <xdr:cNvPr id="883" name="楕円 882"/>
        <xdr:cNvSpPr/>
      </xdr:nvSpPr>
      <xdr:spPr>
        <a:xfrm>
          <a:off x="22110700" y="127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75747</xdr:rowOff>
    </xdr:from>
    <xdr:ext cx="534377" cy="259045"/>
    <xdr:sp macro="" textlink="">
      <xdr:nvSpPr>
        <xdr:cNvPr id="884" name="繰出金該当値テキスト"/>
        <xdr:cNvSpPr txBox="1"/>
      </xdr:nvSpPr>
      <xdr:spPr>
        <a:xfrm>
          <a:off x="22212300" y="12763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156718</xdr:rowOff>
    </xdr:from>
    <xdr:to>
      <xdr:col>112</xdr:col>
      <xdr:colOff>38100</xdr:colOff>
      <xdr:row>75</xdr:row>
      <xdr:rowOff>86868</xdr:rowOff>
    </xdr:to>
    <xdr:sp macro="" textlink="">
      <xdr:nvSpPr>
        <xdr:cNvPr id="885" name="楕円 884"/>
        <xdr:cNvSpPr/>
      </xdr:nvSpPr>
      <xdr:spPr>
        <a:xfrm>
          <a:off x="21272500" y="12844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77995</xdr:rowOff>
    </xdr:from>
    <xdr:ext cx="534377" cy="259045"/>
    <xdr:sp macro="" textlink="">
      <xdr:nvSpPr>
        <xdr:cNvPr id="886" name="テキスト ボックス 885"/>
        <xdr:cNvSpPr txBox="1"/>
      </xdr:nvSpPr>
      <xdr:spPr>
        <a:xfrm>
          <a:off x="21056111" y="12936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56400</xdr:rowOff>
    </xdr:from>
    <xdr:to>
      <xdr:col>107</xdr:col>
      <xdr:colOff>101600</xdr:colOff>
      <xdr:row>75</xdr:row>
      <xdr:rowOff>158000</xdr:rowOff>
    </xdr:to>
    <xdr:sp macro="" textlink="">
      <xdr:nvSpPr>
        <xdr:cNvPr id="887" name="楕円 886"/>
        <xdr:cNvSpPr/>
      </xdr:nvSpPr>
      <xdr:spPr>
        <a:xfrm>
          <a:off x="20383500" y="1291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149128</xdr:rowOff>
    </xdr:from>
    <xdr:ext cx="534377" cy="259045"/>
    <xdr:sp macro="" textlink="">
      <xdr:nvSpPr>
        <xdr:cNvPr id="888" name="テキスト ボックス 887"/>
        <xdr:cNvSpPr txBox="1"/>
      </xdr:nvSpPr>
      <xdr:spPr>
        <a:xfrm>
          <a:off x="20167111" y="13007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56934</xdr:rowOff>
    </xdr:from>
    <xdr:to>
      <xdr:col>102</xdr:col>
      <xdr:colOff>165100</xdr:colOff>
      <xdr:row>75</xdr:row>
      <xdr:rowOff>158533</xdr:rowOff>
    </xdr:to>
    <xdr:sp macro="" textlink="">
      <xdr:nvSpPr>
        <xdr:cNvPr id="889" name="楕円 888"/>
        <xdr:cNvSpPr/>
      </xdr:nvSpPr>
      <xdr:spPr>
        <a:xfrm>
          <a:off x="19494500" y="129156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149662</xdr:rowOff>
    </xdr:from>
    <xdr:ext cx="534377" cy="259045"/>
    <xdr:sp macro="" textlink="">
      <xdr:nvSpPr>
        <xdr:cNvPr id="890" name="テキスト ボックス 889"/>
        <xdr:cNvSpPr txBox="1"/>
      </xdr:nvSpPr>
      <xdr:spPr>
        <a:xfrm>
          <a:off x="19278111" y="13008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101968</xdr:rowOff>
    </xdr:from>
    <xdr:to>
      <xdr:col>98</xdr:col>
      <xdr:colOff>38100</xdr:colOff>
      <xdr:row>76</xdr:row>
      <xdr:rowOff>32119</xdr:rowOff>
    </xdr:to>
    <xdr:sp macro="" textlink="">
      <xdr:nvSpPr>
        <xdr:cNvPr id="891" name="楕円 890"/>
        <xdr:cNvSpPr/>
      </xdr:nvSpPr>
      <xdr:spPr>
        <a:xfrm>
          <a:off x="18605500" y="1296071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23246</xdr:rowOff>
    </xdr:from>
    <xdr:ext cx="534377" cy="259045"/>
    <xdr:sp macro="" textlink="">
      <xdr:nvSpPr>
        <xdr:cNvPr id="892" name="テキスト ボックス 891"/>
        <xdr:cNvSpPr txBox="1"/>
      </xdr:nvSpPr>
      <xdr:spPr>
        <a:xfrm>
          <a:off x="18389111" y="13053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3" name="正方形/長方形 89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4" name="正方形/長方形 89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5" name="正方形/長方形 89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6" name="正方形/長方形 89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7" name="正方形/長方形 89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8" name="正方形/長方形 89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9" name="正方形/長方形 89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0" name="正方形/長方形 89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1" name="テキスト ボックス 90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2" name="直線コネクタ 90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3" name="直線コネクタ 90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4" name="テキスト ボックス 903"/>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5" name="直線コネクタ 90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6" name="テキスト ボックス 905"/>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8" name="直線コネクタ 907"/>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9"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1"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2" name="直線コネクタ 91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3" name="直線コネクタ 912"/>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4"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フローチャート: 判断 91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6" name="直線コネクタ 915"/>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7" name="フローチャート: 判断 91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8" name="テキスト ボックス 917"/>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9" name="直線コネクタ 918"/>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0" name="フローチャート: 判断 91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1" name="テキスト ボックス 920"/>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2" name="直線コネクタ 921"/>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3" name="フローチャート: 判断 92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4" name="テキスト ボックス 923"/>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フローチャート: 判断 92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6" name="テキスト ボックス 925"/>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7" name="テキスト ボックス 92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8" name="テキスト ボックス 92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9" name="テキスト ボックス 92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0" name="テキスト ボックス 92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1" name="テキスト ボックス 93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2" name="楕円 93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3"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4" name="楕円 93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5" name="テキスト ボックス 934"/>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6" name="楕円 93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7" name="テキスト ボックス 936"/>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8" name="楕円 93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9" name="テキスト ボックス 938"/>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0" name="楕円 93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1" name="テキスト ボックス 940"/>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2" name="正方形/長方形 94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3" name="正方形/長方形 94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4" name="テキスト ボックス 94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470,166</a:t>
          </a:r>
          <a:r>
            <a:rPr kumimoji="1" lang="ja-JP" altLang="en-US" sz="1300">
              <a:latin typeface="ＭＳ Ｐゴシック" panose="020B0600070205080204" pitchFamily="50" charset="-128"/>
              <a:ea typeface="ＭＳ Ｐゴシック" panose="020B0600070205080204" pitchFamily="50" charset="-128"/>
            </a:rPr>
            <a:t>円となっており、人件費、普通建設事業費、投資及び出資金などで類似団体の平均を上回る一方、扶助費、補助費等などで下回っている。</a:t>
          </a:r>
        </a:p>
        <a:p>
          <a:r>
            <a:rPr kumimoji="1" lang="ja-JP" altLang="en-US" sz="1300">
              <a:latin typeface="ＭＳ Ｐゴシック" panose="020B0600070205080204" pitchFamily="50" charset="-128"/>
              <a:ea typeface="ＭＳ Ｐゴシック" panose="020B0600070205080204" pitchFamily="50" charset="-128"/>
            </a:rPr>
            <a:t>　類似団体平均を上回っているもののうち、人件費については、給料表や昇格制度の見直しによる給与水準の適正化に努めている。普通建設事業費については、手柄山平和公園の再整備や</a:t>
          </a:r>
          <a:r>
            <a:rPr kumimoji="1" lang="en-US" altLang="ja-JP" sz="1300">
              <a:latin typeface="ＭＳ Ｐゴシック" panose="020B0600070205080204" pitchFamily="50" charset="-128"/>
              <a:ea typeface="ＭＳ Ｐゴシック" panose="020B0600070205080204" pitchFamily="50" charset="-128"/>
            </a:rPr>
            <a:t>JR</a:t>
          </a:r>
          <a:r>
            <a:rPr kumimoji="1" lang="ja-JP" altLang="en-US" sz="1300">
              <a:latin typeface="ＭＳ Ｐゴシック" panose="020B0600070205080204" pitchFamily="50" charset="-128"/>
              <a:ea typeface="ＭＳ Ｐゴシック" panose="020B0600070205080204" pitchFamily="50" charset="-128"/>
            </a:rPr>
            <a:t>英賀保駅周辺整備事業といった新規事業、校舎の長寿命化改修等により、新規整備・更新整備ともに増となっている。投資及び出資金については、水道事業、下水道事業の投資的経費に係る繰出について、一部を出資金として負担しているのが主な要因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兵庫県姫路市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523,181
509,100
534.56
254,966,827
245,982,223
5,797,686
128,468,950
174,372,441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159512</xdr:rowOff>
    </xdr:from>
    <xdr:to>
      <xdr:col>24</xdr:col>
      <xdr:colOff>62865</xdr:colOff>
      <xdr:row>37</xdr:row>
      <xdr:rowOff>138938</xdr:rowOff>
    </xdr:to>
    <xdr:cxnSp macro="">
      <xdr:nvCxnSpPr>
        <xdr:cNvPr id="56" name="直線コネクタ 55"/>
        <xdr:cNvCxnSpPr/>
      </xdr:nvCxnSpPr>
      <xdr:spPr>
        <a:xfrm flipV="1">
          <a:off x="4633595" y="5303012"/>
          <a:ext cx="127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142765</xdr:rowOff>
    </xdr:from>
    <xdr:ext cx="469744" cy="259045"/>
    <xdr:sp macro="" textlink="">
      <xdr:nvSpPr>
        <xdr:cNvPr id="57" name="議会費最小値テキスト"/>
        <xdr:cNvSpPr txBox="1"/>
      </xdr:nvSpPr>
      <xdr:spPr>
        <a:xfrm>
          <a:off x="4686300" y="648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138938</xdr:rowOff>
    </xdr:from>
    <xdr:to>
      <xdr:col>24</xdr:col>
      <xdr:colOff>152400</xdr:colOff>
      <xdr:row>37</xdr:row>
      <xdr:rowOff>138938</xdr:rowOff>
    </xdr:to>
    <xdr:cxnSp macro="">
      <xdr:nvCxnSpPr>
        <xdr:cNvPr id="58" name="直線コネクタ 57"/>
        <xdr:cNvCxnSpPr/>
      </xdr:nvCxnSpPr>
      <xdr:spPr>
        <a:xfrm>
          <a:off x="4546600" y="6482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106189</xdr:rowOff>
    </xdr:from>
    <xdr:ext cx="469744" cy="259045"/>
    <xdr:sp macro="" textlink="">
      <xdr:nvSpPr>
        <xdr:cNvPr id="59" name="議会費最大値テキスト"/>
        <xdr:cNvSpPr txBox="1"/>
      </xdr:nvSpPr>
      <xdr:spPr>
        <a:xfrm>
          <a:off x="4686300" y="50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159512</xdr:rowOff>
    </xdr:from>
    <xdr:to>
      <xdr:col>24</xdr:col>
      <xdr:colOff>152400</xdr:colOff>
      <xdr:row>30</xdr:row>
      <xdr:rowOff>159512</xdr:rowOff>
    </xdr:to>
    <xdr:cxnSp macro="">
      <xdr:nvCxnSpPr>
        <xdr:cNvPr id="60" name="直線コネクタ 59"/>
        <xdr:cNvCxnSpPr/>
      </xdr:nvCxnSpPr>
      <xdr:spPr>
        <a:xfrm>
          <a:off x="4546600" y="5303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106934</xdr:rowOff>
    </xdr:from>
    <xdr:to>
      <xdr:col>24</xdr:col>
      <xdr:colOff>63500</xdr:colOff>
      <xdr:row>35</xdr:row>
      <xdr:rowOff>116078</xdr:rowOff>
    </xdr:to>
    <xdr:cxnSp macro="">
      <xdr:nvCxnSpPr>
        <xdr:cNvPr id="61" name="直線コネクタ 60"/>
        <xdr:cNvCxnSpPr/>
      </xdr:nvCxnSpPr>
      <xdr:spPr>
        <a:xfrm>
          <a:off x="3797300" y="610768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30243</xdr:rowOff>
    </xdr:from>
    <xdr:ext cx="469744" cy="259045"/>
    <xdr:sp macro="" textlink="">
      <xdr:nvSpPr>
        <xdr:cNvPr id="62" name="議会費平均値テキスト"/>
        <xdr:cNvSpPr txBox="1"/>
      </xdr:nvSpPr>
      <xdr:spPr>
        <a:xfrm>
          <a:off x="4686300" y="58595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xdr:rowOff>
    </xdr:from>
    <xdr:to>
      <xdr:col>24</xdr:col>
      <xdr:colOff>114300</xdr:colOff>
      <xdr:row>35</xdr:row>
      <xdr:rowOff>108966</xdr:rowOff>
    </xdr:to>
    <xdr:sp macro="" textlink="">
      <xdr:nvSpPr>
        <xdr:cNvPr id="63" name="フローチャート: 判断 62"/>
        <xdr:cNvSpPr/>
      </xdr:nvSpPr>
      <xdr:spPr>
        <a:xfrm>
          <a:off x="4584700" y="600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106934</xdr:rowOff>
    </xdr:from>
    <xdr:to>
      <xdr:col>19</xdr:col>
      <xdr:colOff>177800</xdr:colOff>
      <xdr:row>35</xdr:row>
      <xdr:rowOff>112268</xdr:rowOff>
    </xdr:to>
    <xdr:cxnSp macro="">
      <xdr:nvCxnSpPr>
        <xdr:cNvPr id="64" name="直線コネクタ 63"/>
        <xdr:cNvCxnSpPr/>
      </xdr:nvCxnSpPr>
      <xdr:spPr>
        <a:xfrm flipV="1">
          <a:off x="2908300" y="6107684"/>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27940</xdr:rowOff>
    </xdr:from>
    <xdr:to>
      <xdr:col>20</xdr:col>
      <xdr:colOff>38100</xdr:colOff>
      <xdr:row>35</xdr:row>
      <xdr:rowOff>129540</xdr:rowOff>
    </xdr:to>
    <xdr:sp macro="" textlink="">
      <xdr:nvSpPr>
        <xdr:cNvPr id="65" name="フローチャート: 判断 64"/>
        <xdr:cNvSpPr/>
      </xdr:nvSpPr>
      <xdr:spPr>
        <a:xfrm>
          <a:off x="37465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146067</xdr:rowOff>
    </xdr:from>
    <xdr:ext cx="469744" cy="259045"/>
    <xdr:sp macro="" textlink="">
      <xdr:nvSpPr>
        <xdr:cNvPr id="66" name="テキスト ボックス 65"/>
        <xdr:cNvSpPr txBox="1"/>
      </xdr:nvSpPr>
      <xdr:spPr>
        <a:xfrm>
          <a:off x="3562428" y="580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112268</xdr:rowOff>
    </xdr:from>
    <xdr:to>
      <xdr:col>15</xdr:col>
      <xdr:colOff>50800</xdr:colOff>
      <xdr:row>35</xdr:row>
      <xdr:rowOff>118364</xdr:rowOff>
    </xdr:to>
    <xdr:cxnSp macro="">
      <xdr:nvCxnSpPr>
        <xdr:cNvPr id="67" name="直線コネクタ 66"/>
        <xdr:cNvCxnSpPr/>
      </xdr:nvCxnSpPr>
      <xdr:spPr>
        <a:xfrm flipV="1">
          <a:off x="2019300" y="6113018"/>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42418</xdr:rowOff>
    </xdr:from>
    <xdr:to>
      <xdr:col>15</xdr:col>
      <xdr:colOff>101600</xdr:colOff>
      <xdr:row>35</xdr:row>
      <xdr:rowOff>144018</xdr:rowOff>
    </xdr:to>
    <xdr:sp macro="" textlink="">
      <xdr:nvSpPr>
        <xdr:cNvPr id="68" name="フローチャート: 判断 67"/>
        <xdr:cNvSpPr/>
      </xdr:nvSpPr>
      <xdr:spPr>
        <a:xfrm>
          <a:off x="2857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160545</xdr:rowOff>
    </xdr:from>
    <xdr:ext cx="469744" cy="259045"/>
    <xdr:sp macro="" textlink="">
      <xdr:nvSpPr>
        <xdr:cNvPr id="69" name="テキスト ボックス 68"/>
        <xdr:cNvSpPr txBox="1"/>
      </xdr:nvSpPr>
      <xdr:spPr>
        <a:xfrm>
          <a:off x="2673428" y="581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100838</xdr:rowOff>
    </xdr:from>
    <xdr:to>
      <xdr:col>10</xdr:col>
      <xdr:colOff>114300</xdr:colOff>
      <xdr:row>35</xdr:row>
      <xdr:rowOff>118364</xdr:rowOff>
    </xdr:to>
    <xdr:cxnSp macro="">
      <xdr:nvCxnSpPr>
        <xdr:cNvPr id="70" name="直線コネクタ 69"/>
        <xdr:cNvCxnSpPr/>
      </xdr:nvCxnSpPr>
      <xdr:spPr>
        <a:xfrm>
          <a:off x="1130300" y="6101588"/>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56134</xdr:rowOff>
    </xdr:from>
    <xdr:to>
      <xdr:col>10</xdr:col>
      <xdr:colOff>165100</xdr:colOff>
      <xdr:row>35</xdr:row>
      <xdr:rowOff>157734</xdr:rowOff>
    </xdr:to>
    <xdr:sp macro="" textlink="">
      <xdr:nvSpPr>
        <xdr:cNvPr id="71" name="フローチャート: 判断 70"/>
        <xdr:cNvSpPr/>
      </xdr:nvSpPr>
      <xdr:spPr>
        <a:xfrm>
          <a:off x="1968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2811</xdr:rowOff>
    </xdr:from>
    <xdr:ext cx="469744" cy="259045"/>
    <xdr:sp macro="" textlink="">
      <xdr:nvSpPr>
        <xdr:cNvPr id="72" name="テキスト ボックス 71"/>
        <xdr:cNvSpPr txBox="1"/>
      </xdr:nvSpPr>
      <xdr:spPr>
        <a:xfrm>
          <a:off x="1784428" y="583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58420</xdr:rowOff>
    </xdr:from>
    <xdr:to>
      <xdr:col>6</xdr:col>
      <xdr:colOff>38100</xdr:colOff>
      <xdr:row>35</xdr:row>
      <xdr:rowOff>160020</xdr:rowOff>
    </xdr:to>
    <xdr:sp macro="" textlink="">
      <xdr:nvSpPr>
        <xdr:cNvPr id="73" name="フローチャート: 判断 72"/>
        <xdr:cNvSpPr/>
      </xdr:nvSpPr>
      <xdr:spPr>
        <a:xfrm>
          <a:off x="1079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151147</xdr:rowOff>
    </xdr:from>
    <xdr:ext cx="469744" cy="259045"/>
    <xdr:sp macro="" textlink="">
      <xdr:nvSpPr>
        <xdr:cNvPr id="74" name="テキスト ボックス 73"/>
        <xdr:cNvSpPr txBox="1"/>
      </xdr:nvSpPr>
      <xdr:spPr>
        <a:xfrm>
          <a:off x="895428" y="615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65278</xdr:rowOff>
    </xdr:from>
    <xdr:to>
      <xdr:col>24</xdr:col>
      <xdr:colOff>114300</xdr:colOff>
      <xdr:row>35</xdr:row>
      <xdr:rowOff>166878</xdr:rowOff>
    </xdr:to>
    <xdr:sp macro="" textlink="">
      <xdr:nvSpPr>
        <xdr:cNvPr id="80" name="楕円 79"/>
        <xdr:cNvSpPr/>
      </xdr:nvSpPr>
      <xdr:spPr>
        <a:xfrm>
          <a:off x="4584700" y="6066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43705</xdr:rowOff>
    </xdr:from>
    <xdr:ext cx="469744" cy="259045"/>
    <xdr:sp macro="" textlink="">
      <xdr:nvSpPr>
        <xdr:cNvPr id="81" name="議会費該当値テキスト"/>
        <xdr:cNvSpPr txBox="1"/>
      </xdr:nvSpPr>
      <xdr:spPr>
        <a:xfrm>
          <a:off x="4686300" y="6044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56134</xdr:rowOff>
    </xdr:from>
    <xdr:to>
      <xdr:col>20</xdr:col>
      <xdr:colOff>38100</xdr:colOff>
      <xdr:row>35</xdr:row>
      <xdr:rowOff>157734</xdr:rowOff>
    </xdr:to>
    <xdr:sp macro="" textlink="">
      <xdr:nvSpPr>
        <xdr:cNvPr id="82" name="楕円 81"/>
        <xdr:cNvSpPr/>
      </xdr:nvSpPr>
      <xdr:spPr>
        <a:xfrm>
          <a:off x="3746500" y="6056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148861</xdr:rowOff>
    </xdr:from>
    <xdr:ext cx="469744" cy="259045"/>
    <xdr:sp macro="" textlink="">
      <xdr:nvSpPr>
        <xdr:cNvPr id="83" name="テキスト ボックス 82"/>
        <xdr:cNvSpPr txBox="1"/>
      </xdr:nvSpPr>
      <xdr:spPr>
        <a:xfrm>
          <a:off x="3562428" y="614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61468</xdr:rowOff>
    </xdr:from>
    <xdr:to>
      <xdr:col>15</xdr:col>
      <xdr:colOff>101600</xdr:colOff>
      <xdr:row>35</xdr:row>
      <xdr:rowOff>163068</xdr:rowOff>
    </xdr:to>
    <xdr:sp macro="" textlink="">
      <xdr:nvSpPr>
        <xdr:cNvPr id="84" name="楕円 83"/>
        <xdr:cNvSpPr/>
      </xdr:nvSpPr>
      <xdr:spPr>
        <a:xfrm>
          <a:off x="2857500" y="6062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154195</xdr:rowOff>
    </xdr:from>
    <xdr:ext cx="469744" cy="259045"/>
    <xdr:sp macro="" textlink="">
      <xdr:nvSpPr>
        <xdr:cNvPr id="85" name="テキスト ボックス 84"/>
        <xdr:cNvSpPr txBox="1"/>
      </xdr:nvSpPr>
      <xdr:spPr>
        <a:xfrm>
          <a:off x="2673428" y="6154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67564</xdr:rowOff>
    </xdr:from>
    <xdr:to>
      <xdr:col>10</xdr:col>
      <xdr:colOff>165100</xdr:colOff>
      <xdr:row>35</xdr:row>
      <xdr:rowOff>169164</xdr:rowOff>
    </xdr:to>
    <xdr:sp macro="" textlink="">
      <xdr:nvSpPr>
        <xdr:cNvPr id="86" name="楕円 85"/>
        <xdr:cNvSpPr/>
      </xdr:nvSpPr>
      <xdr:spPr>
        <a:xfrm>
          <a:off x="1968500" y="6068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160291</xdr:rowOff>
    </xdr:from>
    <xdr:ext cx="469744" cy="259045"/>
    <xdr:sp macro="" textlink="">
      <xdr:nvSpPr>
        <xdr:cNvPr id="87" name="テキスト ボックス 86"/>
        <xdr:cNvSpPr txBox="1"/>
      </xdr:nvSpPr>
      <xdr:spPr>
        <a:xfrm>
          <a:off x="1784428" y="6161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50038</xdr:rowOff>
    </xdr:from>
    <xdr:to>
      <xdr:col>6</xdr:col>
      <xdr:colOff>38100</xdr:colOff>
      <xdr:row>35</xdr:row>
      <xdr:rowOff>151638</xdr:rowOff>
    </xdr:to>
    <xdr:sp macro="" textlink="">
      <xdr:nvSpPr>
        <xdr:cNvPr id="88" name="楕円 87"/>
        <xdr:cNvSpPr/>
      </xdr:nvSpPr>
      <xdr:spPr>
        <a:xfrm>
          <a:off x="1079500" y="6050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168165</xdr:rowOff>
    </xdr:from>
    <xdr:ext cx="469744" cy="259045"/>
    <xdr:sp macro="" textlink="">
      <xdr:nvSpPr>
        <xdr:cNvPr id="89" name="テキスト ボックス 88"/>
        <xdr:cNvSpPr txBox="1"/>
      </xdr:nvSpPr>
      <xdr:spPr>
        <a:xfrm>
          <a:off x="895428" y="5826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57671</xdr:rowOff>
    </xdr:from>
    <xdr:to>
      <xdr:col>24</xdr:col>
      <xdr:colOff>62865</xdr:colOff>
      <xdr:row>59</xdr:row>
      <xdr:rowOff>46812</xdr:rowOff>
    </xdr:to>
    <xdr:cxnSp macro="">
      <xdr:nvCxnSpPr>
        <xdr:cNvPr id="114" name="直線コネクタ 113"/>
        <xdr:cNvCxnSpPr/>
      </xdr:nvCxnSpPr>
      <xdr:spPr>
        <a:xfrm flipV="1">
          <a:off x="4633595" y="9144521"/>
          <a:ext cx="1270" cy="1017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50639</xdr:rowOff>
    </xdr:from>
    <xdr:ext cx="534377" cy="259045"/>
    <xdr:sp macro="" textlink="">
      <xdr:nvSpPr>
        <xdr:cNvPr id="115" name="総務費最小値テキスト"/>
        <xdr:cNvSpPr txBox="1"/>
      </xdr:nvSpPr>
      <xdr:spPr>
        <a:xfrm>
          <a:off x="4686300" y="10166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46812</xdr:rowOff>
    </xdr:from>
    <xdr:to>
      <xdr:col>24</xdr:col>
      <xdr:colOff>152400</xdr:colOff>
      <xdr:row>59</xdr:row>
      <xdr:rowOff>46812</xdr:rowOff>
    </xdr:to>
    <xdr:cxnSp macro="">
      <xdr:nvCxnSpPr>
        <xdr:cNvPr id="116" name="直線コネクタ 115"/>
        <xdr:cNvCxnSpPr/>
      </xdr:nvCxnSpPr>
      <xdr:spPr>
        <a:xfrm>
          <a:off x="4546600" y="10162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4348</xdr:rowOff>
    </xdr:from>
    <xdr:ext cx="599010" cy="259045"/>
    <xdr:sp macro="" textlink="">
      <xdr:nvSpPr>
        <xdr:cNvPr id="117" name="総務費最大値テキスト"/>
        <xdr:cNvSpPr txBox="1"/>
      </xdr:nvSpPr>
      <xdr:spPr>
        <a:xfrm>
          <a:off x="4686300" y="8919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109,959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57671</xdr:rowOff>
    </xdr:from>
    <xdr:to>
      <xdr:col>24</xdr:col>
      <xdr:colOff>152400</xdr:colOff>
      <xdr:row>53</xdr:row>
      <xdr:rowOff>57671</xdr:rowOff>
    </xdr:to>
    <xdr:cxnSp macro="">
      <xdr:nvCxnSpPr>
        <xdr:cNvPr id="118" name="直線コネクタ 117"/>
        <xdr:cNvCxnSpPr/>
      </xdr:nvCxnSpPr>
      <xdr:spPr>
        <a:xfrm>
          <a:off x="4546600" y="9144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90932</xdr:rowOff>
    </xdr:from>
    <xdr:to>
      <xdr:col>24</xdr:col>
      <xdr:colOff>63500</xdr:colOff>
      <xdr:row>59</xdr:row>
      <xdr:rowOff>1791</xdr:rowOff>
    </xdr:to>
    <xdr:cxnSp macro="">
      <xdr:nvCxnSpPr>
        <xdr:cNvPr id="119" name="直線コネクタ 118"/>
        <xdr:cNvCxnSpPr/>
      </xdr:nvCxnSpPr>
      <xdr:spPr>
        <a:xfrm flipV="1">
          <a:off x="3797300" y="10035032"/>
          <a:ext cx="838200" cy="82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129608</xdr:rowOff>
    </xdr:from>
    <xdr:ext cx="534377" cy="259045"/>
    <xdr:sp macro="" textlink="">
      <xdr:nvSpPr>
        <xdr:cNvPr id="120" name="総務費平均値テキスト"/>
        <xdr:cNvSpPr txBox="1"/>
      </xdr:nvSpPr>
      <xdr:spPr>
        <a:xfrm>
          <a:off x="4686300" y="97308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106731</xdr:rowOff>
    </xdr:from>
    <xdr:to>
      <xdr:col>24</xdr:col>
      <xdr:colOff>114300</xdr:colOff>
      <xdr:row>58</xdr:row>
      <xdr:rowOff>36881</xdr:rowOff>
    </xdr:to>
    <xdr:sp macro="" textlink="">
      <xdr:nvSpPr>
        <xdr:cNvPr id="121" name="フローチャート: 判断 120"/>
        <xdr:cNvSpPr/>
      </xdr:nvSpPr>
      <xdr:spPr>
        <a:xfrm>
          <a:off x="4584700" y="9879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146736</xdr:rowOff>
    </xdr:from>
    <xdr:to>
      <xdr:col>19</xdr:col>
      <xdr:colOff>177800</xdr:colOff>
      <xdr:row>59</xdr:row>
      <xdr:rowOff>1791</xdr:rowOff>
    </xdr:to>
    <xdr:cxnSp macro="">
      <xdr:nvCxnSpPr>
        <xdr:cNvPr id="122" name="直線コネクタ 121"/>
        <xdr:cNvCxnSpPr/>
      </xdr:nvCxnSpPr>
      <xdr:spPr>
        <a:xfrm>
          <a:off x="2908300" y="10090836"/>
          <a:ext cx="889000" cy="26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168542</xdr:rowOff>
    </xdr:from>
    <xdr:to>
      <xdr:col>20</xdr:col>
      <xdr:colOff>38100</xdr:colOff>
      <xdr:row>58</xdr:row>
      <xdr:rowOff>98692</xdr:rowOff>
    </xdr:to>
    <xdr:sp macro="" textlink="">
      <xdr:nvSpPr>
        <xdr:cNvPr id="123" name="フローチャート: 判断 122"/>
        <xdr:cNvSpPr/>
      </xdr:nvSpPr>
      <xdr:spPr>
        <a:xfrm>
          <a:off x="37465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115219</xdr:rowOff>
    </xdr:from>
    <xdr:ext cx="534377" cy="259045"/>
    <xdr:sp macro="" textlink="">
      <xdr:nvSpPr>
        <xdr:cNvPr id="124" name="テキスト ボックス 123"/>
        <xdr:cNvSpPr txBox="1"/>
      </xdr:nvSpPr>
      <xdr:spPr>
        <a:xfrm>
          <a:off x="3530111" y="9716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89421</xdr:rowOff>
    </xdr:from>
    <xdr:to>
      <xdr:col>15</xdr:col>
      <xdr:colOff>50800</xdr:colOff>
      <xdr:row>58</xdr:row>
      <xdr:rowOff>146736</xdr:rowOff>
    </xdr:to>
    <xdr:cxnSp macro="">
      <xdr:nvCxnSpPr>
        <xdr:cNvPr id="125" name="直線コネクタ 124"/>
        <xdr:cNvCxnSpPr/>
      </xdr:nvCxnSpPr>
      <xdr:spPr>
        <a:xfrm>
          <a:off x="2019300" y="10033521"/>
          <a:ext cx="889000" cy="5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145872</xdr:rowOff>
    </xdr:from>
    <xdr:to>
      <xdr:col>15</xdr:col>
      <xdr:colOff>101600</xdr:colOff>
      <xdr:row>58</xdr:row>
      <xdr:rowOff>76022</xdr:rowOff>
    </xdr:to>
    <xdr:sp macro="" textlink="">
      <xdr:nvSpPr>
        <xdr:cNvPr id="126" name="フローチャート: 判断 125"/>
        <xdr:cNvSpPr/>
      </xdr:nvSpPr>
      <xdr:spPr>
        <a:xfrm>
          <a:off x="2857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92549</xdr:rowOff>
    </xdr:from>
    <xdr:ext cx="534377" cy="259045"/>
    <xdr:sp macro="" textlink="">
      <xdr:nvSpPr>
        <xdr:cNvPr id="127" name="テキスト ボックス 126"/>
        <xdr:cNvSpPr txBox="1"/>
      </xdr:nvSpPr>
      <xdr:spPr>
        <a:xfrm>
          <a:off x="2641111" y="969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8433</xdr:rowOff>
    </xdr:from>
    <xdr:to>
      <xdr:col>10</xdr:col>
      <xdr:colOff>114300</xdr:colOff>
      <xdr:row>58</xdr:row>
      <xdr:rowOff>89421</xdr:rowOff>
    </xdr:to>
    <xdr:cxnSp macro="">
      <xdr:nvCxnSpPr>
        <xdr:cNvPr id="128" name="直線コネクタ 127"/>
        <xdr:cNvCxnSpPr/>
      </xdr:nvCxnSpPr>
      <xdr:spPr>
        <a:xfrm>
          <a:off x="1130300" y="8923833"/>
          <a:ext cx="889000" cy="1109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146786</xdr:rowOff>
    </xdr:from>
    <xdr:to>
      <xdr:col>10</xdr:col>
      <xdr:colOff>165100</xdr:colOff>
      <xdr:row>58</xdr:row>
      <xdr:rowOff>76936</xdr:rowOff>
    </xdr:to>
    <xdr:sp macro="" textlink="">
      <xdr:nvSpPr>
        <xdr:cNvPr id="129" name="フローチャート: 判断 128"/>
        <xdr:cNvSpPr/>
      </xdr:nvSpPr>
      <xdr:spPr>
        <a:xfrm>
          <a:off x="1968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93463</xdr:rowOff>
    </xdr:from>
    <xdr:ext cx="534377" cy="259045"/>
    <xdr:sp macro="" textlink="">
      <xdr:nvSpPr>
        <xdr:cNvPr id="130" name="テキスト ボックス 129"/>
        <xdr:cNvSpPr txBox="1"/>
      </xdr:nvSpPr>
      <xdr:spPr>
        <a:xfrm>
          <a:off x="1752111" y="969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124523</xdr:rowOff>
    </xdr:from>
    <xdr:to>
      <xdr:col>6</xdr:col>
      <xdr:colOff>38100</xdr:colOff>
      <xdr:row>51</xdr:row>
      <xdr:rowOff>54673</xdr:rowOff>
    </xdr:to>
    <xdr:sp macro="" textlink="">
      <xdr:nvSpPr>
        <xdr:cNvPr id="131" name="フローチャート: 判断 130"/>
        <xdr:cNvSpPr/>
      </xdr:nvSpPr>
      <xdr:spPr>
        <a:xfrm>
          <a:off x="1079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71200</xdr:rowOff>
    </xdr:from>
    <xdr:ext cx="599010" cy="259045"/>
    <xdr:sp macro="" textlink="">
      <xdr:nvSpPr>
        <xdr:cNvPr id="132" name="テキスト ボックス 131"/>
        <xdr:cNvSpPr txBox="1"/>
      </xdr:nvSpPr>
      <xdr:spPr>
        <a:xfrm>
          <a:off x="830795" y="8472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40132</xdr:rowOff>
    </xdr:from>
    <xdr:to>
      <xdr:col>24</xdr:col>
      <xdr:colOff>114300</xdr:colOff>
      <xdr:row>58</xdr:row>
      <xdr:rowOff>141732</xdr:rowOff>
    </xdr:to>
    <xdr:sp macro="" textlink="">
      <xdr:nvSpPr>
        <xdr:cNvPr id="138" name="楕円 137"/>
        <xdr:cNvSpPr/>
      </xdr:nvSpPr>
      <xdr:spPr>
        <a:xfrm>
          <a:off x="4584700" y="9984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18559</xdr:rowOff>
    </xdr:from>
    <xdr:ext cx="534377" cy="259045"/>
    <xdr:sp macro="" textlink="">
      <xdr:nvSpPr>
        <xdr:cNvPr id="139" name="総務費該当値テキスト"/>
        <xdr:cNvSpPr txBox="1"/>
      </xdr:nvSpPr>
      <xdr:spPr>
        <a:xfrm>
          <a:off x="4686300" y="9962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122441</xdr:rowOff>
    </xdr:from>
    <xdr:to>
      <xdr:col>20</xdr:col>
      <xdr:colOff>38100</xdr:colOff>
      <xdr:row>59</xdr:row>
      <xdr:rowOff>52591</xdr:rowOff>
    </xdr:to>
    <xdr:sp macro="" textlink="">
      <xdr:nvSpPr>
        <xdr:cNvPr id="140" name="楕円 139"/>
        <xdr:cNvSpPr/>
      </xdr:nvSpPr>
      <xdr:spPr>
        <a:xfrm>
          <a:off x="3746500" y="10066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43718</xdr:rowOff>
    </xdr:from>
    <xdr:ext cx="534377" cy="259045"/>
    <xdr:sp macro="" textlink="">
      <xdr:nvSpPr>
        <xdr:cNvPr id="141" name="テキスト ボックス 140"/>
        <xdr:cNvSpPr txBox="1"/>
      </xdr:nvSpPr>
      <xdr:spPr>
        <a:xfrm>
          <a:off x="3530111" y="10159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95936</xdr:rowOff>
    </xdr:from>
    <xdr:to>
      <xdr:col>15</xdr:col>
      <xdr:colOff>101600</xdr:colOff>
      <xdr:row>59</xdr:row>
      <xdr:rowOff>26086</xdr:rowOff>
    </xdr:to>
    <xdr:sp macro="" textlink="">
      <xdr:nvSpPr>
        <xdr:cNvPr id="142" name="楕円 141"/>
        <xdr:cNvSpPr/>
      </xdr:nvSpPr>
      <xdr:spPr>
        <a:xfrm>
          <a:off x="2857500" y="1004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17213</xdr:rowOff>
    </xdr:from>
    <xdr:ext cx="534377" cy="259045"/>
    <xdr:sp macro="" textlink="">
      <xdr:nvSpPr>
        <xdr:cNvPr id="143" name="テキスト ボックス 142"/>
        <xdr:cNvSpPr txBox="1"/>
      </xdr:nvSpPr>
      <xdr:spPr>
        <a:xfrm>
          <a:off x="2641111" y="1013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38621</xdr:rowOff>
    </xdr:from>
    <xdr:to>
      <xdr:col>10</xdr:col>
      <xdr:colOff>165100</xdr:colOff>
      <xdr:row>58</xdr:row>
      <xdr:rowOff>140221</xdr:rowOff>
    </xdr:to>
    <xdr:sp macro="" textlink="">
      <xdr:nvSpPr>
        <xdr:cNvPr id="144" name="楕円 143"/>
        <xdr:cNvSpPr/>
      </xdr:nvSpPr>
      <xdr:spPr>
        <a:xfrm>
          <a:off x="1968500" y="998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131348</xdr:rowOff>
    </xdr:from>
    <xdr:ext cx="534377" cy="259045"/>
    <xdr:sp macro="" textlink="">
      <xdr:nvSpPr>
        <xdr:cNvPr id="145" name="テキスト ボックス 144"/>
        <xdr:cNvSpPr txBox="1"/>
      </xdr:nvSpPr>
      <xdr:spPr>
        <a:xfrm>
          <a:off x="1752111" y="10075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129083</xdr:rowOff>
    </xdr:from>
    <xdr:to>
      <xdr:col>6</xdr:col>
      <xdr:colOff>38100</xdr:colOff>
      <xdr:row>52</xdr:row>
      <xdr:rowOff>59233</xdr:rowOff>
    </xdr:to>
    <xdr:sp macro="" textlink="">
      <xdr:nvSpPr>
        <xdr:cNvPr id="146" name="楕円 145"/>
        <xdr:cNvSpPr/>
      </xdr:nvSpPr>
      <xdr:spPr>
        <a:xfrm>
          <a:off x="1079500" y="8873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50360</xdr:rowOff>
    </xdr:from>
    <xdr:ext cx="599010" cy="259045"/>
    <xdr:sp macro="" textlink="">
      <xdr:nvSpPr>
        <xdr:cNvPr id="147" name="テキスト ボックス 146"/>
        <xdr:cNvSpPr txBox="1"/>
      </xdr:nvSpPr>
      <xdr:spPr>
        <a:xfrm>
          <a:off x="830795" y="8965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151046</xdr:rowOff>
    </xdr:from>
    <xdr:to>
      <xdr:col>24</xdr:col>
      <xdr:colOff>62865</xdr:colOff>
      <xdr:row>78</xdr:row>
      <xdr:rowOff>121518</xdr:rowOff>
    </xdr:to>
    <xdr:cxnSp macro="">
      <xdr:nvCxnSpPr>
        <xdr:cNvPr id="172" name="直線コネクタ 171"/>
        <xdr:cNvCxnSpPr/>
      </xdr:nvCxnSpPr>
      <xdr:spPr>
        <a:xfrm flipV="1">
          <a:off x="4633595" y="12323996"/>
          <a:ext cx="1270" cy="1170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125345</xdr:rowOff>
    </xdr:from>
    <xdr:ext cx="599010" cy="259045"/>
    <xdr:sp macro="" textlink="">
      <xdr:nvSpPr>
        <xdr:cNvPr id="173" name="民生費最小値テキスト"/>
        <xdr:cNvSpPr txBox="1"/>
      </xdr:nvSpPr>
      <xdr:spPr>
        <a:xfrm>
          <a:off x="4686300" y="13498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121518</xdr:rowOff>
    </xdr:from>
    <xdr:to>
      <xdr:col>24</xdr:col>
      <xdr:colOff>152400</xdr:colOff>
      <xdr:row>78</xdr:row>
      <xdr:rowOff>121518</xdr:rowOff>
    </xdr:to>
    <xdr:cxnSp macro="">
      <xdr:nvCxnSpPr>
        <xdr:cNvPr id="174" name="直線コネクタ 173"/>
        <xdr:cNvCxnSpPr/>
      </xdr:nvCxnSpPr>
      <xdr:spPr>
        <a:xfrm>
          <a:off x="4546600" y="13494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97723</xdr:rowOff>
    </xdr:from>
    <xdr:ext cx="599010" cy="259045"/>
    <xdr:sp macro="" textlink="">
      <xdr:nvSpPr>
        <xdr:cNvPr id="175" name="民生費最大値テキスト"/>
        <xdr:cNvSpPr txBox="1"/>
      </xdr:nvSpPr>
      <xdr:spPr>
        <a:xfrm>
          <a:off x="4686300" y="12099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316,011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151046</xdr:rowOff>
    </xdr:from>
    <xdr:to>
      <xdr:col>24</xdr:col>
      <xdr:colOff>152400</xdr:colOff>
      <xdr:row>71</xdr:row>
      <xdr:rowOff>151046</xdr:rowOff>
    </xdr:to>
    <xdr:cxnSp macro="">
      <xdr:nvCxnSpPr>
        <xdr:cNvPr id="176" name="直線コネクタ 175"/>
        <xdr:cNvCxnSpPr/>
      </xdr:nvCxnSpPr>
      <xdr:spPr>
        <a:xfrm>
          <a:off x="4546600" y="1232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54821</xdr:rowOff>
    </xdr:from>
    <xdr:to>
      <xdr:col>24</xdr:col>
      <xdr:colOff>63500</xdr:colOff>
      <xdr:row>77</xdr:row>
      <xdr:rowOff>102499</xdr:rowOff>
    </xdr:to>
    <xdr:cxnSp macro="">
      <xdr:nvCxnSpPr>
        <xdr:cNvPr id="177" name="直線コネクタ 176"/>
        <xdr:cNvCxnSpPr/>
      </xdr:nvCxnSpPr>
      <xdr:spPr>
        <a:xfrm flipV="1">
          <a:off x="3797300" y="13256471"/>
          <a:ext cx="838200" cy="47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49986</xdr:rowOff>
    </xdr:from>
    <xdr:ext cx="599010" cy="259045"/>
    <xdr:sp macro="" textlink="">
      <xdr:nvSpPr>
        <xdr:cNvPr id="178" name="民生費平均値テキスト"/>
        <xdr:cNvSpPr txBox="1"/>
      </xdr:nvSpPr>
      <xdr:spPr>
        <a:xfrm>
          <a:off x="4686300" y="129087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27110</xdr:rowOff>
    </xdr:from>
    <xdr:to>
      <xdr:col>24</xdr:col>
      <xdr:colOff>114300</xdr:colOff>
      <xdr:row>76</xdr:row>
      <xdr:rowOff>128710</xdr:rowOff>
    </xdr:to>
    <xdr:sp macro="" textlink="">
      <xdr:nvSpPr>
        <xdr:cNvPr id="179" name="フローチャート: 判断 178"/>
        <xdr:cNvSpPr/>
      </xdr:nvSpPr>
      <xdr:spPr>
        <a:xfrm>
          <a:off x="4584700" y="1305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102499</xdr:rowOff>
    </xdr:from>
    <xdr:to>
      <xdr:col>19</xdr:col>
      <xdr:colOff>177800</xdr:colOff>
      <xdr:row>78</xdr:row>
      <xdr:rowOff>16081</xdr:rowOff>
    </xdr:to>
    <xdr:cxnSp macro="">
      <xdr:nvCxnSpPr>
        <xdr:cNvPr id="180" name="直線コネクタ 179"/>
        <xdr:cNvCxnSpPr/>
      </xdr:nvCxnSpPr>
      <xdr:spPr>
        <a:xfrm flipV="1">
          <a:off x="2908300" y="13304149"/>
          <a:ext cx="889000" cy="85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98409</xdr:rowOff>
    </xdr:from>
    <xdr:to>
      <xdr:col>20</xdr:col>
      <xdr:colOff>38100</xdr:colOff>
      <xdr:row>77</xdr:row>
      <xdr:rowOff>28559</xdr:rowOff>
    </xdr:to>
    <xdr:sp macro="" textlink="">
      <xdr:nvSpPr>
        <xdr:cNvPr id="181" name="フローチャート: 判断 180"/>
        <xdr:cNvSpPr/>
      </xdr:nvSpPr>
      <xdr:spPr>
        <a:xfrm>
          <a:off x="3746500" y="13128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45086</xdr:rowOff>
    </xdr:from>
    <xdr:ext cx="599010" cy="259045"/>
    <xdr:sp macro="" textlink="">
      <xdr:nvSpPr>
        <xdr:cNvPr id="182" name="テキスト ボックス 181"/>
        <xdr:cNvSpPr txBox="1"/>
      </xdr:nvSpPr>
      <xdr:spPr>
        <a:xfrm>
          <a:off x="3497795" y="12903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127584</xdr:rowOff>
    </xdr:from>
    <xdr:to>
      <xdr:col>15</xdr:col>
      <xdr:colOff>50800</xdr:colOff>
      <xdr:row>78</xdr:row>
      <xdr:rowOff>16081</xdr:rowOff>
    </xdr:to>
    <xdr:cxnSp macro="">
      <xdr:nvCxnSpPr>
        <xdr:cNvPr id="183" name="直線コネクタ 182"/>
        <xdr:cNvCxnSpPr/>
      </xdr:nvCxnSpPr>
      <xdr:spPr>
        <a:xfrm>
          <a:off x="2019300" y="13329234"/>
          <a:ext cx="889000" cy="59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3663</xdr:rowOff>
    </xdr:from>
    <xdr:to>
      <xdr:col>15</xdr:col>
      <xdr:colOff>101600</xdr:colOff>
      <xdr:row>77</xdr:row>
      <xdr:rowOff>105263</xdr:rowOff>
    </xdr:to>
    <xdr:sp macro="" textlink="">
      <xdr:nvSpPr>
        <xdr:cNvPr id="184" name="フローチャート: 判断 183"/>
        <xdr:cNvSpPr/>
      </xdr:nvSpPr>
      <xdr:spPr>
        <a:xfrm>
          <a:off x="2857500" y="132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121790</xdr:rowOff>
    </xdr:from>
    <xdr:ext cx="599010" cy="259045"/>
    <xdr:sp macro="" textlink="">
      <xdr:nvSpPr>
        <xdr:cNvPr id="185" name="テキスト ボックス 184"/>
        <xdr:cNvSpPr txBox="1"/>
      </xdr:nvSpPr>
      <xdr:spPr>
        <a:xfrm>
          <a:off x="2608795" y="12980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127584</xdr:rowOff>
    </xdr:from>
    <xdr:to>
      <xdr:col>10</xdr:col>
      <xdr:colOff>114300</xdr:colOff>
      <xdr:row>78</xdr:row>
      <xdr:rowOff>153949</xdr:rowOff>
    </xdr:to>
    <xdr:cxnSp macro="">
      <xdr:nvCxnSpPr>
        <xdr:cNvPr id="186" name="直線コネクタ 185"/>
        <xdr:cNvCxnSpPr/>
      </xdr:nvCxnSpPr>
      <xdr:spPr>
        <a:xfrm flipV="1">
          <a:off x="1130300" y="13329234"/>
          <a:ext cx="889000" cy="197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123639</xdr:rowOff>
    </xdr:from>
    <xdr:to>
      <xdr:col>10</xdr:col>
      <xdr:colOff>165100</xdr:colOff>
      <xdr:row>77</xdr:row>
      <xdr:rowOff>53789</xdr:rowOff>
    </xdr:to>
    <xdr:sp macro="" textlink="">
      <xdr:nvSpPr>
        <xdr:cNvPr id="187" name="フローチャート: 判断 186"/>
        <xdr:cNvSpPr/>
      </xdr:nvSpPr>
      <xdr:spPr>
        <a:xfrm>
          <a:off x="1968500" y="131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70317</xdr:rowOff>
    </xdr:from>
    <xdr:ext cx="599010" cy="259045"/>
    <xdr:sp macro="" textlink="">
      <xdr:nvSpPr>
        <xdr:cNvPr id="188" name="テキスト ボックス 187"/>
        <xdr:cNvSpPr txBox="1"/>
      </xdr:nvSpPr>
      <xdr:spPr>
        <a:xfrm>
          <a:off x="1719795" y="12929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147239</xdr:rowOff>
    </xdr:from>
    <xdr:to>
      <xdr:col>6</xdr:col>
      <xdr:colOff>38100</xdr:colOff>
      <xdr:row>78</xdr:row>
      <xdr:rowOff>77389</xdr:rowOff>
    </xdr:to>
    <xdr:sp macro="" textlink="">
      <xdr:nvSpPr>
        <xdr:cNvPr id="189" name="フローチャート: 判断 188"/>
        <xdr:cNvSpPr/>
      </xdr:nvSpPr>
      <xdr:spPr>
        <a:xfrm>
          <a:off x="1079500" y="13348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93916</xdr:rowOff>
    </xdr:from>
    <xdr:ext cx="599010" cy="259045"/>
    <xdr:sp macro="" textlink="">
      <xdr:nvSpPr>
        <xdr:cNvPr id="190" name="テキスト ボックス 189"/>
        <xdr:cNvSpPr txBox="1"/>
      </xdr:nvSpPr>
      <xdr:spPr>
        <a:xfrm>
          <a:off x="830795" y="13124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4021</xdr:rowOff>
    </xdr:from>
    <xdr:to>
      <xdr:col>24</xdr:col>
      <xdr:colOff>114300</xdr:colOff>
      <xdr:row>77</xdr:row>
      <xdr:rowOff>105621</xdr:rowOff>
    </xdr:to>
    <xdr:sp macro="" textlink="">
      <xdr:nvSpPr>
        <xdr:cNvPr id="196" name="楕円 195"/>
        <xdr:cNvSpPr/>
      </xdr:nvSpPr>
      <xdr:spPr>
        <a:xfrm>
          <a:off x="4584700" y="1320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153898</xdr:rowOff>
    </xdr:from>
    <xdr:ext cx="599010" cy="259045"/>
    <xdr:sp macro="" textlink="">
      <xdr:nvSpPr>
        <xdr:cNvPr id="197" name="民生費該当値テキスト"/>
        <xdr:cNvSpPr txBox="1"/>
      </xdr:nvSpPr>
      <xdr:spPr>
        <a:xfrm>
          <a:off x="4686300" y="13184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51699</xdr:rowOff>
    </xdr:from>
    <xdr:to>
      <xdr:col>20</xdr:col>
      <xdr:colOff>38100</xdr:colOff>
      <xdr:row>77</xdr:row>
      <xdr:rowOff>153299</xdr:rowOff>
    </xdr:to>
    <xdr:sp macro="" textlink="">
      <xdr:nvSpPr>
        <xdr:cNvPr id="198" name="楕円 197"/>
        <xdr:cNvSpPr/>
      </xdr:nvSpPr>
      <xdr:spPr>
        <a:xfrm>
          <a:off x="3746500" y="13253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144426</xdr:rowOff>
    </xdr:from>
    <xdr:ext cx="599010" cy="259045"/>
    <xdr:sp macro="" textlink="">
      <xdr:nvSpPr>
        <xdr:cNvPr id="199" name="テキスト ボックス 198"/>
        <xdr:cNvSpPr txBox="1"/>
      </xdr:nvSpPr>
      <xdr:spPr>
        <a:xfrm>
          <a:off x="3497795" y="13346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136731</xdr:rowOff>
    </xdr:from>
    <xdr:to>
      <xdr:col>15</xdr:col>
      <xdr:colOff>101600</xdr:colOff>
      <xdr:row>78</xdr:row>
      <xdr:rowOff>66881</xdr:rowOff>
    </xdr:to>
    <xdr:sp macro="" textlink="">
      <xdr:nvSpPr>
        <xdr:cNvPr id="200" name="楕円 199"/>
        <xdr:cNvSpPr/>
      </xdr:nvSpPr>
      <xdr:spPr>
        <a:xfrm>
          <a:off x="2857500" y="13338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58008</xdr:rowOff>
    </xdr:from>
    <xdr:ext cx="599010" cy="259045"/>
    <xdr:sp macro="" textlink="">
      <xdr:nvSpPr>
        <xdr:cNvPr id="201" name="テキスト ボックス 200"/>
        <xdr:cNvSpPr txBox="1"/>
      </xdr:nvSpPr>
      <xdr:spPr>
        <a:xfrm>
          <a:off x="2608795" y="13431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76784</xdr:rowOff>
    </xdr:from>
    <xdr:to>
      <xdr:col>10</xdr:col>
      <xdr:colOff>165100</xdr:colOff>
      <xdr:row>78</xdr:row>
      <xdr:rowOff>6934</xdr:rowOff>
    </xdr:to>
    <xdr:sp macro="" textlink="">
      <xdr:nvSpPr>
        <xdr:cNvPr id="202" name="楕円 201"/>
        <xdr:cNvSpPr/>
      </xdr:nvSpPr>
      <xdr:spPr>
        <a:xfrm>
          <a:off x="1968500" y="13278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169511</xdr:rowOff>
    </xdr:from>
    <xdr:ext cx="599010" cy="259045"/>
    <xdr:sp macro="" textlink="">
      <xdr:nvSpPr>
        <xdr:cNvPr id="203" name="テキスト ボックス 202"/>
        <xdr:cNvSpPr txBox="1"/>
      </xdr:nvSpPr>
      <xdr:spPr>
        <a:xfrm>
          <a:off x="1719795" y="13371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103149</xdr:rowOff>
    </xdr:from>
    <xdr:to>
      <xdr:col>6</xdr:col>
      <xdr:colOff>38100</xdr:colOff>
      <xdr:row>79</xdr:row>
      <xdr:rowOff>33299</xdr:rowOff>
    </xdr:to>
    <xdr:sp macro="" textlink="">
      <xdr:nvSpPr>
        <xdr:cNvPr id="204" name="楕円 203"/>
        <xdr:cNvSpPr/>
      </xdr:nvSpPr>
      <xdr:spPr>
        <a:xfrm>
          <a:off x="1079500" y="13476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24426</xdr:rowOff>
    </xdr:from>
    <xdr:ext cx="599010" cy="259045"/>
    <xdr:sp macro="" textlink="">
      <xdr:nvSpPr>
        <xdr:cNvPr id="205" name="テキスト ボックス 204"/>
        <xdr:cNvSpPr txBox="1"/>
      </xdr:nvSpPr>
      <xdr:spPr>
        <a:xfrm>
          <a:off x="830795" y="135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8" name="テキスト ボックス 217"/>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0" name="テキスト ボックス 219"/>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2" name="テキスト ボックス 221"/>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4" name="テキスト ボックス 223"/>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95535</xdr:rowOff>
    </xdr:from>
    <xdr:to>
      <xdr:col>24</xdr:col>
      <xdr:colOff>62865</xdr:colOff>
      <xdr:row>97</xdr:row>
      <xdr:rowOff>152090</xdr:rowOff>
    </xdr:to>
    <xdr:cxnSp macro="">
      <xdr:nvCxnSpPr>
        <xdr:cNvPr id="228" name="直線コネクタ 227"/>
        <xdr:cNvCxnSpPr/>
      </xdr:nvCxnSpPr>
      <xdr:spPr>
        <a:xfrm flipV="1">
          <a:off x="4633595" y="15526035"/>
          <a:ext cx="1270" cy="1256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155917</xdr:rowOff>
    </xdr:from>
    <xdr:ext cx="534377" cy="259045"/>
    <xdr:sp macro="" textlink="">
      <xdr:nvSpPr>
        <xdr:cNvPr id="229" name="衛生費最小値テキスト"/>
        <xdr:cNvSpPr txBox="1"/>
      </xdr:nvSpPr>
      <xdr:spPr>
        <a:xfrm>
          <a:off x="4686300" y="16786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152090</xdr:rowOff>
    </xdr:from>
    <xdr:to>
      <xdr:col>24</xdr:col>
      <xdr:colOff>152400</xdr:colOff>
      <xdr:row>97</xdr:row>
      <xdr:rowOff>152090</xdr:rowOff>
    </xdr:to>
    <xdr:cxnSp macro="">
      <xdr:nvCxnSpPr>
        <xdr:cNvPr id="230" name="直線コネクタ 229"/>
        <xdr:cNvCxnSpPr/>
      </xdr:nvCxnSpPr>
      <xdr:spPr>
        <a:xfrm>
          <a:off x="4546600" y="16782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42212</xdr:rowOff>
    </xdr:from>
    <xdr:ext cx="534377" cy="259045"/>
    <xdr:sp macro="" textlink="">
      <xdr:nvSpPr>
        <xdr:cNvPr id="231" name="衛生費最大値テキスト"/>
        <xdr:cNvSpPr txBox="1"/>
      </xdr:nvSpPr>
      <xdr:spPr>
        <a:xfrm>
          <a:off x="4686300" y="1530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95535</xdr:rowOff>
    </xdr:from>
    <xdr:to>
      <xdr:col>24</xdr:col>
      <xdr:colOff>152400</xdr:colOff>
      <xdr:row>90</xdr:row>
      <xdr:rowOff>95535</xdr:rowOff>
    </xdr:to>
    <xdr:cxnSp macro="">
      <xdr:nvCxnSpPr>
        <xdr:cNvPr id="232" name="直線コネクタ 231"/>
        <xdr:cNvCxnSpPr/>
      </xdr:nvCxnSpPr>
      <xdr:spPr>
        <a:xfrm>
          <a:off x="4546600" y="15526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154239</xdr:rowOff>
    </xdr:from>
    <xdr:to>
      <xdr:col>24</xdr:col>
      <xdr:colOff>63500</xdr:colOff>
      <xdr:row>96</xdr:row>
      <xdr:rowOff>164046</xdr:rowOff>
    </xdr:to>
    <xdr:cxnSp macro="">
      <xdr:nvCxnSpPr>
        <xdr:cNvPr id="233" name="直線コネクタ 232"/>
        <xdr:cNvCxnSpPr/>
      </xdr:nvCxnSpPr>
      <xdr:spPr>
        <a:xfrm>
          <a:off x="3797300" y="16613439"/>
          <a:ext cx="838200" cy="9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12084</xdr:rowOff>
    </xdr:from>
    <xdr:ext cx="534377" cy="259045"/>
    <xdr:sp macro="" textlink="">
      <xdr:nvSpPr>
        <xdr:cNvPr id="234" name="衛生費平均値テキスト"/>
        <xdr:cNvSpPr txBox="1"/>
      </xdr:nvSpPr>
      <xdr:spPr>
        <a:xfrm>
          <a:off x="4686300" y="162998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160657</xdr:rowOff>
    </xdr:from>
    <xdr:to>
      <xdr:col>24</xdr:col>
      <xdr:colOff>114300</xdr:colOff>
      <xdr:row>96</xdr:row>
      <xdr:rowOff>90807</xdr:rowOff>
    </xdr:to>
    <xdr:sp macro="" textlink="">
      <xdr:nvSpPr>
        <xdr:cNvPr id="235" name="フローチャート: 判断 234"/>
        <xdr:cNvSpPr/>
      </xdr:nvSpPr>
      <xdr:spPr>
        <a:xfrm>
          <a:off x="4584700" y="16448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128087</xdr:rowOff>
    </xdr:from>
    <xdr:to>
      <xdr:col>19</xdr:col>
      <xdr:colOff>177800</xdr:colOff>
      <xdr:row>96</xdr:row>
      <xdr:rowOff>154239</xdr:rowOff>
    </xdr:to>
    <xdr:cxnSp macro="">
      <xdr:nvCxnSpPr>
        <xdr:cNvPr id="236" name="直線コネクタ 235"/>
        <xdr:cNvCxnSpPr/>
      </xdr:nvCxnSpPr>
      <xdr:spPr>
        <a:xfrm>
          <a:off x="2908300" y="16415837"/>
          <a:ext cx="889000" cy="197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103987</xdr:rowOff>
    </xdr:from>
    <xdr:to>
      <xdr:col>20</xdr:col>
      <xdr:colOff>38100</xdr:colOff>
      <xdr:row>96</xdr:row>
      <xdr:rowOff>34137</xdr:rowOff>
    </xdr:to>
    <xdr:sp macro="" textlink="">
      <xdr:nvSpPr>
        <xdr:cNvPr id="237" name="フローチャート: 判断 236"/>
        <xdr:cNvSpPr/>
      </xdr:nvSpPr>
      <xdr:spPr>
        <a:xfrm>
          <a:off x="3746500" y="1639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50664</xdr:rowOff>
    </xdr:from>
    <xdr:ext cx="534377" cy="259045"/>
    <xdr:sp macro="" textlink="">
      <xdr:nvSpPr>
        <xdr:cNvPr id="238" name="テキスト ボックス 237"/>
        <xdr:cNvSpPr txBox="1"/>
      </xdr:nvSpPr>
      <xdr:spPr>
        <a:xfrm>
          <a:off x="3530111" y="16166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128087</xdr:rowOff>
    </xdr:from>
    <xdr:to>
      <xdr:col>15</xdr:col>
      <xdr:colOff>50800</xdr:colOff>
      <xdr:row>96</xdr:row>
      <xdr:rowOff>39047</xdr:rowOff>
    </xdr:to>
    <xdr:cxnSp macro="">
      <xdr:nvCxnSpPr>
        <xdr:cNvPr id="239" name="直線コネクタ 238"/>
        <xdr:cNvCxnSpPr/>
      </xdr:nvCxnSpPr>
      <xdr:spPr>
        <a:xfrm flipV="1">
          <a:off x="2019300" y="16415837"/>
          <a:ext cx="889000" cy="82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119190</xdr:rowOff>
    </xdr:from>
    <xdr:to>
      <xdr:col>15</xdr:col>
      <xdr:colOff>101600</xdr:colOff>
      <xdr:row>95</xdr:row>
      <xdr:rowOff>49340</xdr:rowOff>
    </xdr:to>
    <xdr:sp macro="" textlink="">
      <xdr:nvSpPr>
        <xdr:cNvPr id="240" name="フローチャート: 判断 239"/>
        <xdr:cNvSpPr/>
      </xdr:nvSpPr>
      <xdr:spPr>
        <a:xfrm>
          <a:off x="2857500" y="162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65867</xdr:rowOff>
    </xdr:from>
    <xdr:ext cx="534377" cy="259045"/>
    <xdr:sp macro="" textlink="">
      <xdr:nvSpPr>
        <xdr:cNvPr id="241" name="テキスト ボックス 240"/>
        <xdr:cNvSpPr txBox="1"/>
      </xdr:nvSpPr>
      <xdr:spPr>
        <a:xfrm>
          <a:off x="2641111" y="1601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39047</xdr:rowOff>
    </xdr:from>
    <xdr:to>
      <xdr:col>10</xdr:col>
      <xdr:colOff>114300</xdr:colOff>
      <xdr:row>96</xdr:row>
      <xdr:rowOff>63027</xdr:rowOff>
    </xdr:to>
    <xdr:cxnSp macro="">
      <xdr:nvCxnSpPr>
        <xdr:cNvPr id="242" name="直線コネクタ 241"/>
        <xdr:cNvCxnSpPr/>
      </xdr:nvCxnSpPr>
      <xdr:spPr>
        <a:xfrm flipV="1">
          <a:off x="1130300" y="16498247"/>
          <a:ext cx="889000" cy="2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166326</xdr:rowOff>
    </xdr:from>
    <xdr:to>
      <xdr:col>10</xdr:col>
      <xdr:colOff>165100</xdr:colOff>
      <xdr:row>95</xdr:row>
      <xdr:rowOff>96476</xdr:rowOff>
    </xdr:to>
    <xdr:sp macro="" textlink="">
      <xdr:nvSpPr>
        <xdr:cNvPr id="243" name="フローチャート: 判断 242"/>
        <xdr:cNvSpPr/>
      </xdr:nvSpPr>
      <xdr:spPr>
        <a:xfrm>
          <a:off x="1968500" y="16282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113003</xdr:rowOff>
    </xdr:from>
    <xdr:ext cx="534377" cy="259045"/>
    <xdr:sp macro="" textlink="">
      <xdr:nvSpPr>
        <xdr:cNvPr id="244" name="テキスト ボックス 243"/>
        <xdr:cNvSpPr txBox="1"/>
      </xdr:nvSpPr>
      <xdr:spPr>
        <a:xfrm>
          <a:off x="1752111" y="16057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73995</xdr:rowOff>
    </xdr:from>
    <xdr:to>
      <xdr:col>6</xdr:col>
      <xdr:colOff>38100</xdr:colOff>
      <xdr:row>97</xdr:row>
      <xdr:rowOff>4145</xdr:rowOff>
    </xdr:to>
    <xdr:sp macro="" textlink="">
      <xdr:nvSpPr>
        <xdr:cNvPr id="245" name="フローチャート: 判断 244"/>
        <xdr:cNvSpPr/>
      </xdr:nvSpPr>
      <xdr:spPr>
        <a:xfrm>
          <a:off x="1079500" y="1653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166722</xdr:rowOff>
    </xdr:from>
    <xdr:ext cx="534377" cy="259045"/>
    <xdr:sp macro="" textlink="">
      <xdr:nvSpPr>
        <xdr:cNvPr id="246" name="テキスト ボックス 245"/>
        <xdr:cNvSpPr txBox="1"/>
      </xdr:nvSpPr>
      <xdr:spPr>
        <a:xfrm>
          <a:off x="863111" y="16625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113246</xdr:rowOff>
    </xdr:from>
    <xdr:to>
      <xdr:col>24</xdr:col>
      <xdr:colOff>114300</xdr:colOff>
      <xdr:row>97</xdr:row>
      <xdr:rowOff>43396</xdr:rowOff>
    </xdr:to>
    <xdr:sp macro="" textlink="">
      <xdr:nvSpPr>
        <xdr:cNvPr id="252" name="楕円 251"/>
        <xdr:cNvSpPr/>
      </xdr:nvSpPr>
      <xdr:spPr>
        <a:xfrm>
          <a:off x="4584700" y="16572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91673</xdr:rowOff>
    </xdr:from>
    <xdr:ext cx="534377" cy="259045"/>
    <xdr:sp macro="" textlink="">
      <xdr:nvSpPr>
        <xdr:cNvPr id="253" name="衛生費該当値テキスト"/>
        <xdr:cNvSpPr txBox="1"/>
      </xdr:nvSpPr>
      <xdr:spPr>
        <a:xfrm>
          <a:off x="4686300" y="16550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103439</xdr:rowOff>
    </xdr:from>
    <xdr:to>
      <xdr:col>20</xdr:col>
      <xdr:colOff>38100</xdr:colOff>
      <xdr:row>97</xdr:row>
      <xdr:rowOff>33589</xdr:rowOff>
    </xdr:to>
    <xdr:sp macro="" textlink="">
      <xdr:nvSpPr>
        <xdr:cNvPr id="254" name="楕円 253"/>
        <xdr:cNvSpPr/>
      </xdr:nvSpPr>
      <xdr:spPr>
        <a:xfrm>
          <a:off x="3746500" y="1656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24716</xdr:rowOff>
    </xdr:from>
    <xdr:ext cx="534377" cy="259045"/>
    <xdr:sp macro="" textlink="">
      <xdr:nvSpPr>
        <xdr:cNvPr id="255" name="テキスト ボックス 254"/>
        <xdr:cNvSpPr txBox="1"/>
      </xdr:nvSpPr>
      <xdr:spPr>
        <a:xfrm>
          <a:off x="3530111" y="16655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77287</xdr:rowOff>
    </xdr:from>
    <xdr:to>
      <xdr:col>15</xdr:col>
      <xdr:colOff>101600</xdr:colOff>
      <xdr:row>96</xdr:row>
      <xdr:rowOff>7437</xdr:rowOff>
    </xdr:to>
    <xdr:sp macro="" textlink="">
      <xdr:nvSpPr>
        <xdr:cNvPr id="256" name="楕円 255"/>
        <xdr:cNvSpPr/>
      </xdr:nvSpPr>
      <xdr:spPr>
        <a:xfrm>
          <a:off x="2857500" y="16365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170014</xdr:rowOff>
    </xdr:from>
    <xdr:ext cx="534377" cy="259045"/>
    <xdr:sp macro="" textlink="">
      <xdr:nvSpPr>
        <xdr:cNvPr id="257" name="テキスト ボックス 256"/>
        <xdr:cNvSpPr txBox="1"/>
      </xdr:nvSpPr>
      <xdr:spPr>
        <a:xfrm>
          <a:off x="2641111" y="16457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159697</xdr:rowOff>
    </xdr:from>
    <xdr:to>
      <xdr:col>10</xdr:col>
      <xdr:colOff>165100</xdr:colOff>
      <xdr:row>96</xdr:row>
      <xdr:rowOff>89847</xdr:rowOff>
    </xdr:to>
    <xdr:sp macro="" textlink="">
      <xdr:nvSpPr>
        <xdr:cNvPr id="258" name="楕円 257"/>
        <xdr:cNvSpPr/>
      </xdr:nvSpPr>
      <xdr:spPr>
        <a:xfrm>
          <a:off x="1968500" y="1644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80974</xdr:rowOff>
    </xdr:from>
    <xdr:ext cx="534377" cy="259045"/>
    <xdr:sp macro="" textlink="">
      <xdr:nvSpPr>
        <xdr:cNvPr id="259" name="テキスト ボックス 258"/>
        <xdr:cNvSpPr txBox="1"/>
      </xdr:nvSpPr>
      <xdr:spPr>
        <a:xfrm>
          <a:off x="1752111" y="16540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12227</xdr:rowOff>
    </xdr:from>
    <xdr:to>
      <xdr:col>6</xdr:col>
      <xdr:colOff>38100</xdr:colOff>
      <xdr:row>96</xdr:row>
      <xdr:rowOff>113827</xdr:rowOff>
    </xdr:to>
    <xdr:sp macro="" textlink="">
      <xdr:nvSpPr>
        <xdr:cNvPr id="260" name="楕円 259"/>
        <xdr:cNvSpPr/>
      </xdr:nvSpPr>
      <xdr:spPr>
        <a:xfrm>
          <a:off x="1079500" y="16471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130354</xdr:rowOff>
    </xdr:from>
    <xdr:ext cx="534377" cy="259045"/>
    <xdr:sp macro="" textlink="">
      <xdr:nvSpPr>
        <xdr:cNvPr id="261" name="テキスト ボックス 260"/>
        <xdr:cNvSpPr txBox="1"/>
      </xdr:nvSpPr>
      <xdr:spPr>
        <a:xfrm>
          <a:off x="863111" y="16246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42316</xdr:rowOff>
    </xdr:from>
    <xdr:to>
      <xdr:col>54</xdr:col>
      <xdr:colOff>189865</xdr:colOff>
      <xdr:row>38</xdr:row>
      <xdr:rowOff>139700</xdr:rowOff>
    </xdr:to>
    <xdr:cxnSp macro="">
      <xdr:nvCxnSpPr>
        <xdr:cNvPr id="283" name="直線コネクタ 282"/>
        <xdr:cNvCxnSpPr/>
      </xdr:nvCxnSpPr>
      <xdr:spPr>
        <a:xfrm flipV="1">
          <a:off x="10475595" y="5185816"/>
          <a:ext cx="1270" cy="1468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4"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5" name="直線コネクタ 284"/>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160443</xdr:rowOff>
    </xdr:from>
    <xdr:ext cx="469744" cy="259045"/>
    <xdr:sp macro="" textlink="">
      <xdr:nvSpPr>
        <xdr:cNvPr id="286" name="労働費最大値テキスト"/>
        <xdr:cNvSpPr txBox="1"/>
      </xdr:nvSpPr>
      <xdr:spPr>
        <a:xfrm>
          <a:off x="10528300" y="4961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42316</xdr:rowOff>
    </xdr:from>
    <xdr:to>
      <xdr:col>55</xdr:col>
      <xdr:colOff>88900</xdr:colOff>
      <xdr:row>30</xdr:row>
      <xdr:rowOff>42316</xdr:rowOff>
    </xdr:to>
    <xdr:cxnSp macro="">
      <xdr:nvCxnSpPr>
        <xdr:cNvPr id="287" name="直線コネクタ 286"/>
        <xdr:cNvCxnSpPr/>
      </xdr:nvCxnSpPr>
      <xdr:spPr>
        <a:xfrm>
          <a:off x="10388600" y="5185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120040</xdr:rowOff>
    </xdr:from>
    <xdr:to>
      <xdr:col>55</xdr:col>
      <xdr:colOff>0</xdr:colOff>
      <xdr:row>37</xdr:row>
      <xdr:rowOff>149758</xdr:rowOff>
    </xdr:to>
    <xdr:cxnSp macro="">
      <xdr:nvCxnSpPr>
        <xdr:cNvPr id="288" name="直線コネクタ 287"/>
        <xdr:cNvCxnSpPr/>
      </xdr:nvCxnSpPr>
      <xdr:spPr>
        <a:xfrm flipV="1">
          <a:off x="9639300" y="6463690"/>
          <a:ext cx="8382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124579</xdr:rowOff>
    </xdr:from>
    <xdr:ext cx="378565" cy="259045"/>
    <xdr:sp macro="" textlink="">
      <xdr:nvSpPr>
        <xdr:cNvPr id="289" name="労働費平均値テキスト"/>
        <xdr:cNvSpPr txBox="1"/>
      </xdr:nvSpPr>
      <xdr:spPr>
        <a:xfrm>
          <a:off x="10528300" y="612532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101702</xdr:rowOff>
    </xdr:from>
    <xdr:to>
      <xdr:col>55</xdr:col>
      <xdr:colOff>50800</xdr:colOff>
      <xdr:row>37</xdr:row>
      <xdr:rowOff>31852</xdr:rowOff>
    </xdr:to>
    <xdr:sp macro="" textlink="">
      <xdr:nvSpPr>
        <xdr:cNvPr id="290" name="フローチャート: 判断 289"/>
        <xdr:cNvSpPr/>
      </xdr:nvSpPr>
      <xdr:spPr>
        <a:xfrm>
          <a:off x="10426700" y="627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52832</xdr:rowOff>
    </xdr:from>
    <xdr:to>
      <xdr:col>50</xdr:col>
      <xdr:colOff>114300</xdr:colOff>
      <xdr:row>37</xdr:row>
      <xdr:rowOff>149758</xdr:rowOff>
    </xdr:to>
    <xdr:cxnSp macro="">
      <xdr:nvCxnSpPr>
        <xdr:cNvPr id="291" name="直線コネクタ 290"/>
        <xdr:cNvCxnSpPr/>
      </xdr:nvCxnSpPr>
      <xdr:spPr>
        <a:xfrm>
          <a:off x="8750300" y="6396482"/>
          <a:ext cx="889000" cy="96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2" name="フローチャート: 判断 291"/>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68952</xdr:rowOff>
    </xdr:from>
    <xdr:ext cx="378565" cy="259045"/>
    <xdr:sp macro="" textlink="">
      <xdr:nvSpPr>
        <xdr:cNvPr id="293" name="テキスト ボックス 292"/>
        <xdr:cNvSpPr txBox="1"/>
      </xdr:nvSpPr>
      <xdr:spPr>
        <a:xfrm>
          <a:off x="9450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52832</xdr:rowOff>
    </xdr:from>
    <xdr:to>
      <xdr:col>45</xdr:col>
      <xdr:colOff>177800</xdr:colOff>
      <xdr:row>37</xdr:row>
      <xdr:rowOff>152502</xdr:rowOff>
    </xdr:to>
    <xdr:cxnSp macro="">
      <xdr:nvCxnSpPr>
        <xdr:cNvPr id="294" name="直線コネクタ 293"/>
        <xdr:cNvCxnSpPr/>
      </xdr:nvCxnSpPr>
      <xdr:spPr>
        <a:xfrm flipV="1">
          <a:off x="7861300" y="6396482"/>
          <a:ext cx="889000" cy="99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114960</xdr:rowOff>
    </xdr:from>
    <xdr:to>
      <xdr:col>46</xdr:col>
      <xdr:colOff>38100</xdr:colOff>
      <xdr:row>37</xdr:row>
      <xdr:rowOff>45110</xdr:rowOff>
    </xdr:to>
    <xdr:sp macro="" textlink="">
      <xdr:nvSpPr>
        <xdr:cNvPr id="295" name="フローチャート: 判断 294"/>
        <xdr:cNvSpPr/>
      </xdr:nvSpPr>
      <xdr:spPr>
        <a:xfrm>
          <a:off x="8699500" y="62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61637</xdr:rowOff>
    </xdr:from>
    <xdr:ext cx="378565" cy="259045"/>
    <xdr:sp macro="" textlink="">
      <xdr:nvSpPr>
        <xdr:cNvPr id="296" name="テキスト ボックス 295"/>
        <xdr:cNvSpPr txBox="1"/>
      </xdr:nvSpPr>
      <xdr:spPr>
        <a:xfrm>
          <a:off x="8561017" y="6062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152502</xdr:rowOff>
    </xdr:from>
    <xdr:to>
      <xdr:col>41</xdr:col>
      <xdr:colOff>50800</xdr:colOff>
      <xdr:row>37</xdr:row>
      <xdr:rowOff>164846</xdr:rowOff>
    </xdr:to>
    <xdr:cxnSp macro="">
      <xdr:nvCxnSpPr>
        <xdr:cNvPr id="297" name="直線コネクタ 296"/>
        <xdr:cNvCxnSpPr/>
      </xdr:nvCxnSpPr>
      <xdr:spPr>
        <a:xfrm flipV="1">
          <a:off x="6972300" y="6496152"/>
          <a:ext cx="889000" cy="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99873</xdr:rowOff>
    </xdr:from>
    <xdr:to>
      <xdr:col>41</xdr:col>
      <xdr:colOff>101600</xdr:colOff>
      <xdr:row>37</xdr:row>
      <xdr:rowOff>30023</xdr:rowOff>
    </xdr:to>
    <xdr:sp macro="" textlink="">
      <xdr:nvSpPr>
        <xdr:cNvPr id="298" name="フローチャート: 判断 297"/>
        <xdr:cNvSpPr/>
      </xdr:nvSpPr>
      <xdr:spPr>
        <a:xfrm>
          <a:off x="7810500" y="627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46550</xdr:rowOff>
    </xdr:from>
    <xdr:ext cx="378565" cy="259045"/>
    <xdr:sp macro="" textlink="">
      <xdr:nvSpPr>
        <xdr:cNvPr id="299" name="テキスト ボックス 298"/>
        <xdr:cNvSpPr txBox="1"/>
      </xdr:nvSpPr>
      <xdr:spPr>
        <a:xfrm>
          <a:off x="7672017" y="6047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96672</xdr:rowOff>
    </xdr:from>
    <xdr:to>
      <xdr:col>36</xdr:col>
      <xdr:colOff>165100</xdr:colOff>
      <xdr:row>37</xdr:row>
      <xdr:rowOff>26822</xdr:rowOff>
    </xdr:to>
    <xdr:sp macro="" textlink="">
      <xdr:nvSpPr>
        <xdr:cNvPr id="300" name="フローチャート: 判断 299"/>
        <xdr:cNvSpPr/>
      </xdr:nvSpPr>
      <xdr:spPr>
        <a:xfrm>
          <a:off x="69215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43349</xdr:rowOff>
    </xdr:from>
    <xdr:ext cx="378565" cy="259045"/>
    <xdr:sp macro="" textlink="">
      <xdr:nvSpPr>
        <xdr:cNvPr id="301" name="テキスト ボックス 300"/>
        <xdr:cNvSpPr txBox="1"/>
      </xdr:nvSpPr>
      <xdr:spPr>
        <a:xfrm>
          <a:off x="6783017" y="60440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69240</xdr:rowOff>
    </xdr:from>
    <xdr:to>
      <xdr:col>55</xdr:col>
      <xdr:colOff>50800</xdr:colOff>
      <xdr:row>37</xdr:row>
      <xdr:rowOff>170841</xdr:rowOff>
    </xdr:to>
    <xdr:sp macro="" textlink="">
      <xdr:nvSpPr>
        <xdr:cNvPr id="307" name="楕円 306"/>
        <xdr:cNvSpPr/>
      </xdr:nvSpPr>
      <xdr:spPr>
        <a:xfrm>
          <a:off x="10426700" y="641289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47667</xdr:rowOff>
    </xdr:from>
    <xdr:ext cx="378565" cy="259045"/>
    <xdr:sp macro="" textlink="">
      <xdr:nvSpPr>
        <xdr:cNvPr id="308" name="労働費該当値テキスト"/>
        <xdr:cNvSpPr txBox="1"/>
      </xdr:nvSpPr>
      <xdr:spPr>
        <a:xfrm>
          <a:off x="10528300" y="63913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98958</xdr:rowOff>
    </xdr:from>
    <xdr:to>
      <xdr:col>50</xdr:col>
      <xdr:colOff>165100</xdr:colOff>
      <xdr:row>38</xdr:row>
      <xdr:rowOff>29108</xdr:rowOff>
    </xdr:to>
    <xdr:sp macro="" textlink="">
      <xdr:nvSpPr>
        <xdr:cNvPr id="309" name="楕円 308"/>
        <xdr:cNvSpPr/>
      </xdr:nvSpPr>
      <xdr:spPr>
        <a:xfrm>
          <a:off x="9588500" y="644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20235</xdr:rowOff>
    </xdr:from>
    <xdr:ext cx="378565" cy="259045"/>
    <xdr:sp macro="" textlink="">
      <xdr:nvSpPr>
        <xdr:cNvPr id="310" name="テキスト ボックス 309"/>
        <xdr:cNvSpPr txBox="1"/>
      </xdr:nvSpPr>
      <xdr:spPr>
        <a:xfrm>
          <a:off x="9450017" y="6535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2032</xdr:rowOff>
    </xdr:from>
    <xdr:to>
      <xdr:col>46</xdr:col>
      <xdr:colOff>38100</xdr:colOff>
      <xdr:row>37</xdr:row>
      <xdr:rowOff>103632</xdr:rowOff>
    </xdr:to>
    <xdr:sp macro="" textlink="">
      <xdr:nvSpPr>
        <xdr:cNvPr id="311" name="楕円 310"/>
        <xdr:cNvSpPr/>
      </xdr:nvSpPr>
      <xdr:spPr>
        <a:xfrm>
          <a:off x="8699500" y="6345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94759</xdr:rowOff>
    </xdr:from>
    <xdr:ext cx="378565" cy="259045"/>
    <xdr:sp macro="" textlink="">
      <xdr:nvSpPr>
        <xdr:cNvPr id="312" name="テキスト ボックス 311"/>
        <xdr:cNvSpPr txBox="1"/>
      </xdr:nvSpPr>
      <xdr:spPr>
        <a:xfrm>
          <a:off x="8561017" y="64384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101702</xdr:rowOff>
    </xdr:from>
    <xdr:to>
      <xdr:col>41</xdr:col>
      <xdr:colOff>101600</xdr:colOff>
      <xdr:row>38</xdr:row>
      <xdr:rowOff>31852</xdr:rowOff>
    </xdr:to>
    <xdr:sp macro="" textlink="">
      <xdr:nvSpPr>
        <xdr:cNvPr id="313" name="楕円 312"/>
        <xdr:cNvSpPr/>
      </xdr:nvSpPr>
      <xdr:spPr>
        <a:xfrm>
          <a:off x="7810500" y="6445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22979</xdr:rowOff>
    </xdr:from>
    <xdr:ext cx="378565" cy="259045"/>
    <xdr:sp macro="" textlink="">
      <xdr:nvSpPr>
        <xdr:cNvPr id="314" name="テキスト ボックス 313"/>
        <xdr:cNvSpPr txBox="1"/>
      </xdr:nvSpPr>
      <xdr:spPr>
        <a:xfrm>
          <a:off x="7672017" y="65380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114046</xdr:rowOff>
    </xdr:from>
    <xdr:to>
      <xdr:col>36</xdr:col>
      <xdr:colOff>165100</xdr:colOff>
      <xdr:row>38</xdr:row>
      <xdr:rowOff>44196</xdr:rowOff>
    </xdr:to>
    <xdr:sp macro="" textlink="">
      <xdr:nvSpPr>
        <xdr:cNvPr id="315" name="楕円 314"/>
        <xdr:cNvSpPr/>
      </xdr:nvSpPr>
      <xdr:spPr>
        <a:xfrm>
          <a:off x="6921500" y="6457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35323</xdr:rowOff>
    </xdr:from>
    <xdr:ext cx="378565" cy="259045"/>
    <xdr:sp macro="" textlink="">
      <xdr:nvSpPr>
        <xdr:cNvPr id="316" name="テキスト ボックス 315"/>
        <xdr:cNvSpPr txBox="1"/>
      </xdr:nvSpPr>
      <xdr:spPr>
        <a:xfrm>
          <a:off x="6783017" y="65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0" name="テキスト ボックス 329"/>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61900</xdr:rowOff>
    </xdr:from>
    <xdr:to>
      <xdr:col>54</xdr:col>
      <xdr:colOff>189865</xdr:colOff>
      <xdr:row>59</xdr:row>
      <xdr:rowOff>34925</xdr:rowOff>
    </xdr:to>
    <xdr:cxnSp macro="">
      <xdr:nvCxnSpPr>
        <xdr:cNvPr id="340" name="直線コネクタ 339"/>
        <xdr:cNvCxnSpPr/>
      </xdr:nvCxnSpPr>
      <xdr:spPr>
        <a:xfrm flipV="1">
          <a:off x="10475595" y="8634400"/>
          <a:ext cx="1270" cy="1516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38752</xdr:rowOff>
    </xdr:from>
    <xdr:ext cx="378565" cy="259045"/>
    <xdr:sp macro="" textlink="">
      <xdr:nvSpPr>
        <xdr:cNvPr id="341" name="農林水産業費最小値テキスト"/>
        <xdr:cNvSpPr txBox="1"/>
      </xdr:nvSpPr>
      <xdr:spPr>
        <a:xfrm>
          <a:off x="10528300" y="10154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34925</xdr:rowOff>
    </xdr:from>
    <xdr:to>
      <xdr:col>55</xdr:col>
      <xdr:colOff>88900</xdr:colOff>
      <xdr:row>59</xdr:row>
      <xdr:rowOff>34925</xdr:rowOff>
    </xdr:to>
    <xdr:cxnSp macro="">
      <xdr:nvCxnSpPr>
        <xdr:cNvPr id="342" name="直線コネクタ 341"/>
        <xdr:cNvCxnSpPr/>
      </xdr:nvCxnSpPr>
      <xdr:spPr>
        <a:xfrm>
          <a:off x="10388600" y="10150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8577</xdr:rowOff>
    </xdr:from>
    <xdr:ext cx="534377" cy="259045"/>
    <xdr:sp macro="" textlink="">
      <xdr:nvSpPr>
        <xdr:cNvPr id="343" name="農林水産業費最大値テキスト"/>
        <xdr:cNvSpPr txBox="1"/>
      </xdr:nvSpPr>
      <xdr:spPr>
        <a:xfrm>
          <a:off x="10528300" y="8409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61900</xdr:rowOff>
    </xdr:from>
    <xdr:to>
      <xdr:col>55</xdr:col>
      <xdr:colOff>88900</xdr:colOff>
      <xdr:row>50</xdr:row>
      <xdr:rowOff>61900</xdr:rowOff>
    </xdr:to>
    <xdr:cxnSp macro="">
      <xdr:nvCxnSpPr>
        <xdr:cNvPr id="344" name="直線コネクタ 343"/>
        <xdr:cNvCxnSpPr/>
      </xdr:nvCxnSpPr>
      <xdr:spPr>
        <a:xfrm>
          <a:off x="10388600" y="86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100229</xdr:rowOff>
    </xdr:from>
    <xdr:to>
      <xdr:col>55</xdr:col>
      <xdr:colOff>0</xdr:colOff>
      <xdr:row>57</xdr:row>
      <xdr:rowOff>18923</xdr:rowOff>
    </xdr:to>
    <xdr:cxnSp macro="">
      <xdr:nvCxnSpPr>
        <xdr:cNvPr id="345" name="直線コネクタ 344"/>
        <xdr:cNvCxnSpPr/>
      </xdr:nvCxnSpPr>
      <xdr:spPr>
        <a:xfrm>
          <a:off x="9639300" y="9701429"/>
          <a:ext cx="838200" cy="90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116349</xdr:rowOff>
    </xdr:from>
    <xdr:ext cx="469744" cy="259045"/>
    <xdr:sp macro="" textlink="">
      <xdr:nvSpPr>
        <xdr:cNvPr id="346" name="農林水産業費平均値テキスト"/>
        <xdr:cNvSpPr txBox="1"/>
      </xdr:nvSpPr>
      <xdr:spPr>
        <a:xfrm>
          <a:off x="10528300" y="9546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93472</xdr:rowOff>
    </xdr:from>
    <xdr:to>
      <xdr:col>55</xdr:col>
      <xdr:colOff>50800</xdr:colOff>
      <xdr:row>57</xdr:row>
      <xdr:rowOff>23622</xdr:rowOff>
    </xdr:to>
    <xdr:sp macro="" textlink="">
      <xdr:nvSpPr>
        <xdr:cNvPr id="347" name="フローチャート: 判断 346"/>
        <xdr:cNvSpPr/>
      </xdr:nvSpPr>
      <xdr:spPr>
        <a:xfrm>
          <a:off x="10426700" y="969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100229</xdr:rowOff>
    </xdr:from>
    <xdr:to>
      <xdr:col>50</xdr:col>
      <xdr:colOff>114300</xdr:colOff>
      <xdr:row>56</xdr:row>
      <xdr:rowOff>139471</xdr:rowOff>
    </xdr:to>
    <xdr:cxnSp macro="">
      <xdr:nvCxnSpPr>
        <xdr:cNvPr id="348" name="直線コネクタ 347"/>
        <xdr:cNvCxnSpPr/>
      </xdr:nvCxnSpPr>
      <xdr:spPr>
        <a:xfrm flipV="1">
          <a:off x="8750300" y="9701429"/>
          <a:ext cx="889000" cy="39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75641</xdr:rowOff>
    </xdr:from>
    <xdr:to>
      <xdr:col>50</xdr:col>
      <xdr:colOff>165100</xdr:colOff>
      <xdr:row>57</xdr:row>
      <xdr:rowOff>5791</xdr:rowOff>
    </xdr:to>
    <xdr:sp macro="" textlink="">
      <xdr:nvSpPr>
        <xdr:cNvPr id="349" name="フローチャート: 判断 348"/>
        <xdr:cNvSpPr/>
      </xdr:nvSpPr>
      <xdr:spPr>
        <a:xfrm>
          <a:off x="95885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168368</xdr:rowOff>
    </xdr:from>
    <xdr:ext cx="469744" cy="259045"/>
    <xdr:sp macro="" textlink="">
      <xdr:nvSpPr>
        <xdr:cNvPr id="350" name="テキスト ボックス 349"/>
        <xdr:cNvSpPr txBox="1"/>
      </xdr:nvSpPr>
      <xdr:spPr>
        <a:xfrm>
          <a:off x="9404428" y="9769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75464</xdr:rowOff>
    </xdr:from>
    <xdr:to>
      <xdr:col>45</xdr:col>
      <xdr:colOff>177800</xdr:colOff>
      <xdr:row>56</xdr:row>
      <xdr:rowOff>139471</xdr:rowOff>
    </xdr:to>
    <xdr:cxnSp macro="">
      <xdr:nvCxnSpPr>
        <xdr:cNvPr id="351" name="直線コネクタ 350"/>
        <xdr:cNvCxnSpPr/>
      </xdr:nvCxnSpPr>
      <xdr:spPr>
        <a:xfrm>
          <a:off x="7861300" y="9676664"/>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100406</xdr:rowOff>
    </xdr:from>
    <xdr:to>
      <xdr:col>46</xdr:col>
      <xdr:colOff>38100</xdr:colOff>
      <xdr:row>57</xdr:row>
      <xdr:rowOff>30556</xdr:rowOff>
    </xdr:to>
    <xdr:sp macro="" textlink="">
      <xdr:nvSpPr>
        <xdr:cNvPr id="352" name="フローチャート: 判断 351"/>
        <xdr:cNvSpPr/>
      </xdr:nvSpPr>
      <xdr:spPr>
        <a:xfrm>
          <a:off x="8699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21683</xdr:rowOff>
    </xdr:from>
    <xdr:ext cx="469744" cy="259045"/>
    <xdr:sp macro="" textlink="">
      <xdr:nvSpPr>
        <xdr:cNvPr id="353" name="テキスト ボックス 352"/>
        <xdr:cNvSpPr txBox="1"/>
      </xdr:nvSpPr>
      <xdr:spPr>
        <a:xfrm>
          <a:off x="8515428" y="9794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75464</xdr:rowOff>
    </xdr:from>
    <xdr:to>
      <xdr:col>41</xdr:col>
      <xdr:colOff>50800</xdr:colOff>
      <xdr:row>56</xdr:row>
      <xdr:rowOff>87732</xdr:rowOff>
    </xdr:to>
    <xdr:cxnSp macro="">
      <xdr:nvCxnSpPr>
        <xdr:cNvPr id="354" name="直線コネクタ 353"/>
        <xdr:cNvCxnSpPr/>
      </xdr:nvCxnSpPr>
      <xdr:spPr>
        <a:xfrm flipV="1">
          <a:off x="6972300" y="9676664"/>
          <a:ext cx="889000" cy="12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107950</xdr:rowOff>
    </xdr:from>
    <xdr:to>
      <xdr:col>41</xdr:col>
      <xdr:colOff>101600</xdr:colOff>
      <xdr:row>57</xdr:row>
      <xdr:rowOff>38100</xdr:rowOff>
    </xdr:to>
    <xdr:sp macro="" textlink="">
      <xdr:nvSpPr>
        <xdr:cNvPr id="355" name="フローチャート: 判断 354"/>
        <xdr:cNvSpPr/>
      </xdr:nvSpPr>
      <xdr:spPr>
        <a:xfrm>
          <a:off x="7810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29227</xdr:rowOff>
    </xdr:from>
    <xdr:ext cx="469744" cy="259045"/>
    <xdr:sp macro="" textlink="">
      <xdr:nvSpPr>
        <xdr:cNvPr id="356" name="テキスト ボックス 355"/>
        <xdr:cNvSpPr txBox="1"/>
      </xdr:nvSpPr>
      <xdr:spPr>
        <a:xfrm>
          <a:off x="7626428" y="980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76632</xdr:rowOff>
    </xdr:from>
    <xdr:to>
      <xdr:col>36</xdr:col>
      <xdr:colOff>165100</xdr:colOff>
      <xdr:row>57</xdr:row>
      <xdr:rowOff>6782</xdr:rowOff>
    </xdr:to>
    <xdr:sp macro="" textlink="">
      <xdr:nvSpPr>
        <xdr:cNvPr id="357" name="フローチャート: 判断 356"/>
        <xdr:cNvSpPr/>
      </xdr:nvSpPr>
      <xdr:spPr>
        <a:xfrm>
          <a:off x="6921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169359</xdr:rowOff>
    </xdr:from>
    <xdr:ext cx="469744" cy="259045"/>
    <xdr:sp macro="" textlink="">
      <xdr:nvSpPr>
        <xdr:cNvPr id="358" name="テキスト ボックス 357"/>
        <xdr:cNvSpPr txBox="1"/>
      </xdr:nvSpPr>
      <xdr:spPr>
        <a:xfrm>
          <a:off x="6737428" y="9770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139573</xdr:rowOff>
    </xdr:from>
    <xdr:to>
      <xdr:col>55</xdr:col>
      <xdr:colOff>50800</xdr:colOff>
      <xdr:row>57</xdr:row>
      <xdr:rowOff>69723</xdr:rowOff>
    </xdr:to>
    <xdr:sp macro="" textlink="">
      <xdr:nvSpPr>
        <xdr:cNvPr id="364" name="楕円 363"/>
        <xdr:cNvSpPr/>
      </xdr:nvSpPr>
      <xdr:spPr>
        <a:xfrm>
          <a:off x="10426700" y="974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118000</xdr:rowOff>
    </xdr:from>
    <xdr:ext cx="469744" cy="259045"/>
    <xdr:sp macro="" textlink="">
      <xdr:nvSpPr>
        <xdr:cNvPr id="365" name="農林水産業費該当値テキスト"/>
        <xdr:cNvSpPr txBox="1"/>
      </xdr:nvSpPr>
      <xdr:spPr>
        <a:xfrm>
          <a:off x="10528300" y="9719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49429</xdr:rowOff>
    </xdr:from>
    <xdr:to>
      <xdr:col>50</xdr:col>
      <xdr:colOff>165100</xdr:colOff>
      <xdr:row>56</xdr:row>
      <xdr:rowOff>151029</xdr:rowOff>
    </xdr:to>
    <xdr:sp macro="" textlink="">
      <xdr:nvSpPr>
        <xdr:cNvPr id="366" name="楕円 365"/>
        <xdr:cNvSpPr/>
      </xdr:nvSpPr>
      <xdr:spPr>
        <a:xfrm>
          <a:off x="9588500" y="9650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54</xdr:row>
      <xdr:rowOff>167556</xdr:rowOff>
    </xdr:from>
    <xdr:ext cx="469744" cy="259045"/>
    <xdr:sp macro="" textlink="">
      <xdr:nvSpPr>
        <xdr:cNvPr id="367" name="テキスト ボックス 366"/>
        <xdr:cNvSpPr txBox="1"/>
      </xdr:nvSpPr>
      <xdr:spPr>
        <a:xfrm>
          <a:off x="9404428" y="9425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88671</xdr:rowOff>
    </xdr:from>
    <xdr:to>
      <xdr:col>46</xdr:col>
      <xdr:colOff>38100</xdr:colOff>
      <xdr:row>57</xdr:row>
      <xdr:rowOff>18821</xdr:rowOff>
    </xdr:to>
    <xdr:sp macro="" textlink="">
      <xdr:nvSpPr>
        <xdr:cNvPr id="368" name="楕円 367"/>
        <xdr:cNvSpPr/>
      </xdr:nvSpPr>
      <xdr:spPr>
        <a:xfrm>
          <a:off x="8699500" y="968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35348</xdr:rowOff>
    </xdr:from>
    <xdr:ext cx="469744" cy="259045"/>
    <xdr:sp macro="" textlink="">
      <xdr:nvSpPr>
        <xdr:cNvPr id="369" name="テキスト ボックス 368"/>
        <xdr:cNvSpPr txBox="1"/>
      </xdr:nvSpPr>
      <xdr:spPr>
        <a:xfrm>
          <a:off x="8515428" y="9465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24664</xdr:rowOff>
    </xdr:from>
    <xdr:to>
      <xdr:col>41</xdr:col>
      <xdr:colOff>101600</xdr:colOff>
      <xdr:row>56</xdr:row>
      <xdr:rowOff>126264</xdr:rowOff>
    </xdr:to>
    <xdr:sp macro="" textlink="">
      <xdr:nvSpPr>
        <xdr:cNvPr id="370" name="楕円 369"/>
        <xdr:cNvSpPr/>
      </xdr:nvSpPr>
      <xdr:spPr>
        <a:xfrm>
          <a:off x="7810500" y="962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54</xdr:row>
      <xdr:rowOff>142791</xdr:rowOff>
    </xdr:from>
    <xdr:ext cx="469744" cy="259045"/>
    <xdr:sp macro="" textlink="">
      <xdr:nvSpPr>
        <xdr:cNvPr id="371" name="テキスト ボックス 370"/>
        <xdr:cNvSpPr txBox="1"/>
      </xdr:nvSpPr>
      <xdr:spPr>
        <a:xfrm>
          <a:off x="7626428" y="9401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36932</xdr:rowOff>
    </xdr:from>
    <xdr:to>
      <xdr:col>36</xdr:col>
      <xdr:colOff>165100</xdr:colOff>
      <xdr:row>56</xdr:row>
      <xdr:rowOff>138532</xdr:rowOff>
    </xdr:to>
    <xdr:sp macro="" textlink="">
      <xdr:nvSpPr>
        <xdr:cNvPr id="372" name="楕円 371"/>
        <xdr:cNvSpPr/>
      </xdr:nvSpPr>
      <xdr:spPr>
        <a:xfrm>
          <a:off x="6921500" y="963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54</xdr:row>
      <xdr:rowOff>155059</xdr:rowOff>
    </xdr:from>
    <xdr:ext cx="469744" cy="259045"/>
    <xdr:sp macro="" textlink="">
      <xdr:nvSpPr>
        <xdr:cNvPr id="373" name="テキスト ボックス 372"/>
        <xdr:cNvSpPr txBox="1"/>
      </xdr:nvSpPr>
      <xdr:spPr>
        <a:xfrm>
          <a:off x="6737428" y="9413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55061</xdr:rowOff>
    </xdr:from>
    <xdr:to>
      <xdr:col>54</xdr:col>
      <xdr:colOff>189865</xdr:colOff>
      <xdr:row>79</xdr:row>
      <xdr:rowOff>30314</xdr:rowOff>
    </xdr:to>
    <xdr:cxnSp macro="">
      <xdr:nvCxnSpPr>
        <xdr:cNvPr id="397" name="直線コネクタ 396"/>
        <xdr:cNvCxnSpPr/>
      </xdr:nvCxnSpPr>
      <xdr:spPr>
        <a:xfrm flipV="1">
          <a:off x="10475595" y="12056561"/>
          <a:ext cx="1270" cy="1518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34141</xdr:rowOff>
    </xdr:from>
    <xdr:ext cx="378565" cy="259045"/>
    <xdr:sp macro="" textlink="">
      <xdr:nvSpPr>
        <xdr:cNvPr id="398" name="商工費最小値テキスト"/>
        <xdr:cNvSpPr txBox="1"/>
      </xdr:nvSpPr>
      <xdr:spPr>
        <a:xfrm>
          <a:off x="10528300" y="13578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30314</xdr:rowOff>
    </xdr:from>
    <xdr:to>
      <xdr:col>55</xdr:col>
      <xdr:colOff>88900</xdr:colOff>
      <xdr:row>79</xdr:row>
      <xdr:rowOff>30314</xdr:rowOff>
    </xdr:to>
    <xdr:cxnSp macro="">
      <xdr:nvCxnSpPr>
        <xdr:cNvPr id="399" name="直線コネクタ 398"/>
        <xdr:cNvCxnSpPr/>
      </xdr:nvCxnSpPr>
      <xdr:spPr>
        <a:xfrm>
          <a:off x="10388600" y="13574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1738</xdr:rowOff>
    </xdr:from>
    <xdr:ext cx="534377" cy="259045"/>
    <xdr:sp macro="" textlink="">
      <xdr:nvSpPr>
        <xdr:cNvPr id="400" name="商工費最大値テキスト"/>
        <xdr:cNvSpPr txBox="1"/>
      </xdr:nvSpPr>
      <xdr:spPr>
        <a:xfrm>
          <a:off x="10528300" y="1183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80,443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55061</xdr:rowOff>
    </xdr:from>
    <xdr:to>
      <xdr:col>55</xdr:col>
      <xdr:colOff>88900</xdr:colOff>
      <xdr:row>70</xdr:row>
      <xdr:rowOff>55061</xdr:rowOff>
    </xdr:to>
    <xdr:cxnSp macro="">
      <xdr:nvCxnSpPr>
        <xdr:cNvPr id="401" name="直線コネクタ 400"/>
        <xdr:cNvCxnSpPr/>
      </xdr:nvCxnSpPr>
      <xdr:spPr>
        <a:xfrm>
          <a:off x="10388600" y="12056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127164</xdr:rowOff>
    </xdr:from>
    <xdr:to>
      <xdr:col>55</xdr:col>
      <xdr:colOff>0</xdr:colOff>
      <xdr:row>77</xdr:row>
      <xdr:rowOff>134156</xdr:rowOff>
    </xdr:to>
    <xdr:cxnSp macro="">
      <xdr:nvCxnSpPr>
        <xdr:cNvPr id="402" name="直線コネクタ 401"/>
        <xdr:cNvCxnSpPr/>
      </xdr:nvCxnSpPr>
      <xdr:spPr>
        <a:xfrm>
          <a:off x="9639300" y="13328814"/>
          <a:ext cx="838200" cy="6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74776</xdr:rowOff>
    </xdr:from>
    <xdr:ext cx="534377" cy="259045"/>
    <xdr:sp macro="" textlink="">
      <xdr:nvSpPr>
        <xdr:cNvPr id="403" name="商工費平均値テキスト"/>
        <xdr:cNvSpPr txBox="1"/>
      </xdr:nvSpPr>
      <xdr:spPr>
        <a:xfrm>
          <a:off x="10528300" y="13276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96349</xdr:rowOff>
    </xdr:from>
    <xdr:to>
      <xdr:col>55</xdr:col>
      <xdr:colOff>50800</xdr:colOff>
      <xdr:row>78</xdr:row>
      <xdr:rowOff>26499</xdr:rowOff>
    </xdr:to>
    <xdr:sp macro="" textlink="">
      <xdr:nvSpPr>
        <xdr:cNvPr id="404" name="フローチャート: 判断 403"/>
        <xdr:cNvSpPr/>
      </xdr:nvSpPr>
      <xdr:spPr>
        <a:xfrm>
          <a:off x="10426700" y="132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41878</xdr:rowOff>
    </xdr:from>
    <xdr:to>
      <xdr:col>50</xdr:col>
      <xdr:colOff>114300</xdr:colOff>
      <xdr:row>77</xdr:row>
      <xdr:rowOff>127164</xdr:rowOff>
    </xdr:to>
    <xdr:cxnSp macro="">
      <xdr:nvCxnSpPr>
        <xdr:cNvPr id="405" name="直線コネクタ 404"/>
        <xdr:cNvCxnSpPr/>
      </xdr:nvCxnSpPr>
      <xdr:spPr>
        <a:xfrm>
          <a:off x="8750300" y="13243528"/>
          <a:ext cx="889000" cy="85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75927</xdr:rowOff>
    </xdr:from>
    <xdr:to>
      <xdr:col>50</xdr:col>
      <xdr:colOff>165100</xdr:colOff>
      <xdr:row>78</xdr:row>
      <xdr:rowOff>6077</xdr:rowOff>
    </xdr:to>
    <xdr:sp macro="" textlink="">
      <xdr:nvSpPr>
        <xdr:cNvPr id="406" name="フローチャート: 判断 405"/>
        <xdr:cNvSpPr/>
      </xdr:nvSpPr>
      <xdr:spPr>
        <a:xfrm>
          <a:off x="9588500" y="1327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22604</xdr:rowOff>
    </xdr:from>
    <xdr:ext cx="534377" cy="259045"/>
    <xdr:sp macro="" textlink="">
      <xdr:nvSpPr>
        <xdr:cNvPr id="407" name="テキスト ボックス 406"/>
        <xdr:cNvSpPr txBox="1"/>
      </xdr:nvSpPr>
      <xdr:spPr>
        <a:xfrm>
          <a:off x="9372111" y="1305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41878</xdr:rowOff>
    </xdr:from>
    <xdr:to>
      <xdr:col>45</xdr:col>
      <xdr:colOff>177800</xdr:colOff>
      <xdr:row>77</xdr:row>
      <xdr:rowOff>159931</xdr:rowOff>
    </xdr:to>
    <xdr:cxnSp macro="">
      <xdr:nvCxnSpPr>
        <xdr:cNvPr id="408" name="直線コネクタ 407"/>
        <xdr:cNvCxnSpPr/>
      </xdr:nvCxnSpPr>
      <xdr:spPr>
        <a:xfrm flipV="1">
          <a:off x="7861300" y="13243528"/>
          <a:ext cx="889000" cy="118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23330</xdr:rowOff>
    </xdr:from>
    <xdr:to>
      <xdr:col>46</xdr:col>
      <xdr:colOff>38100</xdr:colOff>
      <xdr:row>77</xdr:row>
      <xdr:rowOff>124930</xdr:rowOff>
    </xdr:to>
    <xdr:sp macro="" textlink="">
      <xdr:nvSpPr>
        <xdr:cNvPr id="409" name="フローチャート: 判断 408"/>
        <xdr:cNvSpPr/>
      </xdr:nvSpPr>
      <xdr:spPr>
        <a:xfrm>
          <a:off x="8699500" y="1322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116057</xdr:rowOff>
    </xdr:from>
    <xdr:ext cx="534377" cy="259045"/>
    <xdr:sp macro="" textlink="">
      <xdr:nvSpPr>
        <xdr:cNvPr id="410" name="テキスト ボックス 409"/>
        <xdr:cNvSpPr txBox="1"/>
      </xdr:nvSpPr>
      <xdr:spPr>
        <a:xfrm>
          <a:off x="8483111" y="13317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129566</xdr:rowOff>
    </xdr:from>
    <xdr:to>
      <xdr:col>41</xdr:col>
      <xdr:colOff>50800</xdr:colOff>
      <xdr:row>77</xdr:row>
      <xdr:rowOff>159931</xdr:rowOff>
    </xdr:to>
    <xdr:cxnSp macro="">
      <xdr:nvCxnSpPr>
        <xdr:cNvPr id="411" name="直線コネクタ 410"/>
        <xdr:cNvCxnSpPr/>
      </xdr:nvCxnSpPr>
      <xdr:spPr>
        <a:xfrm>
          <a:off x="6972300" y="13331216"/>
          <a:ext cx="889000" cy="30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163195</xdr:rowOff>
    </xdr:from>
    <xdr:to>
      <xdr:col>41</xdr:col>
      <xdr:colOff>101600</xdr:colOff>
      <xdr:row>77</xdr:row>
      <xdr:rowOff>93345</xdr:rowOff>
    </xdr:to>
    <xdr:sp macro="" textlink="">
      <xdr:nvSpPr>
        <xdr:cNvPr id="412" name="フローチャート: 判断 411"/>
        <xdr:cNvSpPr/>
      </xdr:nvSpPr>
      <xdr:spPr>
        <a:xfrm>
          <a:off x="7810500" y="131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109872</xdr:rowOff>
    </xdr:from>
    <xdr:ext cx="534377" cy="259045"/>
    <xdr:sp macro="" textlink="">
      <xdr:nvSpPr>
        <xdr:cNvPr id="413" name="テキスト ボックス 412"/>
        <xdr:cNvSpPr txBox="1"/>
      </xdr:nvSpPr>
      <xdr:spPr>
        <a:xfrm>
          <a:off x="7594111" y="1296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132257</xdr:rowOff>
    </xdr:from>
    <xdr:to>
      <xdr:col>36</xdr:col>
      <xdr:colOff>165100</xdr:colOff>
      <xdr:row>77</xdr:row>
      <xdr:rowOff>62407</xdr:rowOff>
    </xdr:to>
    <xdr:sp macro="" textlink="">
      <xdr:nvSpPr>
        <xdr:cNvPr id="414" name="フローチャート: 判断 413"/>
        <xdr:cNvSpPr/>
      </xdr:nvSpPr>
      <xdr:spPr>
        <a:xfrm>
          <a:off x="6921500" y="1316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78935</xdr:rowOff>
    </xdr:from>
    <xdr:ext cx="534377" cy="259045"/>
    <xdr:sp macro="" textlink="">
      <xdr:nvSpPr>
        <xdr:cNvPr id="415" name="テキスト ボックス 414"/>
        <xdr:cNvSpPr txBox="1"/>
      </xdr:nvSpPr>
      <xdr:spPr>
        <a:xfrm>
          <a:off x="6705111" y="1293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83356</xdr:rowOff>
    </xdr:from>
    <xdr:to>
      <xdr:col>55</xdr:col>
      <xdr:colOff>50800</xdr:colOff>
      <xdr:row>78</xdr:row>
      <xdr:rowOff>13506</xdr:rowOff>
    </xdr:to>
    <xdr:sp macro="" textlink="">
      <xdr:nvSpPr>
        <xdr:cNvPr id="421" name="楕円 420"/>
        <xdr:cNvSpPr/>
      </xdr:nvSpPr>
      <xdr:spPr>
        <a:xfrm>
          <a:off x="10426700" y="13285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106233</xdr:rowOff>
    </xdr:from>
    <xdr:ext cx="534377" cy="259045"/>
    <xdr:sp macro="" textlink="">
      <xdr:nvSpPr>
        <xdr:cNvPr id="422" name="商工費該当値テキスト"/>
        <xdr:cNvSpPr txBox="1"/>
      </xdr:nvSpPr>
      <xdr:spPr>
        <a:xfrm>
          <a:off x="10528300" y="13136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76364</xdr:rowOff>
    </xdr:from>
    <xdr:to>
      <xdr:col>50</xdr:col>
      <xdr:colOff>165100</xdr:colOff>
      <xdr:row>78</xdr:row>
      <xdr:rowOff>6514</xdr:rowOff>
    </xdr:to>
    <xdr:sp macro="" textlink="">
      <xdr:nvSpPr>
        <xdr:cNvPr id="423" name="楕円 422"/>
        <xdr:cNvSpPr/>
      </xdr:nvSpPr>
      <xdr:spPr>
        <a:xfrm>
          <a:off x="9588500" y="1327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169091</xdr:rowOff>
    </xdr:from>
    <xdr:ext cx="534377" cy="259045"/>
    <xdr:sp macro="" textlink="">
      <xdr:nvSpPr>
        <xdr:cNvPr id="424" name="テキスト ボックス 423"/>
        <xdr:cNvSpPr txBox="1"/>
      </xdr:nvSpPr>
      <xdr:spPr>
        <a:xfrm>
          <a:off x="9372111" y="13370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162528</xdr:rowOff>
    </xdr:from>
    <xdr:to>
      <xdr:col>46</xdr:col>
      <xdr:colOff>38100</xdr:colOff>
      <xdr:row>77</xdr:row>
      <xdr:rowOff>92678</xdr:rowOff>
    </xdr:to>
    <xdr:sp macro="" textlink="">
      <xdr:nvSpPr>
        <xdr:cNvPr id="425" name="楕円 424"/>
        <xdr:cNvSpPr/>
      </xdr:nvSpPr>
      <xdr:spPr>
        <a:xfrm>
          <a:off x="8699500" y="1319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109205</xdr:rowOff>
    </xdr:from>
    <xdr:ext cx="534377" cy="259045"/>
    <xdr:sp macro="" textlink="">
      <xdr:nvSpPr>
        <xdr:cNvPr id="426" name="テキスト ボックス 425"/>
        <xdr:cNvSpPr txBox="1"/>
      </xdr:nvSpPr>
      <xdr:spPr>
        <a:xfrm>
          <a:off x="8483111" y="12967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109131</xdr:rowOff>
    </xdr:from>
    <xdr:to>
      <xdr:col>41</xdr:col>
      <xdr:colOff>101600</xdr:colOff>
      <xdr:row>78</xdr:row>
      <xdr:rowOff>39281</xdr:rowOff>
    </xdr:to>
    <xdr:sp macro="" textlink="">
      <xdr:nvSpPr>
        <xdr:cNvPr id="427" name="楕円 426"/>
        <xdr:cNvSpPr/>
      </xdr:nvSpPr>
      <xdr:spPr>
        <a:xfrm>
          <a:off x="7810500" y="13310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30408</xdr:rowOff>
    </xdr:from>
    <xdr:ext cx="534377" cy="259045"/>
    <xdr:sp macro="" textlink="">
      <xdr:nvSpPr>
        <xdr:cNvPr id="428" name="テキスト ボックス 427"/>
        <xdr:cNvSpPr txBox="1"/>
      </xdr:nvSpPr>
      <xdr:spPr>
        <a:xfrm>
          <a:off x="7594111" y="13403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78766</xdr:rowOff>
    </xdr:from>
    <xdr:to>
      <xdr:col>36</xdr:col>
      <xdr:colOff>165100</xdr:colOff>
      <xdr:row>78</xdr:row>
      <xdr:rowOff>8916</xdr:rowOff>
    </xdr:to>
    <xdr:sp macro="" textlink="">
      <xdr:nvSpPr>
        <xdr:cNvPr id="429" name="楕円 428"/>
        <xdr:cNvSpPr/>
      </xdr:nvSpPr>
      <xdr:spPr>
        <a:xfrm>
          <a:off x="6921500" y="13280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43</xdr:rowOff>
    </xdr:from>
    <xdr:ext cx="534377" cy="259045"/>
    <xdr:sp macro="" textlink="">
      <xdr:nvSpPr>
        <xdr:cNvPr id="430" name="テキスト ボックス 429"/>
        <xdr:cNvSpPr txBox="1"/>
      </xdr:nvSpPr>
      <xdr:spPr>
        <a:xfrm>
          <a:off x="6705111" y="1337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66587</xdr:rowOff>
    </xdr:from>
    <xdr:to>
      <xdr:col>54</xdr:col>
      <xdr:colOff>189865</xdr:colOff>
      <xdr:row>98</xdr:row>
      <xdr:rowOff>127260</xdr:rowOff>
    </xdr:to>
    <xdr:cxnSp macro="">
      <xdr:nvCxnSpPr>
        <xdr:cNvPr id="455" name="直線コネクタ 454"/>
        <xdr:cNvCxnSpPr/>
      </xdr:nvCxnSpPr>
      <xdr:spPr>
        <a:xfrm flipV="1">
          <a:off x="10475595" y="15668537"/>
          <a:ext cx="1270" cy="126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131087</xdr:rowOff>
    </xdr:from>
    <xdr:ext cx="534377" cy="259045"/>
    <xdr:sp macro="" textlink="">
      <xdr:nvSpPr>
        <xdr:cNvPr id="456" name="土木費最小値テキスト"/>
        <xdr:cNvSpPr txBox="1"/>
      </xdr:nvSpPr>
      <xdr:spPr>
        <a:xfrm>
          <a:off x="10528300" y="16933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127260</xdr:rowOff>
    </xdr:from>
    <xdr:to>
      <xdr:col>55</xdr:col>
      <xdr:colOff>88900</xdr:colOff>
      <xdr:row>98</xdr:row>
      <xdr:rowOff>127260</xdr:rowOff>
    </xdr:to>
    <xdr:cxnSp macro="">
      <xdr:nvCxnSpPr>
        <xdr:cNvPr id="457" name="直線コネクタ 456"/>
        <xdr:cNvCxnSpPr/>
      </xdr:nvCxnSpPr>
      <xdr:spPr>
        <a:xfrm>
          <a:off x="10388600" y="1692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13264</xdr:rowOff>
    </xdr:from>
    <xdr:ext cx="534377" cy="259045"/>
    <xdr:sp macro="" textlink="">
      <xdr:nvSpPr>
        <xdr:cNvPr id="458" name="土木費最大値テキスト"/>
        <xdr:cNvSpPr txBox="1"/>
      </xdr:nvSpPr>
      <xdr:spPr>
        <a:xfrm>
          <a:off x="10528300" y="1544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90,838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66587</xdr:rowOff>
    </xdr:from>
    <xdr:to>
      <xdr:col>55</xdr:col>
      <xdr:colOff>88900</xdr:colOff>
      <xdr:row>91</xdr:row>
      <xdr:rowOff>66587</xdr:rowOff>
    </xdr:to>
    <xdr:cxnSp macro="">
      <xdr:nvCxnSpPr>
        <xdr:cNvPr id="459" name="直線コネクタ 458"/>
        <xdr:cNvCxnSpPr/>
      </xdr:nvCxnSpPr>
      <xdr:spPr>
        <a:xfrm>
          <a:off x="10388600" y="15668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66566</xdr:rowOff>
    </xdr:from>
    <xdr:to>
      <xdr:col>55</xdr:col>
      <xdr:colOff>0</xdr:colOff>
      <xdr:row>95</xdr:row>
      <xdr:rowOff>103181</xdr:rowOff>
    </xdr:to>
    <xdr:cxnSp macro="">
      <xdr:nvCxnSpPr>
        <xdr:cNvPr id="460" name="直線コネクタ 459"/>
        <xdr:cNvCxnSpPr/>
      </xdr:nvCxnSpPr>
      <xdr:spPr>
        <a:xfrm flipV="1">
          <a:off x="9639300" y="16011416"/>
          <a:ext cx="838200" cy="379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19017</xdr:rowOff>
    </xdr:from>
    <xdr:ext cx="534377" cy="259045"/>
    <xdr:sp macro="" textlink="">
      <xdr:nvSpPr>
        <xdr:cNvPr id="461" name="土木費平均値テキスト"/>
        <xdr:cNvSpPr txBox="1"/>
      </xdr:nvSpPr>
      <xdr:spPr>
        <a:xfrm>
          <a:off x="10528300" y="164782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40590</xdr:rowOff>
    </xdr:from>
    <xdr:to>
      <xdr:col>55</xdr:col>
      <xdr:colOff>50800</xdr:colOff>
      <xdr:row>96</xdr:row>
      <xdr:rowOff>142190</xdr:rowOff>
    </xdr:to>
    <xdr:sp macro="" textlink="">
      <xdr:nvSpPr>
        <xdr:cNvPr id="462" name="フローチャート: 判断 461"/>
        <xdr:cNvSpPr/>
      </xdr:nvSpPr>
      <xdr:spPr>
        <a:xfrm>
          <a:off x="10426700" y="1649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103181</xdr:rowOff>
    </xdr:from>
    <xdr:to>
      <xdr:col>50</xdr:col>
      <xdr:colOff>114300</xdr:colOff>
      <xdr:row>95</xdr:row>
      <xdr:rowOff>146425</xdr:rowOff>
    </xdr:to>
    <xdr:cxnSp macro="">
      <xdr:nvCxnSpPr>
        <xdr:cNvPr id="463" name="直線コネクタ 462"/>
        <xdr:cNvCxnSpPr/>
      </xdr:nvCxnSpPr>
      <xdr:spPr>
        <a:xfrm flipV="1">
          <a:off x="8750300" y="16390931"/>
          <a:ext cx="889000" cy="43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59086</xdr:rowOff>
    </xdr:from>
    <xdr:to>
      <xdr:col>50</xdr:col>
      <xdr:colOff>165100</xdr:colOff>
      <xdr:row>96</xdr:row>
      <xdr:rowOff>160686</xdr:rowOff>
    </xdr:to>
    <xdr:sp macro="" textlink="">
      <xdr:nvSpPr>
        <xdr:cNvPr id="464" name="フローチャート: 判断 463"/>
        <xdr:cNvSpPr/>
      </xdr:nvSpPr>
      <xdr:spPr>
        <a:xfrm>
          <a:off x="9588500" y="1651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151813</xdr:rowOff>
    </xdr:from>
    <xdr:ext cx="534377" cy="259045"/>
    <xdr:sp macro="" textlink="">
      <xdr:nvSpPr>
        <xdr:cNvPr id="465" name="テキスト ボックス 464"/>
        <xdr:cNvSpPr txBox="1"/>
      </xdr:nvSpPr>
      <xdr:spPr>
        <a:xfrm>
          <a:off x="9372111" y="16611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92856</xdr:rowOff>
    </xdr:from>
    <xdr:to>
      <xdr:col>45</xdr:col>
      <xdr:colOff>177800</xdr:colOff>
      <xdr:row>95</xdr:row>
      <xdr:rowOff>146425</xdr:rowOff>
    </xdr:to>
    <xdr:cxnSp macro="">
      <xdr:nvCxnSpPr>
        <xdr:cNvPr id="466" name="直線コネクタ 465"/>
        <xdr:cNvCxnSpPr/>
      </xdr:nvCxnSpPr>
      <xdr:spPr>
        <a:xfrm>
          <a:off x="7861300" y="16380606"/>
          <a:ext cx="889000" cy="53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44341</xdr:rowOff>
    </xdr:from>
    <xdr:to>
      <xdr:col>46</xdr:col>
      <xdr:colOff>38100</xdr:colOff>
      <xdr:row>96</xdr:row>
      <xdr:rowOff>145941</xdr:rowOff>
    </xdr:to>
    <xdr:sp macro="" textlink="">
      <xdr:nvSpPr>
        <xdr:cNvPr id="467" name="フローチャート: 判断 466"/>
        <xdr:cNvSpPr/>
      </xdr:nvSpPr>
      <xdr:spPr>
        <a:xfrm>
          <a:off x="8699500" y="16503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137068</xdr:rowOff>
    </xdr:from>
    <xdr:ext cx="534377" cy="259045"/>
    <xdr:sp macro="" textlink="">
      <xdr:nvSpPr>
        <xdr:cNvPr id="468" name="テキスト ボックス 467"/>
        <xdr:cNvSpPr txBox="1"/>
      </xdr:nvSpPr>
      <xdr:spPr>
        <a:xfrm>
          <a:off x="8483111" y="16596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91</xdr:row>
      <xdr:rowOff>96208</xdr:rowOff>
    </xdr:from>
    <xdr:to>
      <xdr:col>41</xdr:col>
      <xdr:colOff>50800</xdr:colOff>
      <xdr:row>95</xdr:row>
      <xdr:rowOff>92856</xdr:rowOff>
    </xdr:to>
    <xdr:cxnSp macro="">
      <xdr:nvCxnSpPr>
        <xdr:cNvPr id="469" name="直線コネクタ 468"/>
        <xdr:cNvCxnSpPr/>
      </xdr:nvCxnSpPr>
      <xdr:spPr>
        <a:xfrm>
          <a:off x="6972300" y="15698158"/>
          <a:ext cx="889000" cy="682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69335</xdr:rowOff>
    </xdr:from>
    <xdr:to>
      <xdr:col>41</xdr:col>
      <xdr:colOff>101600</xdr:colOff>
      <xdr:row>96</xdr:row>
      <xdr:rowOff>170935</xdr:rowOff>
    </xdr:to>
    <xdr:sp macro="" textlink="">
      <xdr:nvSpPr>
        <xdr:cNvPr id="470" name="フローチャート: 判断 469"/>
        <xdr:cNvSpPr/>
      </xdr:nvSpPr>
      <xdr:spPr>
        <a:xfrm>
          <a:off x="7810500" y="1652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162062</xdr:rowOff>
    </xdr:from>
    <xdr:ext cx="534377" cy="259045"/>
    <xdr:sp macro="" textlink="">
      <xdr:nvSpPr>
        <xdr:cNvPr id="471" name="テキスト ボックス 470"/>
        <xdr:cNvSpPr txBox="1"/>
      </xdr:nvSpPr>
      <xdr:spPr>
        <a:xfrm>
          <a:off x="7594111" y="1662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31711</xdr:rowOff>
    </xdr:from>
    <xdr:to>
      <xdr:col>36</xdr:col>
      <xdr:colOff>165100</xdr:colOff>
      <xdr:row>96</xdr:row>
      <xdr:rowOff>133311</xdr:rowOff>
    </xdr:to>
    <xdr:sp macro="" textlink="">
      <xdr:nvSpPr>
        <xdr:cNvPr id="472" name="フローチャート: 判断 471"/>
        <xdr:cNvSpPr/>
      </xdr:nvSpPr>
      <xdr:spPr>
        <a:xfrm>
          <a:off x="6921500" y="1649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124438</xdr:rowOff>
    </xdr:from>
    <xdr:ext cx="534377" cy="259045"/>
    <xdr:sp macro="" textlink="">
      <xdr:nvSpPr>
        <xdr:cNvPr id="473" name="テキスト ボックス 472"/>
        <xdr:cNvSpPr txBox="1"/>
      </xdr:nvSpPr>
      <xdr:spPr>
        <a:xfrm>
          <a:off x="6705111" y="16583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15766</xdr:rowOff>
    </xdr:from>
    <xdr:to>
      <xdr:col>55</xdr:col>
      <xdr:colOff>50800</xdr:colOff>
      <xdr:row>93</xdr:row>
      <xdr:rowOff>117366</xdr:rowOff>
    </xdr:to>
    <xdr:sp macro="" textlink="">
      <xdr:nvSpPr>
        <xdr:cNvPr id="479" name="楕円 478"/>
        <xdr:cNvSpPr/>
      </xdr:nvSpPr>
      <xdr:spPr>
        <a:xfrm>
          <a:off x="10426700" y="15960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38643</xdr:rowOff>
    </xdr:from>
    <xdr:ext cx="534377" cy="259045"/>
    <xdr:sp macro="" textlink="">
      <xdr:nvSpPr>
        <xdr:cNvPr id="480" name="土木費該当値テキスト"/>
        <xdr:cNvSpPr txBox="1"/>
      </xdr:nvSpPr>
      <xdr:spPr>
        <a:xfrm>
          <a:off x="10528300" y="15812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52381</xdr:rowOff>
    </xdr:from>
    <xdr:to>
      <xdr:col>50</xdr:col>
      <xdr:colOff>165100</xdr:colOff>
      <xdr:row>95</xdr:row>
      <xdr:rowOff>153981</xdr:rowOff>
    </xdr:to>
    <xdr:sp macro="" textlink="">
      <xdr:nvSpPr>
        <xdr:cNvPr id="481" name="楕円 480"/>
        <xdr:cNvSpPr/>
      </xdr:nvSpPr>
      <xdr:spPr>
        <a:xfrm>
          <a:off x="9588500" y="16340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170508</xdr:rowOff>
    </xdr:from>
    <xdr:ext cx="534377" cy="259045"/>
    <xdr:sp macro="" textlink="">
      <xdr:nvSpPr>
        <xdr:cNvPr id="482" name="テキスト ボックス 481"/>
        <xdr:cNvSpPr txBox="1"/>
      </xdr:nvSpPr>
      <xdr:spPr>
        <a:xfrm>
          <a:off x="9372111" y="16115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95625</xdr:rowOff>
    </xdr:from>
    <xdr:to>
      <xdr:col>46</xdr:col>
      <xdr:colOff>38100</xdr:colOff>
      <xdr:row>96</xdr:row>
      <xdr:rowOff>25775</xdr:rowOff>
    </xdr:to>
    <xdr:sp macro="" textlink="">
      <xdr:nvSpPr>
        <xdr:cNvPr id="483" name="楕円 482"/>
        <xdr:cNvSpPr/>
      </xdr:nvSpPr>
      <xdr:spPr>
        <a:xfrm>
          <a:off x="8699500" y="16383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42302</xdr:rowOff>
    </xdr:from>
    <xdr:ext cx="534377" cy="259045"/>
    <xdr:sp macro="" textlink="">
      <xdr:nvSpPr>
        <xdr:cNvPr id="484" name="テキスト ボックス 483"/>
        <xdr:cNvSpPr txBox="1"/>
      </xdr:nvSpPr>
      <xdr:spPr>
        <a:xfrm>
          <a:off x="8483111" y="16158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42056</xdr:rowOff>
    </xdr:from>
    <xdr:to>
      <xdr:col>41</xdr:col>
      <xdr:colOff>101600</xdr:colOff>
      <xdr:row>95</xdr:row>
      <xdr:rowOff>143656</xdr:rowOff>
    </xdr:to>
    <xdr:sp macro="" textlink="">
      <xdr:nvSpPr>
        <xdr:cNvPr id="485" name="楕円 484"/>
        <xdr:cNvSpPr/>
      </xdr:nvSpPr>
      <xdr:spPr>
        <a:xfrm>
          <a:off x="7810500" y="16329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160183</xdr:rowOff>
    </xdr:from>
    <xdr:ext cx="534377" cy="259045"/>
    <xdr:sp macro="" textlink="">
      <xdr:nvSpPr>
        <xdr:cNvPr id="486" name="テキスト ボックス 485"/>
        <xdr:cNvSpPr txBox="1"/>
      </xdr:nvSpPr>
      <xdr:spPr>
        <a:xfrm>
          <a:off x="7594111" y="16105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91</xdr:row>
      <xdr:rowOff>45408</xdr:rowOff>
    </xdr:from>
    <xdr:to>
      <xdr:col>36</xdr:col>
      <xdr:colOff>165100</xdr:colOff>
      <xdr:row>91</xdr:row>
      <xdr:rowOff>147008</xdr:rowOff>
    </xdr:to>
    <xdr:sp macro="" textlink="">
      <xdr:nvSpPr>
        <xdr:cNvPr id="487" name="楕円 486"/>
        <xdr:cNvSpPr/>
      </xdr:nvSpPr>
      <xdr:spPr>
        <a:xfrm>
          <a:off x="6921500" y="15647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89</xdr:row>
      <xdr:rowOff>163535</xdr:rowOff>
    </xdr:from>
    <xdr:ext cx="534377" cy="259045"/>
    <xdr:sp macro="" textlink="">
      <xdr:nvSpPr>
        <xdr:cNvPr id="488" name="テキスト ボックス 487"/>
        <xdr:cNvSpPr txBox="1"/>
      </xdr:nvSpPr>
      <xdr:spPr>
        <a:xfrm>
          <a:off x="6705111" y="1542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1" name="テキスト ボックス 500"/>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1" name="テキスト ボックス 510"/>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89408</xdr:rowOff>
    </xdr:from>
    <xdr:to>
      <xdr:col>85</xdr:col>
      <xdr:colOff>126364</xdr:colOff>
      <xdr:row>38</xdr:row>
      <xdr:rowOff>132407</xdr:rowOff>
    </xdr:to>
    <xdr:cxnSp macro="">
      <xdr:nvCxnSpPr>
        <xdr:cNvPr id="515" name="直線コネクタ 514"/>
        <xdr:cNvCxnSpPr/>
      </xdr:nvCxnSpPr>
      <xdr:spPr>
        <a:xfrm flipV="1">
          <a:off x="16317595" y="5232908"/>
          <a:ext cx="1269" cy="1414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136234</xdr:rowOff>
    </xdr:from>
    <xdr:ext cx="534377" cy="259045"/>
    <xdr:sp macro="" textlink="">
      <xdr:nvSpPr>
        <xdr:cNvPr id="516" name="消防費最小値テキスト"/>
        <xdr:cNvSpPr txBox="1"/>
      </xdr:nvSpPr>
      <xdr:spPr>
        <a:xfrm>
          <a:off x="16370300" y="665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132407</xdr:rowOff>
    </xdr:from>
    <xdr:to>
      <xdr:col>86</xdr:col>
      <xdr:colOff>25400</xdr:colOff>
      <xdr:row>38</xdr:row>
      <xdr:rowOff>132407</xdr:rowOff>
    </xdr:to>
    <xdr:cxnSp macro="">
      <xdr:nvCxnSpPr>
        <xdr:cNvPr id="517" name="直線コネクタ 516"/>
        <xdr:cNvCxnSpPr/>
      </xdr:nvCxnSpPr>
      <xdr:spPr>
        <a:xfrm>
          <a:off x="16230600" y="6647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36085</xdr:rowOff>
    </xdr:from>
    <xdr:ext cx="534377" cy="259045"/>
    <xdr:sp macro="" textlink="">
      <xdr:nvSpPr>
        <xdr:cNvPr id="518" name="消防費最大値テキスト"/>
        <xdr:cNvSpPr txBox="1"/>
      </xdr:nvSpPr>
      <xdr:spPr>
        <a:xfrm>
          <a:off x="16370300" y="5008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89408</xdr:rowOff>
    </xdr:from>
    <xdr:to>
      <xdr:col>86</xdr:col>
      <xdr:colOff>25400</xdr:colOff>
      <xdr:row>30</xdr:row>
      <xdr:rowOff>89408</xdr:rowOff>
    </xdr:to>
    <xdr:cxnSp macro="">
      <xdr:nvCxnSpPr>
        <xdr:cNvPr id="519" name="直線コネクタ 518"/>
        <xdr:cNvCxnSpPr/>
      </xdr:nvCxnSpPr>
      <xdr:spPr>
        <a:xfrm>
          <a:off x="16230600" y="5232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28884</xdr:rowOff>
    </xdr:from>
    <xdr:to>
      <xdr:col>85</xdr:col>
      <xdr:colOff>127000</xdr:colOff>
      <xdr:row>36</xdr:row>
      <xdr:rowOff>62956</xdr:rowOff>
    </xdr:to>
    <xdr:cxnSp macro="">
      <xdr:nvCxnSpPr>
        <xdr:cNvPr id="520" name="直線コネクタ 519"/>
        <xdr:cNvCxnSpPr/>
      </xdr:nvCxnSpPr>
      <xdr:spPr>
        <a:xfrm flipV="1">
          <a:off x="15481300" y="6201084"/>
          <a:ext cx="838200" cy="34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169217</xdr:rowOff>
    </xdr:from>
    <xdr:ext cx="534377" cy="259045"/>
    <xdr:sp macro="" textlink="">
      <xdr:nvSpPr>
        <xdr:cNvPr id="521" name="消防費平均値テキスト"/>
        <xdr:cNvSpPr txBox="1"/>
      </xdr:nvSpPr>
      <xdr:spPr>
        <a:xfrm>
          <a:off x="16370300" y="6169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19340</xdr:rowOff>
    </xdr:from>
    <xdr:to>
      <xdr:col>85</xdr:col>
      <xdr:colOff>177800</xdr:colOff>
      <xdr:row>36</xdr:row>
      <xdr:rowOff>120940</xdr:rowOff>
    </xdr:to>
    <xdr:sp macro="" textlink="">
      <xdr:nvSpPr>
        <xdr:cNvPr id="522" name="フローチャート: 判断 521"/>
        <xdr:cNvSpPr/>
      </xdr:nvSpPr>
      <xdr:spPr>
        <a:xfrm>
          <a:off x="16268700" y="619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62956</xdr:rowOff>
    </xdr:from>
    <xdr:to>
      <xdr:col>81</xdr:col>
      <xdr:colOff>50800</xdr:colOff>
      <xdr:row>37</xdr:row>
      <xdr:rowOff>57731</xdr:rowOff>
    </xdr:to>
    <xdr:cxnSp macro="">
      <xdr:nvCxnSpPr>
        <xdr:cNvPr id="523" name="直線コネクタ 522"/>
        <xdr:cNvCxnSpPr/>
      </xdr:nvCxnSpPr>
      <xdr:spPr>
        <a:xfrm flipV="1">
          <a:off x="14592300" y="6235156"/>
          <a:ext cx="889000" cy="166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123734</xdr:rowOff>
    </xdr:from>
    <xdr:to>
      <xdr:col>81</xdr:col>
      <xdr:colOff>101600</xdr:colOff>
      <xdr:row>37</xdr:row>
      <xdr:rowOff>53884</xdr:rowOff>
    </xdr:to>
    <xdr:sp macro="" textlink="">
      <xdr:nvSpPr>
        <xdr:cNvPr id="524" name="フローチャート: 判断 523"/>
        <xdr:cNvSpPr/>
      </xdr:nvSpPr>
      <xdr:spPr>
        <a:xfrm>
          <a:off x="154305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45011</xdr:rowOff>
    </xdr:from>
    <xdr:ext cx="534377" cy="259045"/>
    <xdr:sp macro="" textlink="">
      <xdr:nvSpPr>
        <xdr:cNvPr id="525" name="テキスト ボックス 524"/>
        <xdr:cNvSpPr txBox="1"/>
      </xdr:nvSpPr>
      <xdr:spPr>
        <a:xfrm>
          <a:off x="15214111" y="6388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57731</xdr:rowOff>
    </xdr:from>
    <xdr:to>
      <xdr:col>76</xdr:col>
      <xdr:colOff>114300</xdr:colOff>
      <xdr:row>37</xdr:row>
      <xdr:rowOff>111288</xdr:rowOff>
    </xdr:to>
    <xdr:cxnSp macro="">
      <xdr:nvCxnSpPr>
        <xdr:cNvPr id="526" name="直線コネクタ 525"/>
        <xdr:cNvCxnSpPr/>
      </xdr:nvCxnSpPr>
      <xdr:spPr>
        <a:xfrm flipV="1">
          <a:off x="13703300" y="6401381"/>
          <a:ext cx="889000" cy="53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25328</xdr:rowOff>
    </xdr:from>
    <xdr:to>
      <xdr:col>76</xdr:col>
      <xdr:colOff>165100</xdr:colOff>
      <xdr:row>37</xdr:row>
      <xdr:rowOff>126928</xdr:rowOff>
    </xdr:to>
    <xdr:sp macro="" textlink="">
      <xdr:nvSpPr>
        <xdr:cNvPr id="527" name="フローチャート: 判断 526"/>
        <xdr:cNvSpPr/>
      </xdr:nvSpPr>
      <xdr:spPr>
        <a:xfrm>
          <a:off x="14541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118055</xdr:rowOff>
    </xdr:from>
    <xdr:ext cx="534377" cy="259045"/>
    <xdr:sp macro="" textlink="">
      <xdr:nvSpPr>
        <xdr:cNvPr id="528" name="テキスト ボックス 527"/>
        <xdr:cNvSpPr txBox="1"/>
      </xdr:nvSpPr>
      <xdr:spPr>
        <a:xfrm>
          <a:off x="14325111" y="646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155484</xdr:rowOff>
    </xdr:from>
    <xdr:to>
      <xdr:col>71</xdr:col>
      <xdr:colOff>177800</xdr:colOff>
      <xdr:row>37</xdr:row>
      <xdr:rowOff>111288</xdr:rowOff>
    </xdr:to>
    <xdr:cxnSp macro="">
      <xdr:nvCxnSpPr>
        <xdr:cNvPr id="529" name="直線コネクタ 528"/>
        <xdr:cNvCxnSpPr/>
      </xdr:nvCxnSpPr>
      <xdr:spPr>
        <a:xfrm>
          <a:off x="12814300" y="5984784"/>
          <a:ext cx="889000" cy="470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61577</xdr:rowOff>
    </xdr:from>
    <xdr:to>
      <xdr:col>72</xdr:col>
      <xdr:colOff>38100</xdr:colOff>
      <xdr:row>37</xdr:row>
      <xdr:rowOff>163177</xdr:rowOff>
    </xdr:to>
    <xdr:sp macro="" textlink="">
      <xdr:nvSpPr>
        <xdr:cNvPr id="530" name="フローチャート: 判断 529"/>
        <xdr:cNvSpPr/>
      </xdr:nvSpPr>
      <xdr:spPr>
        <a:xfrm>
          <a:off x="13652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154304</xdr:rowOff>
    </xdr:from>
    <xdr:ext cx="534377" cy="259045"/>
    <xdr:sp macro="" textlink="">
      <xdr:nvSpPr>
        <xdr:cNvPr id="531" name="テキスト ボックス 530"/>
        <xdr:cNvSpPr txBox="1"/>
      </xdr:nvSpPr>
      <xdr:spPr>
        <a:xfrm>
          <a:off x="13436111" y="6497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16401</xdr:rowOff>
    </xdr:from>
    <xdr:to>
      <xdr:col>67</xdr:col>
      <xdr:colOff>101600</xdr:colOff>
      <xdr:row>37</xdr:row>
      <xdr:rowOff>118001</xdr:rowOff>
    </xdr:to>
    <xdr:sp macro="" textlink="">
      <xdr:nvSpPr>
        <xdr:cNvPr id="532" name="フローチャート: 判断 531"/>
        <xdr:cNvSpPr/>
      </xdr:nvSpPr>
      <xdr:spPr>
        <a:xfrm>
          <a:off x="12763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109128</xdr:rowOff>
    </xdr:from>
    <xdr:ext cx="534377" cy="259045"/>
    <xdr:sp macro="" textlink="">
      <xdr:nvSpPr>
        <xdr:cNvPr id="533" name="テキスト ボックス 532"/>
        <xdr:cNvSpPr txBox="1"/>
      </xdr:nvSpPr>
      <xdr:spPr>
        <a:xfrm>
          <a:off x="12547111" y="6452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149534</xdr:rowOff>
    </xdr:from>
    <xdr:to>
      <xdr:col>85</xdr:col>
      <xdr:colOff>177800</xdr:colOff>
      <xdr:row>36</xdr:row>
      <xdr:rowOff>79684</xdr:rowOff>
    </xdr:to>
    <xdr:sp macro="" textlink="">
      <xdr:nvSpPr>
        <xdr:cNvPr id="539" name="楕円 538"/>
        <xdr:cNvSpPr/>
      </xdr:nvSpPr>
      <xdr:spPr>
        <a:xfrm>
          <a:off x="16268700" y="615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961</xdr:rowOff>
    </xdr:from>
    <xdr:ext cx="534377" cy="259045"/>
    <xdr:sp macro="" textlink="">
      <xdr:nvSpPr>
        <xdr:cNvPr id="540" name="消防費該当値テキスト"/>
        <xdr:cNvSpPr txBox="1"/>
      </xdr:nvSpPr>
      <xdr:spPr>
        <a:xfrm>
          <a:off x="16370300" y="6001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12156</xdr:rowOff>
    </xdr:from>
    <xdr:to>
      <xdr:col>81</xdr:col>
      <xdr:colOff>101600</xdr:colOff>
      <xdr:row>36</xdr:row>
      <xdr:rowOff>113756</xdr:rowOff>
    </xdr:to>
    <xdr:sp macro="" textlink="">
      <xdr:nvSpPr>
        <xdr:cNvPr id="541" name="楕円 540"/>
        <xdr:cNvSpPr/>
      </xdr:nvSpPr>
      <xdr:spPr>
        <a:xfrm>
          <a:off x="15430500" y="618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130283</xdr:rowOff>
    </xdr:from>
    <xdr:ext cx="534377" cy="259045"/>
    <xdr:sp macro="" textlink="">
      <xdr:nvSpPr>
        <xdr:cNvPr id="542" name="テキスト ボックス 541"/>
        <xdr:cNvSpPr txBox="1"/>
      </xdr:nvSpPr>
      <xdr:spPr>
        <a:xfrm>
          <a:off x="15214111" y="5959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6931</xdr:rowOff>
    </xdr:from>
    <xdr:to>
      <xdr:col>76</xdr:col>
      <xdr:colOff>165100</xdr:colOff>
      <xdr:row>37</xdr:row>
      <xdr:rowOff>108531</xdr:rowOff>
    </xdr:to>
    <xdr:sp macro="" textlink="">
      <xdr:nvSpPr>
        <xdr:cNvPr id="543" name="楕円 542"/>
        <xdr:cNvSpPr/>
      </xdr:nvSpPr>
      <xdr:spPr>
        <a:xfrm>
          <a:off x="14541500" y="635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125058</xdr:rowOff>
    </xdr:from>
    <xdr:ext cx="534377" cy="259045"/>
    <xdr:sp macro="" textlink="">
      <xdr:nvSpPr>
        <xdr:cNvPr id="544" name="テキスト ボックス 543"/>
        <xdr:cNvSpPr txBox="1"/>
      </xdr:nvSpPr>
      <xdr:spPr>
        <a:xfrm>
          <a:off x="14325111" y="612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60488</xdr:rowOff>
    </xdr:from>
    <xdr:to>
      <xdr:col>72</xdr:col>
      <xdr:colOff>38100</xdr:colOff>
      <xdr:row>37</xdr:row>
      <xdr:rowOff>162088</xdr:rowOff>
    </xdr:to>
    <xdr:sp macro="" textlink="">
      <xdr:nvSpPr>
        <xdr:cNvPr id="545" name="楕円 544"/>
        <xdr:cNvSpPr/>
      </xdr:nvSpPr>
      <xdr:spPr>
        <a:xfrm>
          <a:off x="13652500" y="6404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7165</xdr:rowOff>
    </xdr:from>
    <xdr:ext cx="534377" cy="259045"/>
    <xdr:sp macro="" textlink="">
      <xdr:nvSpPr>
        <xdr:cNvPr id="546" name="テキスト ボックス 545"/>
        <xdr:cNvSpPr txBox="1"/>
      </xdr:nvSpPr>
      <xdr:spPr>
        <a:xfrm>
          <a:off x="13436111" y="617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104684</xdr:rowOff>
    </xdr:from>
    <xdr:to>
      <xdr:col>67</xdr:col>
      <xdr:colOff>101600</xdr:colOff>
      <xdr:row>35</xdr:row>
      <xdr:rowOff>34834</xdr:rowOff>
    </xdr:to>
    <xdr:sp macro="" textlink="">
      <xdr:nvSpPr>
        <xdr:cNvPr id="547" name="楕円 546"/>
        <xdr:cNvSpPr/>
      </xdr:nvSpPr>
      <xdr:spPr>
        <a:xfrm>
          <a:off x="12763500" y="593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51361</xdr:rowOff>
    </xdr:from>
    <xdr:ext cx="534377" cy="259045"/>
    <xdr:sp macro="" textlink="">
      <xdr:nvSpPr>
        <xdr:cNvPr id="548" name="テキスト ボックス 547"/>
        <xdr:cNvSpPr txBox="1"/>
      </xdr:nvSpPr>
      <xdr:spPr>
        <a:xfrm>
          <a:off x="12547111" y="5709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9" name="テキスト ボックス 558"/>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139700</xdr:rowOff>
    </xdr:from>
    <xdr:to>
      <xdr:col>89</xdr:col>
      <xdr:colOff>177800</xdr:colOff>
      <xdr:row>59</xdr:row>
      <xdr:rowOff>139700</xdr:rowOff>
    </xdr:to>
    <xdr:cxnSp macro="">
      <xdr:nvCxnSpPr>
        <xdr:cNvPr id="560" name="直線コネクタ 559"/>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168927</xdr:rowOff>
    </xdr:from>
    <xdr:ext cx="531299" cy="259045"/>
    <xdr:sp macro="" textlink="">
      <xdr:nvSpPr>
        <xdr:cNvPr id="561" name="テキスト ボックス 560"/>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25400</xdr:rowOff>
    </xdr:from>
    <xdr:to>
      <xdr:col>89</xdr:col>
      <xdr:colOff>177800</xdr:colOff>
      <xdr:row>58</xdr:row>
      <xdr:rowOff>25400</xdr:rowOff>
    </xdr:to>
    <xdr:cxnSp macro="">
      <xdr:nvCxnSpPr>
        <xdr:cNvPr id="562" name="直線コネクタ 561"/>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54627</xdr:rowOff>
    </xdr:from>
    <xdr:ext cx="531299" cy="259045"/>
    <xdr:sp macro="" textlink="">
      <xdr:nvSpPr>
        <xdr:cNvPr id="563" name="テキスト ボックス 562"/>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82550</xdr:rowOff>
    </xdr:from>
    <xdr:to>
      <xdr:col>89</xdr:col>
      <xdr:colOff>177800</xdr:colOff>
      <xdr:row>56</xdr:row>
      <xdr:rowOff>82550</xdr:rowOff>
    </xdr:to>
    <xdr:cxnSp macro="">
      <xdr:nvCxnSpPr>
        <xdr:cNvPr id="564" name="直線コネクタ 563"/>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111777</xdr:rowOff>
    </xdr:from>
    <xdr:ext cx="531299" cy="259045"/>
    <xdr:sp macro="" textlink="">
      <xdr:nvSpPr>
        <xdr:cNvPr id="565" name="テキスト ボックス 564"/>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25400</xdr:rowOff>
    </xdr:from>
    <xdr:to>
      <xdr:col>89</xdr:col>
      <xdr:colOff>177800</xdr:colOff>
      <xdr:row>53</xdr:row>
      <xdr:rowOff>25400</xdr:rowOff>
    </xdr:to>
    <xdr:cxnSp macro="">
      <xdr:nvCxnSpPr>
        <xdr:cNvPr id="568" name="直線コネクタ 567"/>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54627</xdr:rowOff>
    </xdr:from>
    <xdr:ext cx="531299" cy="259045"/>
    <xdr:sp macro="" textlink="">
      <xdr:nvSpPr>
        <xdr:cNvPr id="569" name="テキスト ボックス 568"/>
        <xdr:cNvSpPr txBox="1"/>
      </xdr:nvSpPr>
      <xdr:spPr>
        <a:xfrm>
          <a:off x="11914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70" name="直線コネクタ 569"/>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50</xdr:row>
      <xdr:rowOff>111777</xdr:rowOff>
    </xdr:from>
    <xdr:ext cx="531299" cy="259045"/>
    <xdr:sp macro="" textlink="">
      <xdr:nvSpPr>
        <xdr:cNvPr id="571" name="テキスト ボックス 570"/>
        <xdr:cNvSpPr txBox="1"/>
      </xdr:nvSpPr>
      <xdr:spPr>
        <a:xfrm>
          <a:off x="11914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49</xdr:row>
      <xdr:rowOff>139700</xdr:rowOff>
    </xdr:from>
    <xdr:to>
      <xdr:col>89</xdr:col>
      <xdr:colOff>177800</xdr:colOff>
      <xdr:row>49</xdr:row>
      <xdr:rowOff>139700</xdr:rowOff>
    </xdr:to>
    <xdr:cxnSp macro="">
      <xdr:nvCxnSpPr>
        <xdr:cNvPr id="572" name="直線コネクタ 571"/>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48</xdr:row>
      <xdr:rowOff>168927</xdr:rowOff>
    </xdr:from>
    <xdr:ext cx="531299" cy="259045"/>
    <xdr:sp macro="" textlink="">
      <xdr:nvSpPr>
        <xdr:cNvPr id="573" name="テキスト ボックス 572"/>
        <xdr:cNvSpPr txBox="1"/>
      </xdr:nvSpPr>
      <xdr:spPr>
        <a:xfrm>
          <a:off x="11914701" y="8398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101438</xdr:rowOff>
    </xdr:from>
    <xdr:to>
      <xdr:col>85</xdr:col>
      <xdr:colOff>126364</xdr:colOff>
      <xdr:row>58</xdr:row>
      <xdr:rowOff>124041</xdr:rowOff>
    </xdr:to>
    <xdr:cxnSp macro="">
      <xdr:nvCxnSpPr>
        <xdr:cNvPr id="577" name="直線コネクタ 576"/>
        <xdr:cNvCxnSpPr/>
      </xdr:nvCxnSpPr>
      <xdr:spPr>
        <a:xfrm flipV="1">
          <a:off x="16317595" y="8673938"/>
          <a:ext cx="1269" cy="139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127868</xdr:rowOff>
    </xdr:from>
    <xdr:ext cx="534377" cy="259045"/>
    <xdr:sp macro="" textlink="">
      <xdr:nvSpPr>
        <xdr:cNvPr id="578" name="教育費最小値テキスト"/>
        <xdr:cNvSpPr txBox="1"/>
      </xdr:nvSpPr>
      <xdr:spPr>
        <a:xfrm>
          <a:off x="16370300" y="1007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124041</xdr:rowOff>
    </xdr:from>
    <xdr:to>
      <xdr:col>86</xdr:col>
      <xdr:colOff>25400</xdr:colOff>
      <xdr:row>58</xdr:row>
      <xdr:rowOff>124041</xdr:rowOff>
    </xdr:to>
    <xdr:cxnSp macro="">
      <xdr:nvCxnSpPr>
        <xdr:cNvPr id="579" name="直線コネクタ 578"/>
        <xdr:cNvCxnSpPr/>
      </xdr:nvCxnSpPr>
      <xdr:spPr>
        <a:xfrm>
          <a:off x="16230600" y="10068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48115</xdr:rowOff>
    </xdr:from>
    <xdr:ext cx="534377" cy="259045"/>
    <xdr:sp macro="" textlink="">
      <xdr:nvSpPr>
        <xdr:cNvPr id="580" name="教育費最大値テキスト"/>
        <xdr:cNvSpPr txBox="1"/>
      </xdr:nvSpPr>
      <xdr:spPr>
        <a:xfrm>
          <a:off x="16370300" y="844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101438</xdr:rowOff>
    </xdr:from>
    <xdr:to>
      <xdr:col>86</xdr:col>
      <xdr:colOff>25400</xdr:colOff>
      <xdr:row>50</xdr:row>
      <xdr:rowOff>101438</xdr:rowOff>
    </xdr:to>
    <xdr:cxnSp macro="">
      <xdr:nvCxnSpPr>
        <xdr:cNvPr id="581" name="直線コネクタ 580"/>
        <xdr:cNvCxnSpPr/>
      </xdr:nvCxnSpPr>
      <xdr:spPr>
        <a:xfrm>
          <a:off x="16230600" y="8673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67005</xdr:rowOff>
    </xdr:from>
    <xdr:to>
      <xdr:col>85</xdr:col>
      <xdr:colOff>127000</xdr:colOff>
      <xdr:row>56</xdr:row>
      <xdr:rowOff>134842</xdr:rowOff>
    </xdr:to>
    <xdr:cxnSp macro="">
      <xdr:nvCxnSpPr>
        <xdr:cNvPr id="582" name="直線コネクタ 581"/>
        <xdr:cNvCxnSpPr/>
      </xdr:nvCxnSpPr>
      <xdr:spPr>
        <a:xfrm flipV="1">
          <a:off x="15481300" y="9496755"/>
          <a:ext cx="838200" cy="239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86244</xdr:rowOff>
    </xdr:from>
    <xdr:ext cx="534377" cy="259045"/>
    <xdr:sp macro="" textlink="">
      <xdr:nvSpPr>
        <xdr:cNvPr id="583" name="教育費平均値テキスト"/>
        <xdr:cNvSpPr txBox="1"/>
      </xdr:nvSpPr>
      <xdr:spPr>
        <a:xfrm>
          <a:off x="16370300" y="9515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107817</xdr:rowOff>
    </xdr:from>
    <xdr:to>
      <xdr:col>85</xdr:col>
      <xdr:colOff>177800</xdr:colOff>
      <xdr:row>56</xdr:row>
      <xdr:rowOff>37967</xdr:rowOff>
    </xdr:to>
    <xdr:sp macro="" textlink="">
      <xdr:nvSpPr>
        <xdr:cNvPr id="584" name="フローチャート: 判断 583"/>
        <xdr:cNvSpPr/>
      </xdr:nvSpPr>
      <xdr:spPr>
        <a:xfrm>
          <a:off x="16268700" y="953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134842</xdr:rowOff>
    </xdr:from>
    <xdr:to>
      <xdr:col>81</xdr:col>
      <xdr:colOff>50800</xdr:colOff>
      <xdr:row>56</xdr:row>
      <xdr:rowOff>139671</xdr:rowOff>
    </xdr:to>
    <xdr:cxnSp macro="">
      <xdr:nvCxnSpPr>
        <xdr:cNvPr id="585" name="直線コネクタ 584"/>
        <xdr:cNvCxnSpPr/>
      </xdr:nvCxnSpPr>
      <xdr:spPr>
        <a:xfrm flipV="1">
          <a:off x="14592300" y="9736042"/>
          <a:ext cx="889000" cy="4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47266</xdr:rowOff>
    </xdr:from>
    <xdr:to>
      <xdr:col>81</xdr:col>
      <xdr:colOff>101600</xdr:colOff>
      <xdr:row>56</xdr:row>
      <xdr:rowOff>148866</xdr:rowOff>
    </xdr:to>
    <xdr:sp macro="" textlink="">
      <xdr:nvSpPr>
        <xdr:cNvPr id="586" name="フローチャート: 判断 585"/>
        <xdr:cNvSpPr/>
      </xdr:nvSpPr>
      <xdr:spPr>
        <a:xfrm>
          <a:off x="15430500" y="964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165393</xdr:rowOff>
    </xdr:from>
    <xdr:ext cx="534377" cy="259045"/>
    <xdr:sp macro="" textlink="">
      <xdr:nvSpPr>
        <xdr:cNvPr id="587" name="テキスト ボックス 586"/>
        <xdr:cNvSpPr txBox="1"/>
      </xdr:nvSpPr>
      <xdr:spPr>
        <a:xfrm>
          <a:off x="15214111" y="942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118497</xdr:rowOff>
    </xdr:from>
    <xdr:to>
      <xdr:col>76</xdr:col>
      <xdr:colOff>114300</xdr:colOff>
      <xdr:row>56</xdr:row>
      <xdr:rowOff>139671</xdr:rowOff>
    </xdr:to>
    <xdr:cxnSp macro="">
      <xdr:nvCxnSpPr>
        <xdr:cNvPr id="588" name="直線コネクタ 587"/>
        <xdr:cNvCxnSpPr/>
      </xdr:nvCxnSpPr>
      <xdr:spPr>
        <a:xfrm>
          <a:off x="13703300" y="9719697"/>
          <a:ext cx="889000" cy="21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88357</xdr:rowOff>
    </xdr:from>
    <xdr:to>
      <xdr:col>76</xdr:col>
      <xdr:colOff>165100</xdr:colOff>
      <xdr:row>57</xdr:row>
      <xdr:rowOff>18507</xdr:rowOff>
    </xdr:to>
    <xdr:sp macro="" textlink="">
      <xdr:nvSpPr>
        <xdr:cNvPr id="589" name="フローチャート: 判断 588"/>
        <xdr:cNvSpPr/>
      </xdr:nvSpPr>
      <xdr:spPr>
        <a:xfrm>
          <a:off x="14541500" y="968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35034</xdr:rowOff>
    </xdr:from>
    <xdr:ext cx="534377" cy="259045"/>
    <xdr:sp macro="" textlink="">
      <xdr:nvSpPr>
        <xdr:cNvPr id="590" name="テキスト ボックス 589"/>
        <xdr:cNvSpPr txBox="1"/>
      </xdr:nvSpPr>
      <xdr:spPr>
        <a:xfrm>
          <a:off x="14325111" y="9464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118497</xdr:rowOff>
    </xdr:from>
    <xdr:to>
      <xdr:col>71</xdr:col>
      <xdr:colOff>177800</xdr:colOff>
      <xdr:row>57</xdr:row>
      <xdr:rowOff>31429</xdr:rowOff>
    </xdr:to>
    <xdr:cxnSp macro="">
      <xdr:nvCxnSpPr>
        <xdr:cNvPr id="591" name="直線コネクタ 590"/>
        <xdr:cNvCxnSpPr/>
      </xdr:nvCxnSpPr>
      <xdr:spPr>
        <a:xfrm flipV="1">
          <a:off x="12814300" y="9719697"/>
          <a:ext cx="889000" cy="84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132648</xdr:rowOff>
    </xdr:from>
    <xdr:to>
      <xdr:col>72</xdr:col>
      <xdr:colOff>38100</xdr:colOff>
      <xdr:row>57</xdr:row>
      <xdr:rowOff>62798</xdr:rowOff>
    </xdr:to>
    <xdr:sp macro="" textlink="">
      <xdr:nvSpPr>
        <xdr:cNvPr id="592" name="フローチャート: 判断 591"/>
        <xdr:cNvSpPr/>
      </xdr:nvSpPr>
      <xdr:spPr>
        <a:xfrm>
          <a:off x="13652500" y="973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53925</xdr:rowOff>
    </xdr:from>
    <xdr:ext cx="534377" cy="259045"/>
    <xdr:sp macro="" textlink="">
      <xdr:nvSpPr>
        <xdr:cNvPr id="593" name="テキスト ボックス 592"/>
        <xdr:cNvSpPr txBox="1"/>
      </xdr:nvSpPr>
      <xdr:spPr>
        <a:xfrm>
          <a:off x="13436111" y="982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77613</xdr:rowOff>
    </xdr:from>
    <xdr:to>
      <xdr:col>67</xdr:col>
      <xdr:colOff>101600</xdr:colOff>
      <xdr:row>57</xdr:row>
      <xdr:rowOff>7763</xdr:rowOff>
    </xdr:to>
    <xdr:sp macro="" textlink="">
      <xdr:nvSpPr>
        <xdr:cNvPr id="594" name="フローチャート: 判断 593"/>
        <xdr:cNvSpPr/>
      </xdr:nvSpPr>
      <xdr:spPr>
        <a:xfrm>
          <a:off x="12763500" y="9678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24290</xdr:rowOff>
    </xdr:from>
    <xdr:ext cx="534377" cy="259045"/>
    <xdr:sp macro="" textlink="">
      <xdr:nvSpPr>
        <xdr:cNvPr id="595" name="テキスト ボックス 594"/>
        <xdr:cNvSpPr txBox="1"/>
      </xdr:nvSpPr>
      <xdr:spPr>
        <a:xfrm>
          <a:off x="12547111" y="9454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16205</xdr:rowOff>
    </xdr:from>
    <xdr:to>
      <xdr:col>85</xdr:col>
      <xdr:colOff>177800</xdr:colOff>
      <xdr:row>55</xdr:row>
      <xdr:rowOff>117805</xdr:rowOff>
    </xdr:to>
    <xdr:sp macro="" textlink="">
      <xdr:nvSpPr>
        <xdr:cNvPr id="601" name="楕円 600"/>
        <xdr:cNvSpPr/>
      </xdr:nvSpPr>
      <xdr:spPr>
        <a:xfrm>
          <a:off x="16268700" y="9445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39082</xdr:rowOff>
    </xdr:from>
    <xdr:ext cx="534377" cy="259045"/>
    <xdr:sp macro="" textlink="">
      <xdr:nvSpPr>
        <xdr:cNvPr id="602" name="教育費該当値テキスト"/>
        <xdr:cNvSpPr txBox="1"/>
      </xdr:nvSpPr>
      <xdr:spPr>
        <a:xfrm>
          <a:off x="16370300" y="9297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84042</xdr:rowOff>
    </xdr:from>
    <xdr:to>
      <xdr:col>81</xdr:col>
      <xdr:colOff>101600</xdr:colOff>
      <xdr:row>57</xdr:row>
      <xdr:rowOff>14192</xdr:rowOff>
    </xdr:to>
    <xdr:sp macro="" textlink="">
      <xdr:nvSpPr>
        <xdr:cNvPr id="603" name="楕円 602"/>
        <xdr:cNvSpPr/>
      </xdr:nvSpPr>
      <xdr:spPr>
        <a:xfrm>
          <a:off x="15430500" y="9685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5319</xdr:rowOff>
    </xdr:from>
    <xdr:ext cx="534377" cy="259045"/>
    <xdr:sp macro="" textlink="">
      <xdr:nvSpPr>
        <xdr:cNvPr id="604" name="テキスト ボックス 603"/>
        <xdr:cNvSpPr txBox="1"/>
      </xdr:nvSpPr>
      <xdr:spPr>
        <a:xfrm>
          <a:off x="15214111" y="9777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88871</xdr:rowOff>
    </xdr:from>
    <xdr:to>
      <xdr:col>76</xdr:col>
      <xdr:colOff>165100</xdr:colOff>
      <xdr:row>57</xdr:row>
      <xdr:rowOff>19021</xdr:rowOff>
    </xdr:to>
    <xdr:sp macro="" textlink="">
      <xdr:nvSpPr>
        <xdr:cNvPr id="605" name="楕円 604"/>
        <xdr:cNvSpPr/>
      </xdr:nvSpPr>
      <xdr:spPr>
        <a:xfrm>
          <a:off x="14541500" y="969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10148</xdr:rowOff>
    </xdr:from>
    <xdr:ext cx="534377" cy="259045"/>
    <xdr:sp macro="" textlink="">
      <xdr:nvSpPr>
        <xdr:cNvPr id="606" name="テキスト ボックス 605"/>
        <xdr:cNvSpPr txBox="1"/>
      </xdr:nvSpPr>
      <xdr:spPr>
        <a:xfrm>
          <a:off x="14325111" y="9782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67697</xdr:rowOff>
    </xdr:from>
    <xdr:to>
      <xdr:col>72</xdr:col>
      <xdr:colOff>38100</xdr:colOff>
      <xdr:row>56</xdr:row>
      <xdr:rowOff>169297</xdr:rowOff>
    </xdr:to>
    <xdr:sp macro="" textlink="">
      <xdr:nvSpPr>
        <xdr:cNvPr id="607" name="楕円 606"/>
        <xdr:cNvSpPr/>
      </xdr:nvSpPr>
      <xdr:spPr>
        <a:xfrm>
          <a:off x="13652500" y="966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14374</xdr:rowOff>
    </xdr:from>
    <xdr:ext cx="534377" cy="259045"/>
    <xdr:sp macro="" textlink="">
      <xdr:nvSpPr>
        <xdr:cNvPr id="608" name="テキスト ボックス 607"/>
        <xdr:cNvSpPr txBox="1"/>
      </xdr:nvSpPr>
      <xdr:spPr>
        <a:xfrm>
          <a:off x="13436111" y="9444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152079</xdr:rowOff>
    </xdr:from>
    <xdr:to>
      <xdr:col>67</xdr:col>
      <xdr:colOff>101600</xdr:colOff>
      <xdr:row>57</xdr:row>
      <xdr:rowOff>82229</xdr:rowOff>
    </xdr:to>
    <xdr:sp macro="" textlink="">
      <xdr:nvSpPr>
        <xdr:cNvPr id="609" name="楕円 608"/>
        <xdr:cNvSpPr/>
      </xdr:nvSpPr>
      <xdr:spPr>
        <a:xfrm>
          <a:off x="12763500" y="9753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73356</xdr:rowOff>
    </xdr:from>
    <xdr:ext cx="534377" cy="259045"/>
    <xdr:sp macro="" textlink="">
      <xdr:nvSpPr>
        <xdr:cNvPr id="610" name="テキスト ボックス 609"/>
        <xdr:cNvSpPr txBox="1"/>
      </xdr:nvSpPr>
      <xdr:spPr>
        <a:xfrm>
          <a:off x="12547111" y="9846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1" name="直線コネクタ 62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2" name="テキスト ボックス 62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3" name="直線コネクタ 62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24" name="テキスト ボックス 623"/>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5" name="直線コネクタ 62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6" name="テキスト ボックス 625"/>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7" name="直線コネクタ 62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8" name="テキスト ボックス 627"/>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9" name="直線コネクタ 62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0" name="テキスト ボックス 629"/>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1" name="直線コネクタ 63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2" name="テキスト ボックス 631"/>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3" name="直線コネクタ 63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4" name="テキスト ボックス 633"/>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5588</xdr:rowOff>
    </xdr:from>
    <xdr:to>
      <xdr:col>85</xdr:col>
      <xdr:colOff>126364</xdr:colOff>
      <xdr:row>79</xdr:row>
      <xdr:rowOff>98879</xdr:rowOff>
    </xdr:to>
    <xdr:cxnSp macro="">
      <xdr:nvCxnSpPr>
        <xdr:cNvPr id="636" name="直線コネクタ 635"/>
        <xdr:cNvCxnSpPr/>
      </xdr:nvCxnSpPr>
      <xdr:spPr>
        <a:xfrm flipV="1">
          <a:off x="16317595" y="12178538"/>
          <a:ext cx="1269" cy="1464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7"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8" name="直線コネクタ 637"/>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123715</xdr:rowOff>
    </xdr:from>
    <xdr:ext cx="534377" cy="259045"/>
    <xdr:sp macro="" textlink="">
      <xdr:nvSpPr>
        <xdr:cNvPr id="639" name="災害復旧費最大値テキスト"/>
        <xdr:cNvSpPr txBox="1"/>
      </xdr:nvSpPr>
      <xdr:spPr>
        <a:xfrm>
          <a:off x="16370300" y="1195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5588</xdr:rowOff>
    </xdr:from>
    <xdr:to>
      <xdr:col>86</xdr:col>
      <xdr:colOff>25400</xdr:colOff>
      <xdr:row>71</xdr:row>
      <xdr:rowOff>5588</xdr:rowOff>
    </xdr:to>
    <xdr:cxnSp macro="">
      <xdr:nvCxnSpPr>
        <xdr:cNvPr id="640" name="直線コネクタ 639"/>
        <xdr:cNvCxnSpPr/>
      </xdr:nvCxnSpPr>
      <xdr:spPr>
        <a:xfrm>
          <a:off x="16230600" y="1217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94416</xdr:rowOff>
    </xdr:from>
    <xdr:to>
      <xdr:col>85</xdr:col>
      <xdr:colOff>127000</xdr:colOff>
      <xdr:row>79</xdr:row>
      <xdr:rowOff>98879</xdr:rowOff>
    </xdr:to>
    <xdr:cxnSp macro="">
      <xdr:nvCxnSpPr>
        <xdr:cNvPr id="641" name="直線コネクタ 640"/>
        <xdr:cNvCxnSpPr/>
      </xdr:nvCxnSpPr>
      <xdr:spPr>
        <a:xfrm flipV="1">
          <a:off x="15481300" y="13638966"/>
          <a:ext cx="838200" cy="4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127888</xdr:rowOff>
    </xdr:from>
    <xdr:ext cx="469744" cy="259045"/>
    <xdr:sp macro="" textlink="">
      <xdr:nvSpPr>
        <xdr:cNvPr id="642" name="災害復旧費平均値テキスト"/>
        <xdr:cNvSpPr txBox="1"/>
      </xdr:nvSpPr>
      <xdr:spPr>
        <a:xfrm>
          <a:off x="16370300" y="13329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105011</xdr:rowOff>
    </xdr:from>
    <xdr:to>
      <xdr:col>85</xdr:col>
      <xdr:colOff>177800</xdr:colOff>
      <xdr:row>79</xdr:row>
      <xdr:rowOff>35161</xdr:rowOff>
    </xdr:to>
    <xdr:sp macro="" textlink="">
      <xdr:nvSpPr>
        <xdr:cNvPr id="643" name="フローチャート: 判断 642"/>
        <xdr:cNvSpPr/>
      </xdr:nvSpPr>
      <xdr:spPr>
        <a:xfrm>
          <a:off x="16268700" y="1347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4" name="直線コネクタ 643"/>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99132</xdr:rowOff>
    </xdr:from>
    <xdr:to>
      <xdr:col>81</xdr:col>
      <xdr:colOff>101600</xdr:colOff>
      <xdr:row>79</xdr:row>
      <xdr:rowOff>29282</xdr:rowOff>
    </xdr:to>
    <xdr:sp macro="" textlink="">
      <xdr:nvSpPr>
        <xdr:cNvPr id="645" name="フローチャート: 判断 644"/>
        <xdr:cNvSpPr/>
      </xdr:nvSpPr>
      <xdr:spPr>
        <a:xfrm>
          <a:off x="15430500" y="1347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45809</xdr:rowOff>
    </xdr:from>
    <xdr:ext cx="469744" cy="259045"/>
    <xdr:sp macro="" textlink="">
      <xdr:nvSpPr>
        <xdr:cNvPr id="646" name="テキスト ボックス 645"/>
        <xdr:cNvSpPr txBox="1"/>
      </xdr:nvSpPr>
      <xdr:spPr>
        <a:xfrm>
          <a:off x="15246428" y="1324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7" name="直線コネクタ 646"/>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135491</xdr:rowOff>
    </xdr:from>
    <xdr:to>
      <xdr:col>76</xdr:col>
      <xdr:colOff>165100</xdr:colOff>
      <xdr:row>79</xdr:row>
      <xdr:rowOff>65641</xdr:rowOff>
    </xdr:to>
    <xdr:sp macro="" textlink="">
      <xdr:nvSpPr>
        <xdr:cNvPr id="648" name="フローチャート: 判断 647"/>
        <xdr:cNvSpPr/>
      </xdr:nvSpPr>
      <xdr:spPr>
        <a:xfrm>
          <a:off x="14541500" y="1350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82168</xdr:rowOff>
    </xdr:from>
    <xdr:ext cx="378565" cy="259045"/>
    <xdr:sp macro="" textlink="">
      <xdr:nvSpPr>
        <xdr:cNvPr id="649" name="テキスト ボックス 648"/>
        <xdr:cNvSpPr txBox="1"/>
      </xdr:nvSpPr>
      <xdr:spPr>
        <a:xfrm>
          <a:off x="14403017" y="13283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98444</xdr:rowOff>
    </xdr:from>
    <xdr:to>
      <xdr:col>71</xdr:col>
      <xdr:colOff>177800</xdr:colOff>
      <xdr:row>79</xdr:row>
      <xdr:rowOff>98879</xdr:rowOff>
    </xdr:to>
    <xdr:cxnSp macro="">
      <xdr:nvCxnSpPr>
        <xdr:cNvPr id="650" name="直線コネクタ 649"/>
        <xdr:cNvCxnSpPr/>
      </xdr:nvCxnSpPr>
      <xdr:spPr>
        <a:xfrm>
          <a:off x="12814300" y="13642994"/>
          <a:ext cx="889000" cy="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73006</xdr:rowOff>
    </xdr:from>
    <xdr:to>
      <xdr:col>72</xdr:col>
      <xdr:colOff>38100</xdr:colOff>
      <xdr:row>79</xdr:row>
      <xdr:rowOff>3156</xdr:rowOff>
    </xdr:to>
    <xdr:sp macro="" textlink="">
      <xdr:nvSpPr>
        <xdr:cNvPr id="651" name="フローチャート: 判断 650"/>
        <xdr:cNvSpPr/>
      </xdr:nvSpPr>
      <xdr:spPr>
        <a:xfrm>
          <a:off x="13652500" y="1344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19683</xdr:rowOff>
    </xdr:from>
    <xdr:ext cx="469744" cy="259045"/>
    <xdr:sp macro="" textlink="">
      <xdr:nvSpPr>
        <xdr:cNvPr id="652" name="テキスト ボックス 651"/>
        <xdr:cNvSpPr txBox="1"/>
      </xdr:nvSpPr>
      <xdr:spPr>
        <a:xfrm>
          <a:off x="13468428" y="1322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64626</xdr:rowOff>
    </xdr:from>
    <xdr:to>
      <xdr:col>67</xdr:col>
      <xdr:colOff>101600</xdr:colOff>
      <xdr:row>77</xdr:row>
      <xdr:rowOff>166226</xdr:rowOff>
    </xdr:to>
    <xdr:sp macro="" textlink="">
      <xdr:nvSpPr>
        <xdr:cNvPr id="653" name="フローチャート: 判断 652"/>
        <xdr:cNvSpPr/>
      </xdr:nvSpPr>
      <xdr:spPr>
        <a:xfrm>
          <a:off x="12763500" y="1326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11303</xdr:rowOff>
    </xdr:from>
    <xdr:ext cx="469744" cy="259045"/>
    <xdr:sp macro="" textlink="">
      <xdr:nvSpPr>
        <xdr:cNvPr id="654" name="テキスト ボックス 653"/>
        <xdr:cNvSpPr txBox="1"/>
      </xdr:nvSpPr>
      <xdr:spPr>
        <a:xfrm>
          <a:off x="12579428" y="13041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5" name="テキスト ボックス 65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6" name="テキスト ボックス 65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7" name="テキスト ボックス 65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8" name="テキスト ボックス 65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9" name="テキスト ボックス 65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43616</xdr:rowOff>
    </xdr:from>
    <xdr:to>
      <xdr:col>85</xdr:col>
      <xdr:colOff>177800</xdr:colOff>
      <xdr:row>79</xdr:row>
      <xdr:rowOff>145216</xdr:rowOff>
    </xdr:to>
    <xdr:sp macro="" textlink="">
      <xdr:nvSpPr>
        <xdr:cNvPr id="660" name="楕円 659"/>
        <xdr:cNvSpPr/>
      </xdr:nvSpPr>
      <xdr:spPr>
        <a:xfrm>
          <a:off x="16268700" y="1358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129993</xdr:rowOff>
    </xdr:from>
    <xdr:ext cx="313932" cy="259045"/>
    <xdr:sp macro="" textlink="">
      <xdr:nvSpPr>
        <xdr:cNvPr id="661" name="災害復旧費該当値テキスト"/>
        <xdr:cNvSpPr txBox="1"/>
      </xdr:nvSpPr>
      <xdr:spPr>
        <a:xfrm>
          <a:off x="16370300" y="135030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2" name="楕円 661"/>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3" name="テキスト ボックス 662"/>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4" name="楕円 663"/>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5" name="テキスト ボックス 664"/>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6" name="楕円 665"/>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7" name="テキスト ボックス 666"/>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47644</xdr:rowOff>
    </xdr:from>
    <xdr:to>
      <xdr:col>67</xdr:col>
      <xdr:colOff>101600</xdr:colOff>
      <xdr:row>79</xdr:row>
      <xdr:rowOff>149244</xdr:rowOff>
    </xdr:to>
    <xdr:sp macro="" textlink="">
      <xdr:nvSpPr>
        <xdr:cNvPr id="668" name="楕円 667"/>
        <xdr:cNvSpPr/>
      </xdr:nvSpPr>
      <xdr:spPr>
        <a:xfrm>
          <a:off x="12763500" y="13592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140371</xdr:rowOff>
    </xdr:from>
    <xdr:ext cx="249299" cy="259045"/>
    <xdr:sp macro="" textlink="">
      <xdr:nvSpPr>
        <xdr:cNvPr id="669" name="テキスト ボックス 668"/>
        <xdr:cNvSpPr txBox="1"/>
      </xdr:nvSpPr>
      <xdr:spPr>
        <a:xfrm>
          <a:off x="12689650" y="136849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0" name="正方形/長方形 66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1" name="正方形/長方形 67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2" name="正方形/長方形 67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3" name="正方形/長方形 67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4" name="正方形/長方形 67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5" name="正方形/長方形 67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6" name="正方形/長方形 67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7" name="正方形/長方形 67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8" name="テキスト ボックス 67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9" name="直線コネクタ 67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0" name="テキスト ボックス 679"/>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682" name="テキスト ボックス 681"/>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4" name="テキスト ボックス 683"/>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6" name="テキスト ボックス 685"/>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8" name="テキスト ボックス 687"/>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41287</xdr:rowOff>
    </xdr:from>
    <xdr:to>
      <xdr:col>85</xdr:col>
      <xdr:colOff>126364</xdr:colOff>
      <xdr:row>99</xdr:row>
      <xdr:rowOff>39230</xdr:rowOff>
    </xdr:to>
    <xdr:cxnSp macro="">
      <xdr:nvCxnSpPr>
        <xdr:cNvPr id="692" name="直線コネクタ 691"/>
        <xdr:cNvCxnSpPr/>
      </xdr:nvCxnSpPr>
      <xdr:spPr>
        <a:xfrm flipV="1">
          <a:off x="16317595" y="15814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43057</xdr:rowOff>
    </xdr:from>
    <xdr:ext cx="534377" cy="259045"/>
    <xdr:sp macro="" textlink="">
      <xdr:nvSpPr>
        <xdr:cNvPr id="693" name="公債費最小値テキスト"/>
        <xdr:cNvSpPr txBox="1"/>
      </xdr:nvSpPr>
      <xdr:spPr>
        <a:xfrm>
          <a:off x="16370300" y="1701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39230</xdr:rowOff>
    </xdr:from>
    <xdr:to>
      <xdr:col>86</xdr:col>
      <xdr:colOff>25400</xdr:colOff>
      <xdr:row>99</xdr:row>
      <xdr:rowOff>39230</xdr:rowOff>
    </xdr:to>
    <xdr:cxnSp macro="">
      <xdr:nvCxnSpPr>
        <xdr:cNvPr id="694" name="直線コネクタ 693"/>
        <xdr:cNvCxnSpPr/>
      </xdr:nvCxnSpPr>
      <xdr:spPr>
        <a:xfrm>
          <a:off x="16230600" y="170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159414</xdr:rowOff>
    </xdr:from>
    <xdr:ext cx="534377" cy="259045"/>
    <xdr:sp macro="" textlink="">
      <xdr:nvSpPr>
        <xdr:cNvPr id="695" name="公債費最大値テキスト"/>
        <xdr:cNvSpPr txBox="1"/>
      </xdr:nvSpPr>
      <xdr:spPr>
        <a:xfrm>
          <a:off x="16370300" y="15589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41287</xdr:rowOff>
    </xdr:from>
    <xdr:to>
      <xdr:col>86</xdr:col>
      <xdr:colOff>25400</xdr:colOff>
      <xdr:row>92</xdr:row>
      <xdr:rowOff>41287</xdr:rowOff>
    </xdr:to>
    <xdr:cxnSp macro="">
      <xdr:nvCxnSpPr>
        <xdr:cNvPr id="696" name="直線コネクタ 695"/>
        <xdr:cNvCxnSpPr/>
      </xdr:nvCxnSpPr>
      <xdr:spPr>
        <a:xfrm>
          <a:off x="16230600" y="15814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140729</xdr:rowOff>
    </xdr:from>
    <xdr:to>
      <xdr:col>85</xdr:col>
      <xdr:colOff>127000</xdr:colOff>
      <xdr:row>96</xdr:row>
      <xdr:rowOff>57130</xdr:rowOff>
    </xdr:to>
    <xdr:cxnSp macro="">
      <xdr:nvCxnSpPr>
        <xdr:cNvPr id="697" name="直線コネクタ 696"/>
        <xdr:cNvCxnSpPr/>
      </xdr:nvCxnSpPr>
      <xdr:spPr>
        <a:xfrm>
          <a:off x="15481300" y="16428479"/>
          <a:ext cx="838200" cy="87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16623</xdr:rowOff>
    </xdr:from>
    <xdr:ext cx="534377" cy="259045"/>
    <xdr:sp macro="" textlink="">
      <xdr:nvSpPr>
        <xdr:cNvPr id="698" name="公債費平均値テキスト"/>
        <xdr:cNvSpPr txBox="1"/>
      </xdr:nvSpPr>
      <xdr:spPr>
        <a:xfrm>
          <a:off x="16370300" y="16475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38196</xdr:rowOff>
    </xdr:from>
    <xdr:to>
      <xdr:col>85</xdr:col>
      <xdr:colOff>177800</xdr:colOff>
      <xdr:row>96</xdr:row>
      <xdr:rowOff>139796</xdr:rowOff>
    </xdr:to>
    <xdr:sp macro="" textlink="">
      <xdr:nvSpPr>
        <xdr:cNvPr id="699" name="フローチャート: 判断 698"/>
        <xdr:cNvSpPr/>
      </xdr:nvSpPr>
      <xdr:spPr>
        <a:xfrm>
          <a:off x="16268700" y="1649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106507</xdr:rowOff>
    </xdr:from>
    <xdr:to>
      <xdr:col>81</xdr:col>
      <xdr:colOff>50800</xdr:colOff>
      <xdr:row>95</xdr:row>
      <xdr:rowOff>140729</xdr:rowOff>
    </xdr:to>
    <xdr:cxnSp macro="">
      <xdr:nvCxnSpPr>
        <xdr:cNvPr id="700" name="直線コネクタ 699"/>
        <xdr:cNvCxnSpPr/>
      </xdr:nvCxnSpPr>
      <xdr:spPr>
        <a:xfrm>
          <a:off x="14592300" y="16394257"/>
          <a:ext cx="889000" cy="34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31635</xdr:rowOff>
    </xdr:from>
    <xdr:to>
      <xdr:col>81</xdr:col>
      <xdr:colOff>101600</xdr:colOff>
      <xdr:row>96</xdr:row>
      <xdr:rowOff>133235</xdr:rowOff>
    </xdr:to>
    <xdr:sp macro="" textlink="">
      <xdr:nvSpPr>
        <xdr:cNvPr id="701" name="フローチャート: 判断 700"/>
        <xdr:cNvSpPr/>
      </xdr:nvSpPr>
      <xdr:spPr>
        <a:xfrm>
          <a:off x="15430500" y="16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124362</xdr:rowOff>
    </xdr:from>
    <xdr:ext cx="534377" cy="259045"/>
    <xdr:sp macro="" textlink="">
      <xdr:nvSpPr>
        <xdr:cNvPr id="702" name="テキスト ボックス 701"/>
        <xdr:cNvSpPr txBox="1"/>
      </xdr:nvSpPr>
      <xdr:spPr>
        <a:xfrm>
          <a:off x="15214111" y="16583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106507</xdr:rowOff>
    </xdr:from>
    <xdr:to>
      <xdr:col>76</xdr:col>
      <xdr:colOff>114300</xdr:colOff>
      <xdr:row>95</xdr:row>
      <xdr:rowOff>165052</xdr:rowOff>
    </xdr:to>
    <xdr:cxnSp macro="">
      <xdr:nvCxnSpPr>
        <xdr:cNvPr id="703" name="直線コネクタ 702"/>
        <xdr:cNvCxnSpPr/>
      </xdr:nvCxnSpPr>
      <xdr:spPr>
        <a:xfrm flipV="1">
          <a:off x="13703300" y="16394257"/>
          <a:ext cx="889000" cy="58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29280</xdr:rowOff>
    </xdr:from>
    <xdr:to>
      <xdr:col>76</xdr:col>
      <xdr:colOff>165100</xdr:colOff>
      <xdr:row>96</xdr:row>
      <xdr:rowOff>130880</xdr:rowOff>
    </xdr:to>
    <xdr:sp macro="" textlink="">
      <xdr:nvSpPr>
        <xdr:cNvPr id="704" name="フローチャート: 判断 703"/>
        <xdr:cNvSpPr/>
      </xdr:nvSpPr>
      <xdr:spPr>
        <a:xfrm>
          <a:off x="14541500" y="16488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122007</xdr:rowOff>
    </xdr:from>
    <xdr:ext cx="534377" cy="259045"/>
    <xdr:sp macro="" textlink="">
      <xdr:nvSpPr>
        <xdr:cNvPr id="705" name="テキスト ボックス 704"/>
        <xdr:cNvSpPr txBox="1"/>
      </xdr:nvSpPr>
      <xdr:spPr>
        <a:xfrm>
          <a:off x="14325111" y="16581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165052</xdr:rowOff>
    </xdr:from>
    <xdr:to>
      <xdr:col>71</xdr:col>
      <xdr:colOff>177800</xdr:colOff>
      <xdr:row>96</xdr:row>
      <xdr:rowOff>99833</xdr:rowOff>
    </xdr:to>
    <xdr:cxnSp macro="">
      <xdr:nvCxnSpPr>
        <xdr:cNvPr id="706" name="直線コネクタ 705"/>
        <xdr:cNvCxnSpPr/>
      </xdr:nvCxnSpPr>
      <xdr:spPr>
        <a:xfrm flipV="1">
          <a:off x="12814300" y="16452802"/>
          <a:ext cx="889000" cy="10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32779</xdr:rowOff>
    </xdr:from>
    <xdr:to>
      <xdr:col>72</xdr:col>
      <xdr:colOff>38100</xdr:colOff>
      <xdr:row>96</xdr:row>
      <xdr:rowOff>134379</xdr:rowOff>
    </xdr:to>
    <xdr:sp macro="" textlink="">
      <xdr:nvSpPr>
        <xdr:cNvPr id="707" name="フローチャート: 判断 706"/>
        <xdr:cNvSpPr/>
      </xdr:nvSpPr>
      <xdr:spPr>
        <a:xfrm>
          <a:off x="13652500" y="1649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125506</xdr:rowOff>
    </xdr:from>
    <xdr:ext cx="534377" cy="259045"/>
    <xdr:sp macro="" textlink="">
      <xdr:nvSpPr>
        <xdr:cNvPr id="708" name="テキスト ボックス 707"/>
        <xdr:cNvSpPr txBox="1"/>
      </xdr:nvSpPr>
      <xdr:spPr>
        <a:xfrm>
          <a:off x="13436111" y="16584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49307</xdr:rowOff>
    </xdr:from>
    <xdr:to>
      <xdr:col>67</xdr:col>
      <xdr:colOff>101600</xdr:colOff>
      <xdr:row>96</xdr:row>
      <xdr:rowOff>150907</xdr:rowOff>
    </xdr:to>
    <xdr:sp macro="" textlink="">
      <xdr:nvSpPr>
        <xdr:cNvPr id="709" name="フローチャート: 判断 708"/>
        <xdr:cNvSpPr/>
      </xdr:nvSpPr>
      <xdr:spPr>
        <a:xfrm>
          <a:off x="12763500" y="1650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142034</xdr:rowOff>
    </xdr:from>
    <xdr:ext cx="534377" cy="259045"/>
    <xdr:sp macro="" textlink="">
      <xdr:nvSpPr>
        <xdr:cNvPr id="710" name="テキスト ボックス 709"/>
        <xdr:cNvSpPr txBox="1"/>
      </xdr:nvSpPr>
      <xdr:spPr>
        <a:xfrm>
          <a:off x="12547111" y="16601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6330</xdr:rowOff>
    </xdr:from>
    <xdr:to>
      <xdr:col>85</xdr:col>
      <xdr:colOff>177800</xdr:colOff>
      <xdr:row>96</xdr:row>
      <xdr:rowOff>107930</xdr:rowOff>
    </xdr:to>
    <xdr:sp macro="" textlink="">
      <xdr:nvSpPr>
        <xdr:cNvPr id="716" name="楕円 715"/>
        <xdr:cNvSpPr/>
      </xdr:nvSpPr>
      <xdr:spPr>
        <a:xfrm>
          <a:off x="16268700" y="16465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29207</xdr:rowOff>
    </xdr:from>
    <xdr:ext cx="534377" cy="259045"/>
    <xdr:sp macro="" textlink="">
      <xdr:nvSpPr>
        <xdr:cNvPr id="717" name="公債費該当値テキスト"/>
        <xdr:cNvSpPr txBox="1"/>
      </xdr:nvSpPr>
      <xdr:spPr>
        <a:xfrm>
          <a:off x="16370300" y="16316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89929</xdr:rowOff>
    </xdr:from>
    <xdr:to>
      <xdr:col>81</xdr:col>
      <xdr:colOff>101600</xdr:colOff>
      <xdr:row>96</xdr:row>
      <xdr:rowOff>20079</xdr:rowOff>
    </xdr:to>
    <xdr:sp macro="" textlink="">
      <xdr:nvSpPr>
        <xdr:cNvPr id="718" name="楕円 717"/>
        <xdr:cNvSpPr/>
      </xdr:nvSpPr>
      <xdr:spPr>
        <a:xfrm>
          <a:off x="15430500" y="16377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36606</xdr:rowOff>
    </xdr:from>
    <xdr:ext cx="534377" cy="259045"/>
    <xdr:sp macro="" textlink="">
      <xdr:nvSpPr>
        <xdr:cNvPr id="719" name="テキスト ボックス 718"/>
        <xdr:cNvSpPr txBox="1"/>
      </xdr:nvSpPr>
      <xdr:spPr>
        <a:xfrm>
          <a:off x="15214111" y="16152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55707</xdr:rowOff>
    </xdr:from>
    <xdr:to>
      <xdr:col>76</xdr:col>
      <xdr:colOff>165100</xdr:colOff>
      <xdr:row>95</xdr:row>
      <xdr:rowOff>157307</xdr:rowOff>
    </xdr:to>
    <xdr:sp macro="" textlink="">
      <xdr:nvSpPr>
        <xdr:cNvPr id="720" name="楕円 719"/>
        <xdr:cNvSpPr/>
      </xdr:nvSpPr>
      <xdr:spPr>
        <a:xfrm>
          <a:off x="14541500" y="16343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2384</xdr:rowOff>
    </xdr:from>
    <xdr:ext cx="534377" cy="259045"/>
    <xdr:sp macro="" textlink="">
      <xdr:nvSpPr>
        <xdr:cNvPr id="721" name="テキスト ボックス 720"/>
        <xdr:cNvSpPr txBox="1"/>
      </xdr:nvSpPr>
      <xdr:spPr>
        <a:xfrm>
          <a:off x="14325111" y="16118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114252</xdr:rowOff>
    </xdr:from>
    <xdr:to>
      <xdr:col>72</xdr:col>
      <xdr:colOff>38100</xdr:colOff>
      <xdr:row>96</xdr:row>
      <xdr:rowOff>44402</xdr:rowOff>
    </xdr:to>
    <xdr:sp macro="" textlink="">
      <xdr:nvSpPr>
        <xdr:cNvPr id="722" name="楕円 721"/>
        <xdr:cNvSpPr/>
      </xdr:nvSpPr>
      <xdr:spPr>
        <a:xfrm>
          <a:off x="13652500" y="16402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60929</xdr:rowOff>
    </xdr:from>
    <xdr:ext cx="534377" cy="259045"/>
    <xdr:sp macro="" textlink="">
      <xdr:nvSpPr>
        <xdr:cNvPr id="723" name="テキスト ボックス 722"/>
        <xdr:cNvSpPr txBox="1"/>
      </xdr:nvSpPr>
      <xdr:spPr>
        <a:xfrm>
          <a:off x="13436111" y="16177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49033</xdr:rowOff>
    </xdr:from>
    <xdr:to>
      <xdr:col>67</xdr:col>
      <xdr:colOff>101600</xdr:colOff>
      <xdr:row>96</xdr:row>
      <xdr:rowOff>150633</xdr:rowOff>
    </xdr:to>
    <xdr:sp macro="" textlink="">
      <xdr:nvSpPr>
        <xdr:cNvPr id="724" name="楕円 723"/>
        <xdr:cNvSpPr/>
      </xdr:nvSpPr>
      <xdr:spPr>
        <a:xfrm>
          <a:off x="12763500" y="16508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167160</xdr:rowOff>
    </xdr:from>
    <xdr:ext cx="534377" cy="259045"/>
    <xdr:sp macro="" textlink="">
      <xdr:nvSpPr>
        <xdr:cNvPr id="725" name="テキスト ボックス 724"/>
        <xdr:cNvSpPr txBox="1"/>
      </xdr:nvSpPr>
      <xdr:spPr>
        <a:xfrm>
          <a:off x="12547111" y="16283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9" name="テキスト ボックス 738"/>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1" name="テキスト ボックス 740"/>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3" name="テキスト ボックス 742"/>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7" name="テキスト ボックス 74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91884</xdr:rowOff>
    </xdr:from>
    <xdr:to>
      <xdr:col>116</xdr:col>
      <xdr:colOff>62864</xdr:colOff>
      <xdr:row>39</xdr:row>
      <xdr:rowOff>44450</xdr:rowOff>
    </xdr:to>
    <xdr:cxnSp macro="">
      <xdr:nvCxnSpPr>
        <xdr:cNvPr id="749" name="直線コネクタ 748"/>
        <xdr:cNvCxnSpPr/>
      </xdr:nvCxnSpPr>
      <xdr:spPr>
        <a:xfrm flipV="1">
          <a:off x="22159595" y="5235384"/>
          <a:ext cx="1269" cy="1495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38561</xdr:rowOff>
    </xdr:from>
    <xdr:ext cx="469744" cy="259045"/>
    <xdr:sp macro="" textlink="">
      <xdr:nvSpPr>
        <xdr:cNvPr id="752" name="諸支出金最大値テキスト"/>
        <xdr:cNvSpPr txBox="1"/>
      </xdr:nvSpPr>
      <xdr:spPr>
        <a:xfrm>
          <a:off x="22212300" y="501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7,851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91884</xdr:rowOff>
    </xdr:from>
    <xdr:to>
      <xdr:col>116</xdr:col>
      <xdr:colOff>152400</xdr:colOff>
      <xdr:row>30</xdr:row>
      <xdr:rowOff>91884</xdr:rowOff>
    </xdr:to>
    <xdr:cxnSp macro="">
      <xdr:nvCxnSpPr>
        <xdr:cNvPr id="753" name="直線コネクタ 752"/>
        <xdr:cNvCxnSpPr/>
      </xdr:nvCxnSpPr>
      <xdr:spPr>
        <a:xfrm>
          <a:off x="22072600" y="5235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111586</xdr:rowOff>
    </xdr:from>
    <xdr:ext cx="378565" cy="259045"/>
    <xdr:sp macro="" textlink="">
      <xdr:nvSpPr>
        <xdr:cNvPr id="755" name="諸支出金平均値テキスト"/>
        <xdr:cNvSpPr txBox="1"/>
      </xdr:nvSpPr>
      <xdr:spPr>
        <a:xfrm>
          <a:off x="22212300" y="645523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88709</xdr:rowOff>
    </xdr:from>
    <xdr:to>
      <xdr:col>116</xdr:col>
      <xdr:colOff>114300</xdr:colOff>
      <xdr:row>39</xdr:row>
      <xdr:rowOff>18859</xdr:rowOff>
    </xdr:to>
    <xdr:sp macro="" textlink="">
      <xdr:nvSpPr>
        <xdr:cNvPr id="756" name="フローチャート: 判断 755"/>
        <xdr:cNvSpPr/>
      </xdr:nvSpPr>
      <xdr:spPr>
        <a:xfrm>
          <a:off x="22110700" y="660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116713</xdr:rowOff>
    </xdr:from>
    <xdr:to>
      <xdr:col>112</xdr:col>
      <xdr:colOff>38100</xdr:colOff>
      <xdr:row>39</xdr:row>
      <xdr:rowOff>46863</xdr:rowOff>
    </xdr:to>
    <xdr:sp macro="" textlink="">
      <xdr:nvSpPr>
        <xdr:cNvPr id="758" name="フローチャート: 判断 757"/>
        <xdr:cNvSpPr/>
      </xdr:nvSpPr>
      <xdr:spPr>
        <a:xfrm>
          <a:off x="21272500" y="663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63390</xdr:rowOff>
    </xdr:from>
    <xdr:ext cx="378565" cy="259045"/>
    <xdr:sp macro="" textlink="">
      <xdr:nvSpPr>
        <xdr:cNvPr id="759" name="テキスト ボックス 758"/>
        <xdr:cNvSpPr txBox="1"/>
      </xdr:nvSpPr>
      <xdr:spPr>
        <a:xfrm>
          <a:off x="21134017" y="64070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143573</xdr:rowOff>
    </xdr:from>
    <xdr:to>
      <xdr:col>107</xdr:col>
      <xdr:colOff>101600</xdr:colOff>
      <xdr:row>38</xdr:row>
      <xdr:rowOff>73723</xdr:rowOff>
    </xdr:to>
    <xdr:sp macro="" textlink="">
      <xdr:nvSpPr>
        <xdr:cNvPr id="761" name="フローチャート: 判断 760"/>
        <xdr:cNvSpPr/>
      </xdr:nvSpPr>
      <xdr:spPr>
        <a:xfrm>
          <a:off x="20383500" y="648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90250</xdr:rowOff>
    </xdr:from>
    <xdr:ext cx="469744" cy="259045"/>
    <xdr:sp macro="" textlink="">
      <xdr:nvSpPr>
        <xdr:cNvPr id="762" name="テキスト ボックス 761"/>
        <xdr:cNvSpPr txBox="1"/>
      </xdr:nvSpPr>
      <xdr:spPr>
        <a:xfrm>
          <a:off x="20199428" y="6262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110045</xdr:rowOff>
    </xdr:from>
    <xdr:to>
      <xdr:col>102</xdr:col>
      <xdr:colOff>165100</xdr:colOff>
      <xdr:row>39</xdr:row>
      <xdr:rowOff>40195</xdr:rowOff>
    </xdr:to>
    <xdr:sp macro="" textlink="">
      <xdr:nvSpPr>
        <xdr:cNvPr id="764" name="フローチャート: 判断 763"/>
        <xdr:cNvSpPr/>
      </xdr:nvSpPr>
      <xdr:spPr>
        <a:xfrm>
          <a:off x="19494500" y="662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56723</xdr:rowOff>
    </xdr:from>
    <xdr:ext cx="378565" cy="259045"/>
    <xdr:sp macro="" textlink="">
      <xdr:nvSpPr>
        <xdr:cNvPr id="765" name="テキスト ボックス 764"/>
        <xdr:cNvSpPr txBox="1"/>
      </xdr:nvSpPr>
      <xdr:spPr>
        <a:xfrm>
          <a:off x="19356017" y="6400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111379</xdr:rowOff>
    </xdr:from>
    <xdr:to>
      <xdr:col>98</xdr:col>
      <xdr:colOff>38100</xdr:colOff>
      <xdr:row>39</xdr:row>
      <xdr:rowOff>41529</xdr:rowOff>
    </xdr:to>
    <xdr:sp macro="" textlink="">
      <xdr:nvSpPr>
        <xdr:cNvPr id="766" name="フローチャート: 判断 765"/>
        <xdr:cNvSpPr/>
      </xdr:nvSpPr>
      <xdr:spPr>
        <a:xfrm>
          <a:off x="18605500" y="6626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58056</xdr:rowOff>
    </xdr:from>
    <xdr:ext cx="378565" cy="259045"/>
    <xdr:sp macro="" textlink="">
      <xdr:nvSpPr>
        <xdr:cNvPr id="767" name="テキスト ボックス 766"/>
        <xdr:cNvSpPr txBox="1"/>
      </xdr:nvSpPr>
      <xdr:spPr>
        <a:xfrm>
          <a:off x="18467017" y="64017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4"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6" name="テキスト ボックス 775"/>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目的別歳出は、土木費、教育費等で類似団体の平均を上回る一方、民生費等で下回っている。</a:t>
          </a:r>
        </a:p>
        <a:p>
          <a:r>
            <a:rPr kumimoji="1" lang="ja-JP" altLang="en-US" sz="1300">
              <a:latin typeface="ＭＳ Ｐゴシック" panose="020B0600070205080204" pitchFamily="50" charset="-128"/>
              <a:ea typeface="ＭＳ Ｐゴシック" panose="020B0600070205080204" pitchFamily="50" charset="-128"/>
            </a:rPr>
            <a:t>　類似団体を上回っているもののうち、土木費については、手柄山平和公園の再整備や</a:t>
          </a:r>
          <a:r>
            <a:rPr kumimoji="1" lang="en-US" altLang="ja-JP" sz="1300">
              <a:latin typeface="ＭＳ Ｐゴシック" panose="020B0600070205080204" pitchFamily="50" charset="-128"/>
              <a:ea typeface="ＭＳ Ｐゴシック" panose="020B0600070205080204" pitchFamily="50" charset="-128"/>
            </a:rPr>
            <a:t>JR</a:t>
          </a:r>
          <a:r>
            <a:rPr kumimoji="1" lang="ja-JP" altLang="en-US" sz="1300">
              <a:latin typeface="ＭＳ Ｐゴシック" panose="020B0600070205080204" pitchFamily="50" charset="-128"/>
              <a:ea typeface="ＭＳ Ｐゴシック" panose="020B0600070205080204" pitchFamily="50" charset="-128"/>
            </a:rPr>
            <a:t>英賀保駅周辺整備事業等の実施により増となっている。</a:t>
          </a:r>
        </a:p>
        <a:p>
          <a:r>
            <a:rPr kumimoji="1" lang="ja-JP" altLang="en-US" sz="1300">
              <a:latin typeface="ＭＳ Ｐゴシック" panose="020B0600070205080204" pitchFamily="50" charset="-128"/>
              <a:ea typeface="ＭＳ Ｐゴシック" panose="020B0600070205080204" pitchFamily="50" charset="-128"/>
            </a:rPr>
            <a:t>　教育費については、校舎長寿命化改修等の実施、新市立高等学校整備に係る用地の取得等により増となっている。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兵庫県姫路市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実質収支比率は前年度から</a:t>
          </a:r>
          <a:r>
            <a:rPr kumimoji="1" lang="en-US" altLang="ja-JP" sz="1300">
              <a:latin typeface="ＭＳ ゴシック" pitchFamily="49" charset="-128"/>
              <a:ea typeface="ＭＳ ゴシック" pitchFamily="49" charset="-128"/>
            </a:rPr>
            <a:t>0.25</a:t>
          </a:r>
          <a:r>
            <a:rPr kumimoji="1" lang="ja-JP" altLang="en-US" sz="1300">
              <a:latin typeface="ＭＳ ゴシック" pitchFamily="49" charset="-128"/>
              <a:ea typeface="ＭＳ ゴシック" pitchFamily="49" charset="-128"/>
            </a:rPr>
            <a:t>ポイント増加し</a:t>
          </a:r>
          <a:r>
            <a:rPr kumimoji="1" lang="en-US" altLang="ja-JP" sz="1300">
              <a:latin typeface="ＭＳ ゴシック" pitchFamily="49" charset="-128"/>
              <a:ea typeface="ＭＳ ゴシック" pitchFamily="49" charset="-128"/>
            </a:rPr>
            <a:t>4.51</a:t>
          </a:r>
          <a:r>
            <a:rPr kumimoji="1" lang="ja-JP" altLang="en-US" sz="1300">
              <a:latin typeface="ＭＳ ゴシック" pitchFamily="49" charset="-128"/>
              <a:ea typeface="ＭＳ ゴシック" pitchFamily="49" charset="-128"/>
            </a:rPr>
            <a:t>％となった。財政調整基金残高の変動はほぼなかったが、標準財政規模が</a:t>
          </a:r>
          <a:r>
            <a:rPr kumimoji="1" lang="en-US" altLang="ja-JP" sz="1300">
              <a:latin typeface="ＭＳ ゴシック" pitchFamily="49" charset="-128"/>
              <a:ea typeface="ＭＳ ゴシック" pitchFamily="49" charset="-128"/>
            </a:rPr>
            <a:t>2.09</a:t>
          </a:r>
          <a:r>
            <a:rPr kumimoji="1" lang="ja-JP" altLang="en-US" sz="1300">
              <a:latin typeface="ＭＳ ゴシック" pitchFamily="49" charset="-128"/>
              <a:ea typeface="ＭＳ ゴシック" pitchFamily="49" charset="-128"/>
            </a:rPr>
            <a:t>％（</a:t>
          </a:r>
          <a:r>
            <a:rPr kumimoji="1" lang="en-US" altLang="ja-JP" sz="1300">
              <a:latin typeface="ＭＳ ゴシック" pitchFamily="49" charset="-128"/>
              <a:ea typeface="ＭＳ ゴシック" pitchFamily="49" charset="-128"/>
            </a:rPr>
            <a:t>26.3</a:t>
          </a:r>
          <a:r>
            <a:rPr kumimoji="1" lang="ja-JP" altLang="en-US" sz="1300">
              <a:latin typeface="ＭＳ ゴシック" pitchFamily="49" charset="-128"/>
              <a:ea typeface="ＭＳ ゴシック" pitchFamily="49" charset="-128"/>
            </a:rPr>
            <a:t>億円）の増となったため、比率は</a:t>
          </a:r>
          <a:r>
            <a:rPr kumimoji="1" lang="en-US" altLang="ja-JP" sz="1300">
              <a:latin typeface="ＭＳ ゴシック" pitchFamily="49" charset="-128"/>
              <a:ea typeface="ＭＳ ゴシック" pitchFamily="49" charset="-128"/>
            </a:rPr>
            <a:t>11.36</a:t>
          </a:r>
          <a:r>
            <a:rPr kumimoji="1" lang="ja-JP" altLang="en-US" sz="1300">
              <a:latin typeface="ＭＳ ゴシック" pitchFamily="49" charset="-128"/>
              <a:ea typeface="ＭＳ ゴシック" pitchFamily="49" charset="-128"/>
            </a:rPr>
            <a:t>％で前年度から</a:t>
          </a:r>
          <a:r>
            <a:rPr kumimoji="1" lang="en-US" altLang="ja-JP" sz="1300">
              <a:latin typeface="ＭＳ ゴシック" pitchFamily="49" charset="-128"/>
              <a:ea typeface="ＭＳ ゴシック" pitchFamily="49" charset="-128"/>
            </a:rPr>
            <a:t>0.21</a:t>
          </a:r>
          <a:r>
            <a:rPr kumimoji="1" lang="ja-JP" altLang="en-US" sz="1300">
              <a:latin typeface="ＭＳ ゴシック" pitchFamily="49" charset="-128"/>
              <a:ea typeface="ＭＳ ゴシック" pitchFamily="49" charset="-128"/>
            </a:rPr>
            <a:t>ポイント減となっている。</a:t>
          </a:r>
        </a:p>
        <a:p>
          <a:r>
            <a:rPr kumimoji="1" lang="ja-JP" altLang="en-US" sz="1300">
              <a:latin typeface="ＭＳ ゴシック" pitchFamily="49" charset="-128"/>
              <a:ea typeface="ＭＳ ゴシック" pitchFamily="49" charset="-128"/>
            </a:rPr>
            <a:t>　実質単年度収支は、令和</a:t>
          </a:r>
          <a:r>
            <a:rPr kumimoji="1" lang="en-US" altLang="ja-JP" sz="1300">
              <a:latin typeface="ＭＳ ゴシック" pitchFamily="49" charset="-128"/>
              <a:ea typeface="ＭＳ ゴシック" pitchFamily="49" charset="-128"/>
            </a:rPr>
            <a:t>5</a:t>
          </a:r>
          <a:r>
            <a:rPr kumimoji="1" lang="ja-JP" altLang="en-US" sz="1300">
              <a:latin typeface="ＭＳ ゴシック" pitchFamily="49" charset="-128"/>
              <a:ea typeface="ＭＳ ゴシック" pitchFamily="49" charset="-128"/>
            </a:rPr>
            <a:t>年度は</a:t>
          </a:r>
          <a:r>
            <a:rPr kumimoji="1" lang="en-US" altLang="ja-JP" sz="1300">
              <a:latin typeface="ＭＳ ゴシック" pitchFamily="49" charset="-128"/>
              <a:ea typeface="ＭＳ ゴシック" pitchFamily="49" charset="-128"/>
            </a:rPr>
            <a:t>4.1</a:t>
          </a:r>
          <a:r>
            <a:rPr kumimoji="1" lang="ja-JP" altLang="en-US" sz="1300">
              <a:latin typeface="ＭＳ ゴシック" pitchFamily="49" charset="-128"/>
              <a:ea typeface="ＭＳ ゴシック" pitchFamily="49" charset="-128"/>
            </a:rPr>
            <a:t>億円の赤字となったが、令和</a:t>
          </a:r>
          <a:r>
            <a:rPr kumimoji="1" lang="en-US" altLang="ja-JP" sz="1300">
              <a:latin typeface="ＭＳ ゴシック" pitchFamily="49" charset="-128"/>
              <a:ea typeface="ＭＳ ゴシック" pitchFamily="49" charset="-128"/>
            </a:rPr>
            <a:t>6</a:t>
          </a:r>
          <a:r>
            <a:rPr kumimoji="1" lang="ja-JP" altLang="en-US" sz="1300">
              <a:latin typeface="ＭＳ ゴシック" pitchFamily="49" charset="-128"/>
              <a:ea typeface="ＭＳ ゴシック" pitchFamily="49" charset="-128"/>
            </a:rPr>
            <a:t>年度は</a:t>
          </a:r>
          <a:r>
            <a:rPr kumimoji="1" lang="en-US" altLang="ja-JP" sz="1300">
              <a:latin typeface="ＭＳ ゴシック" pitchFamily="49" charset="-128"/>
              <a:ea typeface="ＭＳ ゴシック" pitchFamily="49" charset="-128"/>
            </a:rPr>
            <a:t>4.4</a:t>
          </a:r>
          <a:r>
            <a:rPr kumimoji="1" lang="ja-JP" altLang="en-US" sz="1300">
              <a:latin typeface="ＭＳ ゴシック" pitchFamily="49" charset="-128"/>
              <a:ea typeface="ＭＳ ゴシック" pitchFamily="49" charset="-128"/>
            </a:rPr>
            <a:t>億円の黒字を確保できている。</a:t>
          </a:r>
        </a:p>
        <a:p>
          <a:r>
            <a:rPr kumimoji="1" lang="ja-JP" altLang="en-US" sz="1300">
              <a:latin typeface="ＭＳ ゴシック" pitchFamily="49" charset="-128"/>
              <a:ea typeface="ＭＳ ゴシック" pitchFamily="49" charset="-128"/>
            </a:rPr>
            <a:t>　今後も、物価変動をはじめ経済情勢の急激な変化等による財源不足に対応できるよう、財政調整基金の確保に努める。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兵庫県姫路市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連結実質赤字比率は、平成</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年度の制度創設以来、全会計において実質赤字額及び資金不足額が発生していないため、算出されていない。</a:t>
          </a:r>
        </a:p>
        <a:p>
          <a:r>
            <a:rPr kumimoji="1" lang="ja-JP" altLang="en-US" sz="1400">
              <a:latin typeface="ＭＳ ゴシック" pitchFamily="49" charset="-128"/>
              <a:ea typeface="ＭＳ ゴシック" pitchFamily="49" charset="-128"/>
            </a:rPr>
            <a:t>　個別会計ごとでは、平成</a:t>
          </a:r>
          <a:r>
            <a:rPr kumimoji="1" lang="en-US" altLang="ja-JP" sz="1400">
              <a:latin typeface="ＭＳ ゴシック" pitchFamily="49" charset="-128"/>
              <a:ea typeface="ＭＳ ゴシック" pitchFamily="49" charset="-128"/>
            </a:rPr>
            <a:t>23</a:t>
          </a:r>
          <a:r>
            <a:rPr kumimoji="1" lang="ja-JP" altLang="en-US" sz="1400">
              <a:latin typeface="ＭＳ ゴシック" pitchFamily="49" charset="-128"/>
              <a:ea typeface="ＭＳ ゴシック" pitchFamily="49" charset="-128"/>
            </a:rPr>
            <a:t>年度まで赤字会計であった駐車場事業特別会計が廃止されたことにより、平成</a:t>
          </a:r>
          <a:r>
            <a:rPr kumimoji="1" lang="en-US" altLang="ja-JP" sz="1400">
              <a:latin typeface="ＭＳ ゴシック" pitchFamily="49" charset="-128"/>
              <a:ea typeface="ＭＳ ゴシック" pitchFamily="49" charset="-128"/>
            </a:rPr>
            <a:t>24</a:t>
          </a:r>
          <a:r>
            <a:rPr kumimoji="1" lang="ja-JP" altLang="en-US" sz="1400">
              <a:latin typeface="ＭＳ ゴシック" pitchFamily="49" charset="-128"/>
              <a:ea typeface="ＭＳ ゴシック" pitchFamily="49" charset="-128"/>
            </a:rPr>
            <a:t>年度以降は実質赤字額及び資金不足額が発生していない。</a:t>
          </a:r>
        </a:p>
        <a:p>
          <a:r>
            <a:rPr kumimoji="1" lang="ja-JP" altLang="en-US" sz="1400">
              <a:latin typeface="ＭＳ ゴシック" pitchFamily="49" charset="-128"/>
              <a:ea typeface="ＭＳ ゴシック" pitchFamily="49" charset="-128"/>
            </a:rPr>
            <a:t>　今後も、連結対象会計について収支構造の見直しを行い、健全な財政運営に努める。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85" zoomScaleNormal="85" workbookViewId="0">
      <selection activeCell="AY8" sqref="AY8:BM8"/>
    </sheetView>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75" thickBot="1" x14ac:dyDescent="0.2">
      <c r="B2" s="170" t="s">
        <v>77</v>
      </c>
      <c r="C2" s="170"/>
      <c r="D2" s="171"/>
    </row>
    <row r="3" spans="1:119" ht="18.75" customHeight="1" thickBot="1" x14ac:dyDescent="0.2">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254966827</v>
      </c>
      <c r="BO4" s="449"/>
      <c r="BP4" s="449"/>
      <c r="BQ4" s="449"/>
      <c r="BR4" s="449"/>
      <c r="BS4" s="449"/>
      <c r="BT4" s="449"/>
      <c r="BU4" s="450"/>
      <c r="BV4" s="448">
        <v>238253754</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4.5</v>
      </c>
      <c r="CU4" s="589"/>
      <c r="CV4" s="589"/>
      <c r="CW4" s="589"/>
      <c r="CX4" s="589"/>
      <c r="CY4" s="589"/>
      <c r="CZ4" s="589"/>
      <c r="DA4" s="590"/>
      <c r="DB4" s="588">
        <v>4.3</v>
      </c>
      <c r="DC4" s="589"/>
      <c r="DD4" s="589"/>
      <c r="DE4" s="589"/>
      <c r="DF4" s="589"/>
      <c r="DG4" s="589"/>
      <c r="DH4" s="589"/>
      <c r="DI4" s="590"/>
    </row>
    <row r="5" spans="1:119" ht="18.75" customHeight="1" x14ac:dyDescent="0.15">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245982223</v>
      </c>
      <c r="BO5" s="420"/>
      <c r="BP5" s="420"/>
      <c r="BQ5" s="420"/>
      <c r="BR5" s="420"/>
      <c r="BS5" s="420"/>
      <c r="BT5" s="420"/>
      <c r="BU5" s="421"/>
      <c r="BV5" s="419">
        <v>228521943</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88.1</v>
      </c>
      <c r="CU5" s="417"/>
      <c r="CV5" s="417"/>
      <c r="CW5" s="417"/>
      <c r="CX5" s="417"/>
      <c r="CY5" s="417"/>
      <c r="CZ5" s="417"/>
      <c r="DA5" s="418"/>
      <c r="DB5" s="416">
        <v>87.7</v>
      </c>
      <c r="DC5" s="417"/>
      <c r="DD5" s="417"/>
      <c r="DE5" s="417"/>
      <c r="DF5" s="417"/>
      <c r="DG5" s="417"/>
      <c r="DH5" s="417"/>
      <c r="DI5" s="418"/>
    </row>
    <row r="6" spans="1:119" ht="18.75" customHeight="1" x14ac:dyDescent="0.15">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8984604</v>
      </c>
      <c r="BO6" s="420"/>
      <c r="BP6" s="420"/>
      <c r="BQ6" s="420"/>
      <c r="BR6" s="420"/>
      <c r="BS6" s="420"/>
      <c r="BT6" s="420"/>
      <c r="BU6" s="421"/>
      <c r="BV6" s="419">
        <v>9731811</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88.8</v>
      </c>
      <c r="CU6" s="563"/>
      <c r="CV6" s="563"/>
      <c r="CW6" s="563"/>
      <c r="CX6" s="563"/>
      <c r="CY6" s="563"/>
      <c r="CZ6" s="563"/>
      <c r="DA6" s="564"/>
      <c r="DB6" s="562">
        <v>89.5</v>
      </c>
      <c r="DC6" s="563"/>
      <c r="DD6" s="563"/>
      <c r="DE6" s="563"/>
      <c r="DF6" s="563"/>
      <c r="DG6" s="563"/>
      <c r="DH6" s="563"/>
      <c r="DI6" s="564"/>
    </row>
    <row r="7" spans="1:119" ht="18.75" customHeight="1" x14ac:dyDescent="0.15">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3186918</v>
      </c>
      <c r="BO7" s="420"/>
      <c r="BP7" s="420"/>
      <c r="BQ7" s="420"/>
      <c r="BR7" s="420"/>
      <c r="BS7" s="420"/>
      <c r="BT7" s="420"/>
      <c r="BU7" s="421"/>
      <c r="BV7" s="419">
        <v>4374721</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128468950</v>
      </c>
      <c r="CU7" s="420"/>
      <c r="CV7" s="420"/>
      <c r="CW7" s="420"/>
      <c r="CX7" s="420"/>
      <c r="CY7" s="420"/>
      <c r="CZ7" s="420"/>
      <c r="DA7" s="421"/>
      <c r="DB7" s="419">
        <v>125835112</v>
      </c>
      <c r="DC7" s="420"/>
      <c r="DD7" s="420"/>
      <c r="DE7" s="420"/>
      <c r="DF7" s="420"/>
      <c r="DG7" s="420"/>
      <c r="DH7" s="420"/>
      <c r="DI7" s="421"/>
    </row>
    <row r="8" spans="1:119" ht="18.75" customHeight="1" thickBot="1" x14ac:dyDescent="0.2">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5797686</v>
      </c>
      <c r="BO8" s="420"/>
      <c r="BP8" s="420"/>
      <c r="BQ8" s="420"/>
      <c r="BR8" s="420"/>
      <c r="BS8" s="420"/>
      <c r="BT8" s="420"/>
      <c r="BU8" s="421"/>
      <c r="BV8" s="419">
        <v>5357090</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0.85</v>
      </c>
      <c r="CU8" s="523"/>
      <c r="CV8" s="523"/>
      <c r="CW8" s="523"/>
      <c r="CX8" s="523"/>
      <c r="CY8" s="523"/>
      <c r="CZ8" s="523"/>
      <c r="DA8" s="524"/>
      <c r="DB8" s="522">
        <v>0.85</v>
      </c>
      <c r="DC8" s="523"/>
      <c r="DD8" s="523"/>
      <c r="DE8" s="523"/>
      <c r="DF8" s="523"/>
      <c r="DG8" s="523"/>
      <c r="DH8" s="523"/>
      <c r="DI8" s="524"/>
    </row>
    <row r="9" spans="1:119" ht="18.75" customHeight="1" thickBot="1" x14ac:dyDescent="0.2">
      <c r="A9" s="169"/>
      <c r="B9" s="551" t="s">
        <v>107</v>
      </c>
      <c r="C9" s="552"/>
      <c r="D9" s="552"/>
      <c r="E9" s="552"/>
      <c r="F9" s="552"/>
      <c r="G9" s="552"/>
      <c r="H9" s="552"/>
      <c r="I9" s="552"/>
      <c r="J9" s="552"/>
      <c r="K9" s="470"/>
      <c r="L9" s="553" t="s">
        <v>108</v>
      </c>
      <c r="M9" s="554"/>
      <c r="N9" s="554"/>
      <c r="O9" s="554"/>
      <c r="P9" s="554"/>
      <c r="Q9" s="555"/>
      <c r="R9" s="556">
        <v>530495</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440596</v>
      </c>
      <c r="BO9" s="420"/>
      <c r="BP9" s="420"/>
      <c r="BQ9" s="420"/>
      <c r="BR9" s="420"/>
      <c r="BS9" s="420"/>
      <c r="BT9" s="420"/>
      <c r="BU9" s="421"/>
      <c r="BV9" s="419">
        <v>-413162</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12.1</v>
      </c>
      <c r="CU9" s="417"/>
      <c r="CV9" s="417"/>
      <c r="CW9" s="417"/>
      <c r="CX9" s="417"/>
      <c r="CY9" s="417"/>
      <c r="CZ9" s="417"/>
      <c r="DA9" s="418"/>
      <c r="DB9" s="416">
        <v>13.7</v>
      </c>
      <c r="DC9" s="417"/>
      <c r="DD9" s="417"/>
      <c r="DE9" s="417"/>
      <c r="DF9" s="417"/>
      <c r="DG9" s="417"/>
      <c r="DH9" s="417"/>
      <c r="DI9" s="418"/>
    </row>
    <row r="10" spans="1:119" ht="18.75" customHeight="1" thickBot="1" x14ac:dyDescent="0.2">
      <c r="A10" s="169"/>
      <c r="B10" s="551"/>
      <c r="C10" s="552"/>
      <c r="D10" s="552"/>
      <c r="E10" s="552"/>
      <c r="F10" s="552"/>
      <c r="G10" s="552"/>
      <c r="H10" s="552"/>
      <c r="I10" s="552"/>
      <c r="J10" s="552"/>
      <c r="K10" s="470"/>
      <c r="L10" s="375" t="s">
        <v>113</v>
      </c>
      <c r="M10" s="376"/>
      <c r="N10" s="376"/>
      <c r="O10" s="376"/>
      <c r="P10" s="376"/>
      <c r="Q10" s="377"/>
      <c r="R10" s="372">
        <v>535664</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43653</v>
      </c>
      <c r="BO10" s="420"/>
      <c r="BP10" s="420"/>
      <c r="BQ10" s="420"/>
      <c r="BR10" s="420"/>
      <c r="BS10" s="420"/>
      <c r="BT10" s="420"/>
      <c r="BU10" s="421"/>
      <c r="BV10" s="419">
        <v>20994</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104</v>
      </c>
      <c r="AV11" s="478"/>
      <c r="AW11" s="478"/>
      <c r="AX11" s="478"/>
      <c r="AY11" s="433" t="s">
        <v>120</v>
      </c>
      <c r="AZ11" s="434"/>
      <c r="BA11" s="434"/>
      <c r="BB11" s="434"/>
      <c r="BC11" s="434"/>
      <c r="BD11" s="434"/>
      <c r="BE11" s="434"/>
      <c r="BF11" s="434"/>
      <c r="BG11" s="434"/>
      <c r="BH11" s="434"/>
      <c r="BI11" s="434"/>
      <c r="BJ11" s="434"/>
      <c r="BK11" s="434"/>
      <c r="BL11" s="434"/>
      <c r="BM11" s="435"/>
      <c r="BN11" s="419">
        <v>828260</v>
      </c>
      <c r="BO11" s="420"/>
      <c r="BP11" s="420"/>
      <c r="BQ11" s="420"/>
      <c r="BR11" s="420"/>
      <c r="BS11" s="420"/>
      <c r="BT11" s="420"/>
      <c r="BU11" s="421"/>
      <c r="BV11" s="419">
        <v>1527054</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69"/>
      <c r="B12" s="525" t="s">
        <v>123</v>
      </c>
      <c r="C12" s="526"/>
      <c r="D12" s="526"/>
      <c r="E12" s="526"/>
      <c r="F12" s="526"/>
      <c r="G12" s="526"/>
      <c r="H12" s="526"/>
      <c r="I12" s="526"/>
      <c r="J12" s="526"/>
      <c r="K12" s="527"/>
      <c r="L12" s="534" t="s">
        <v>124</v>
      </c>
      <c r="M12" s="535"/>
      <c r="N12" s="535"/>
      <c r="O12" s="535"/>
      <c r="P12" s="535"/>
      <c r="Q12" s="536"/>
      <c r="R12" s="537">
        <v>523181</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69"/>
      <c r="B13" s="528"/>
      <c r="C13" s="529"/>
      <c r="D13" s="529"/>
      <c r="E13" s="529"/>
      <c r="F13" s="529"/>
      <c r="G13" s="529"/>
      <c r="H13" s="529"/>
      <c r="I13" s="529"/>
      <c r="J13" s="529"/>
      <c r="K13" s="530"/>
      <c r="L13" s="178"/>
      <c r="M13" s="503" t="s">
        <v>130</v>
      </c>
      <c r="N13" s="504"/>
      <c r="O13" s="504"/>
      <c r="P13" s="504"/>
      <c r="Q13" s="505"/>
      <c r="R13" s="506">
        <v>509100</v>
      </c>
      <c r="S13" s="507"/>
      <c r="T13" s="507"/>
      <c r="U13" s="507"/>
      <c r="V13" s="508"/>
      <c r="W13" s="509" t="s">
        <v>131</v>
      </c>
      <c r="X13" s="405"/>
      <c r="Y13" s="405"/>
      <c r="Z13" s="405"/>
      <c r="AA13" s="405"/>
      <c r="AB13" s="406"/>
      <c r="AC13" s="372">
        <v>2413</v>
      </c>
      <c r="AD13" s="373"/>
      <c r="AE13" s="373"/>
      <c r="AF13" s="373"/>
      <c r="AG13" s="374"/>
      <c r="AH13" s="372">
        <v>2473</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1312509</v>
      </c>
      <c r="BO13" s="420"/>
      <c r="BP13" s="420"/>
      <c r="BQ13" s="420"/>
      <c r="BR13" s="420"/>
      <c r="BS13" s="420"/>
      <c r="BT13" s="420"/>
      <c r="BU13" s="421"/>
      <c r="BV13" s="419">
        <v>1134886</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3.7</v>
      </c>
      <c r="CU13" s="417"/>
      <c r="CV13" s="417"/>
      <c r="CW13" s="417"/>
      <c r="CX13" s="417"/>
      <c r="CY13" s="417"/>
      <c r="CZ13" s="417"/>
      <c r="DA13" s="418"/>
      <c r="DB13" s="416">
        <v>3.5</v>
      </c>
      <c r="DC13" s="417"/>
      <c r="DD13" s="417"/>
      <c r="DE13" s="417"/>
      <c r="DF13" s="417"/>
      <c r="DG13" s="417"/>
      <c r="DH13" s="417"/>
      <c r="DI13" s="418"/>
    </row>
    <row r="14" spans="1:119" ht="18.75" customHeight="1" thickBot="1" x14ac:dyDescent="0.2">
      <c r="A14" s="169"/>
      <c r="B14" s="528"/>
      <c r="C14" s="529"/>
      <c r="D14" s="529"/>
      <c r="E14" s="529"/>
      <c r="F14" s="529"/>
      <c r="G14" s="529"/>
      <c r="H14" s="529"/>
      <c r="I14" s="529"/>
      <c r="J14" s="529"/>
      <c r="K14" s="530"/>
      <c r="L14" s="493" t="s">
        <v>135</v>
      </c>
      <c r="M14" s="546"/>
      <c r="N14" s="546"/>
      <c r="O14" s="546"/>
      <c r="P14" s="546"/>
      <c r="Q14" s="547"/>
      <c r="R14" s="506">
        <v>525884</v>
      </c>
      <c r="S14" s="507"/>
      <c r="T14" s="507"/>
      <c r="U14" s="507"/>
      <c r="V14" s="508"/>
      <c r="W14" s="510"/>
      <c r="X14" s="408"/>
      <c r="Y14" s="408"/>
      <c r="Z14" s="408"/>
      <c r="AA14" s="408"/>
      <c r="AB14" s="409"/>
      <c r="AC14" s="499">
        <v>1</v>
      </c>
      <c r="AD14" s="500"/>
      <c r="AE14" s="500"/>
      <c r="AF14" s="500"/>
      <c r="AG14" s="501"/>
      <c r="AH14" s="499">
        <v>1</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3.3</v>
      </c>
      <c r="CU14" s="517"/>
      <c r="CV14" s="517"/>
      <c r="CW14" s="517"/>
      <c r="CX14" s="517"/>
      <c r="CY14" s="517"/>
      <c r="CZ14" s="517"/>
      <c r="DA14" s="518"/>
      <c r="DB14" s="516">
        <v>9.6</v>
      </c>
      <c r="DC14" s="517"/>
      <c r="DD14" s="517"/>
      <c r="DE14" s="517"/>
      <c r="DF14" s="517"/>
      <c r="DG14" s="517"/>
      <c r="DH14" s="517"/>
      <c r="DI14" s="518"/>
    </row>
    <row r="15" spans="1:119" ht="18.75" customHeight="1" x14ac:dyDescent="0.15">
      <c r="A15" s="169"/>
      <c r="B15" s="528"/>
      <c r="C15" s="529"/>
      <c r="D15" s="529"/>
      <c r="E15" s="529"/>
      <c r="F15" s="529"/>
      <c r="G15" s="529"/>
      <c r="H15" s="529"/>
      <c r="I15" s="529"/>
      <c r="J15" s="529"/>
      <c r="K15" s="530"/>
      <c r="L15" s="178"/>
      <c r="M15" s="503" t="s">
        <v>130</v>
      </c>
      <c r="N15" s="504"/>
      <c r="O15" s="504"/>
      <c r="P15" s="504"/>
      <c r="Q15" s="505"/>
      <c r="R15" s="506">
        <v>512819</v>
      </c>
      <c r="S15" s="507"/>
      <c r="T15" s="507"/>
      <c r="U15" s="507"/>
      <c r="V15" s="508"/>
      <c r="W15" s="509" t="s">
        <v>137</v>
      </c>
      <c r="X15" s="405"/>
      <c r="Y15" s="405"/>
      <c r="Z15" s="405"/>
      <c r="AA15" s="405"/>
      <c r="AB15" s="406"/>
      <c r="AC15" s="372">
        <v>76075</v>
      </c>
      <c r="AD15" s="373"/>
      <c r="AE15" s="373"/>
      <c r="AF15" s="373"/>
      <c r="AG15" s="374"/>
      <c r="AH15" s="372">
        <v>76327</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86575594</v>
      </c>
      <c r="BO15" s="449"/>
      <c r="BP15" s="449"/>
      <c r="BQ15" s="449"/>
      <c r="BR15" s="449"/>
      <c r="BS15" s="449"/>
      <c r="BT15" s="449"/>
      <c r="BU15" s="450"/>
      <c r="BV15" s="448">
        <v>84632611</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31.8</v>
      </c>
      <c r="AD16" s="500"/>
      <c r="AE16" s="500"/>
      <c r="AF16" s="500"/>
      <c r="AG16" s="501"/>
      <c r="AH16" s="499">
        <v>32.299999999999997</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101991859</v>
      </c>
      <c r="BO16" s="420"/>
      <c r="BP16" s="420"/>
      <c r="BQ16" s="420"/>
      <c r="BR16" s="420"/>
      <c r="BS16" s="420"/>
      <c r="BT16" s="420"/>
      <c r="BU16" s="421"/>
      <c r="BV16" s="419">
        <v>99346080</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160442</v>
      </c>
      <c r="AD17" s="373"/>
      <c r="AE17" s="373"/>
      <c r="AF17" s="373"/>
      <c r="AG17" s="374"/>
      <c r="AH17" s="372">
        <v>157202</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111263526</v>
      </c>
      <c r="BO17" s="420"/>
      <c r="BP17" s="420"/>
      <c r="BQ17" s="420"/>
      <c r="BR17" s="420"/>
      <c r="BS17" s="420"/>
      <c r="BT17" s="420"/>
      <c r="BU17" s="421"/>
      <c r="BV17" s="419">
        <v>108579224</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69"/>
      <c r="B18" s="469" t="s">
        <v>147</v>
      </c>
      <c r="C18" s="470"/>
      <c r="D18" s="470"/>
      <c r="E18" s="471"/>
      <c r="F18" s="471"/>
      <c r="G18" s="471"/>
      <c r="H18" s="471"/>
      <c r="I18" s="471"/>
      <c r="J18" s="471"/>
      <c r="K18" s="471"/>
      <c r="L18" s="472">
        <v>534.55999999999995</v>
      </c>
      <c r="M18" s="472"/>
      <c r="N18" s="472"/>
      <c r="O18" s="472"/>
      <c r="P18" s="472"/>
      <c r="Q18" s="472"/>
      <c r="R18" s="473"/>
      <c r="S18" s="473"/>
      <c r="T18" s="473"/>
      <c r="U18" s="473"/>
      <c r="V18" s="474"/>
      <c r="W18" s="490"/>
      <c r="X18" s="491"/>
      <c r="Y18" s="491"/>
      <c r="Z18" s="491"/>
      <c r="AA18" s="491"/>
      <c r="AB18" s="515"/>
      <c r="AC18" s="389">
        <v>67.2</v>
      </c>
      <c r="AD18" s="390"/>
      <c r="AE18" s="390"/>
      <c r="AF18" s="390"/>
      <c r="AG18" s="475"/>
      <c r="AH18" s="389">
        <v>66.599999999999994</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119171085</v>
      </c>
      <c r="BO18" s="420"/>
      <c r="BP18" s="420"/>
      <c r="BQ18" s="420"/>
      <c r="BR18" s="420"/>
      <c r="BS18" s="420"/>
      <c r="BT18" s="420"/>
      <c r="BU18" s="421"/>
      <c r="BV18" s="419">
        <v>114011389</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69"/>
      <c r="B19" s="469" t="s">
        <v>149</v>
      </c>
      <c r="C19" s="470"/>
      <c r="D19" s="470"/>
      <c r="E19" s="471"/>
      <c r="F19" s="471"/>
      <c r="G19" s="471"/>
      <c r="H19" s="471"/>
      <c r="I19" s="471"/>
      <c r="J19" s="471"/>
      <c r="K19" s="471"/>
      <c r="L19" s="479">
        <v>992</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162201977</v>
      </c>
      <c r="BO19" s="420"/>
      <c r="BP19" s="420"/>
      <c r="BQ19" s="420"/>
      <c r="BR19" s="420"/>
      <c r="BS19" s="420"/>
      <c r="BT19" s="420"/>
      <c r="BU19" s="421"/>
      <c r="BV19" s="419">
        <v>158676141</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69"/>
      <c r="B20" s="469" t="s">
        <v>151</v>
      </c>
      <c r="C20" s="470"/>
      <c r="D20" s="470"/>
      <c r="E20" s="471"/>
      <c r="F20" s="471"/>
      <c r="G20" s="471"/>
      <c r="H20" s="471"/>
      <c r="I20" s="471"/>
      <c r="J20" s="471"/>
      <c r="K20" s="471"/>
      <c r="L20" s="479">
        <v>224106</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174372441</v>
      </c>
      <c r="BO22" s="449"/>
      <c r="BP22" s="449"/>
      <c r="BQ22" s="449"/>
      <c r="BR22" s="449"/>
      <c r="BS22" s="449"/>
      <c r="BT22" s="449"/>
      <c r="BU22" s="450"/>
      <c r="BV22" s="448">
        <v>182499773</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122704153</v>
      </c>
      <c r="BO23" s="420"/>
      <c r="BP23" s="420"/>
      <c r="BQ23" s="420"/>
      <c r="BR23" s="420"/>
      <c r="BS23" s="420"/>
      <c r="BT23" s="420"/>
      <c r="BU23" s="421"/>
      <c r="BV23" s="419">
        <v>127602041</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69"/>
      <c r="B24" s="398"/>
      <c r="C24" s="399"/>
      <c r="D24" s="400"/>
      <c r="E24" s="375" t="s">
        <v>161</v>
      </c>
      <c r="F24" s="376"/>
      <c r="G24" s="376"/>
      <c r="H24" s="376"/>
      <c r="I24" s="376"/>
      <c r="J24" s="376"/>
      <c r="K24" s="377"/>
      <c r="L24" s="372">
        <v>1</v>
      </c>
      <c r="M24" s="373"/>
      <c r="N24" s="373"/>
      <c r="O24" s="373"/>
      <c r="P24" s="374"/>
      <c r="Q24" s="372">
        <v>11800</v>
      </c>
      <c r="R24" s="373"/>
      <c r="S24" s="373"/>
      <c r="T24" s="373"/>
      <c r="U24" s="373"/>
      <c r="V24" s="374"/>
      <c r="W24" s="462"/>
      <c r="X24" s="399"/>
      <c r="Y24" s="400"/>
      <c r="Z24" s="375" t="s">
        <v>162</v>
      </c>
      <c r="AA24" s="376"/>
      <c r="AB24" s="376"/>
      <c r="AC24" s="376"/>
      <c r="AD24" s="376"/>
      <c r="AE24" s="376"/>
      <c r="AF24" s="376"/>
      <c r="AG24" s="377"/>
      <c r="AH24" s="372">
        <v>3444</v>
      </c>
      <c r="AI24" s="373"/>
      <c r="AJ24" s="373"/>
      <c r="AK24" s="373"/>
      <c r="AL24" s="374"/>
      <c r="AM24" s="372">
        <v>11151672</v>
      </c>
      <c r="AN24" s="373"/>
      <c r="AO24" s="373"/>
      <c r="AP24" s="373"/>
      <c r="AQ24" s="373"/>
      <c r="AR24" s="374"/>
      <c r="AS24" s="372">
        <v>3238</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95912018</v>
      </c>
      <c r="BO24" s="420"/>
      <c r="BP24" s="420"/>
      <c r="BQ24" s="420"/>
      <c r="BR24" s="420"/>
      <c r="BS24" s="420"/>
      <c r="BT24" s="420"/>
      <c r="BU24" s="421"/>
      <c r="BV24" s="419">
        <v>97895766</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69"/>
      <c r="B25" s="398"/>
      <c r="C25" s="399"/>
      <c r="D25" s="400"/>
      <c r="E25" s="375" t="s">
        <v>164</v>
      </c>
      <c r="F25" s="376"/>
      <c r="G25" s="376"/>
      <c r="H25" s="376"/>
      <c r="I25" s="376"/>
      <c r="J25" s="376"/>
      <c r="K25" s="377"/>
      <c r="L25" s="372">
        <v>3</v>
      </c>
      <c r="M25" s="373"/>
      <c r="N25" s="373"/>
      <c r="O25" s="373"/>
      <c r="P25" s="374"/>
      <c r="Q25" s="372">
        <v>9600</v>
      </c>
      <c r="R25" s="373"/>
      <c r="S25" s="373"/>
      <c r="T25" s="373"/>
      <c r="U25" s="373"/>
      <c r="V25" s="374"/>
      <c r="W25" s="462"/>
      <c r="X25" s="399"/>
      <c r="Y25" s="400"/>
      <c r="Z25" s="375" t="s">
        <v>165</v>
      </c>
      <c r="AA25" s="376"/>
      <c r="AB25" s="376"/>
      <c r="AC25" s="376"/>
      <c r="AD25" s="376"/>
      <c r="AE25" s="376"/>
      <c r="AF25" s="376"/>
      <c r="AG25" s="377"/>
      <c r="AH25" s="372">
        <v>597</v>
      </c>
      <c r="AI25" s="373"/>
      <c r="AJ25" s="373"/>
      <c r="AK25" s="373"/>
      <c r="AL25" s="374"/>
      <c r="AM25" s="372">
        <v>1830999</v>
      </c>
      <c r="AN25" s="373"/>
      <c r="AO25" s="373"/>
      <c r="AP25" s="373"/>
      <c r="AQ25" s="373"/>
      <c r="AR25" s="374"/>
      <c r="AS25" s="372">
        <v>3067</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67592554</v>
      </c>
      <c r="BO25" s="449"/>
      <c r="BP25" s="449"/>
      <c r="BQ25" s="449"/>
      <c r="BR25" s="449"/>
      <c r="BS25" s="449"/>
      <c r="BT25" s="449"/>
      <c r="BU25" s="450"/>
      <c r="BV25" s="448">
        <v>68943916</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69"/>
      <c r="B26" s="398"/>
      <c r="C26" s="399"/>
      <c r="D26" s="400"/>
      <c r="E26" s="375" t="s">
        <v>167</v>
      </c>
      <c r="F26" s="376"/>
      <c r="G26" s="376"/>
      <c r="H26" s="376"/>
      <c r="I26" s="376"/>
      <c r="J26" s="376"/>
      <c r="K26" s="377"/>
      <c r="L26" s="372">
        <v>1</v>
      </c>
      <c r="M26" s="373"/>
      <c r="N26" s="373"/>
      <c r="O26" s="373"/>
      <c r="P26" s="374"/>
      <c r="Q26" s="372">
        <v>8100</v>
      </c>
      <c r="R26" s="373"/>
      <c r="S26" s="373"/>
      <c r="T26" s="373"/>
      <c r="U26" s="373"/>
      <c r="V26" s="374"/>
      <c r="W26" s="462"/>
      <c r="X26" s="399"/>
      <c r="Y26" s="400"/>
      <c r="Z26" s="375" t="s">
        <v>168</v>
      </c>
      <c r="AA26" s="430"/>
      <c r="AB26" s="430"/>
      <c r="AC26" s="430"/>
      <c r="AD26" s="430"/>
      <c r="AE26" s="430"/>
      <c r="AF26" s="430"/>
      <c r="AG26" s="431"/>
      <c r="AH26" s="372">
        <v>520</v>
      </c>
      <c r="AI26" s="373"/>
      <c r="AJ26" s="373"/>
      <c r="AK26" s="373"/>
      <c r="AL26" s="374"/>
      <c r="AM26" s="372">
        <v>1757080</v>
      </c>
      <c r="AN26" s="373"/>
      <c r="AO26" s="373"/>
      <c r="AP26" s="373"/>
      <c r="AQ26" s="373"/>
      <c r="AR26" s="374"/>
      <c r="AS26" s="372">
        <v>3379</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v>84303</v>
      </c>
      <c r="BO26" s="420"/>
      <c r="BP26" s="420"/>
      <c r="BQ26" s="420"/>
      <c r="BR26" s="420"/>
      <c r="BS26" s="420"/>
      <c r="BT26" s="420"/>
      <c r="BU26" s="421"/>
      <c r="BV26" s="419">
        <v>94163</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69"/>
      <c r="B27" s="398"/>
      <c r="C27" s="399"/>
      <c r="D27" s="400"/>
      <c r="E27" s="375" t="s">
        <v>170</v>
      </c>
      <c r="F27" s="376"/>
      <c r="G27" s="376"/>
      <c r="H27" s="376"/>
      <c r="I27" s="376"/>
      <c r="J27" s="376"/>
      <c r="K27" s="377"/>
      <c r="L27" s="372">
        <v>1</v>
      </c>
      <c r="M27" s="373"/>
      <c r="N27" s="373"/>
      <c r="O27" s="373"/>
      <c r="P27" s="374"/>
      <c r="Q27" s="372">
        <v>8230</v>
      </c>
      <c r="R27" s="373"/>
      <c r="S27" s="373"/>
      <c r="T27" s="373"/>
      <c r="U27" s="373"/>
      <c r="V27" s="374"/>
      <c r="W27" s="462"/>
      <c r="X27" s="399"/>
      <c r="Y27" s="400"/>
      <c r="Z27" s="375" t="s">
        <v>171</v>
      </c>
      <c r="AA27" s="376"/>
      <c r="AB27" s="376"/>
      <c r="AC27" s="376"/>
      <c r="AD27" s="376"/>
      <c r="AE27" s="376"/>
      <c r="AF27" s="376"/>
      <c r="AG27" s="377"/>
      <c r="AH27" s="372">
        <v>266</v>
      </c>
      <c r="AI27" s="373"/>
      <c r="AJ27" s="373"/>
      <c r="AK27" s="373"/>
      <c r="AL27" s="374"/>
      <c r="AM27" s="372">
        <v>937862</v>
      </c>
      <c r="AN27" s="373"/>
      <c r="AO27" s="373"/>
      <c r="AP27" s="373"/>
      <c r="AQ27" s="373"/>
      <c r="AR27" s="374"/>
      <c r="AS27" s="372">
        <v>3526</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5000000</v>
      </c>
      <c r="BO27" s="454"/>
      <c r="BP27" s="454"/>
      <c r="BQ27" s="454"/>
      <c r="BR27" s="454"/>
      <c r="BS27" s="454"/>
      <c r="BT27" s="454"/>
      <c r="BU27" s="455"/>
      <c r="BV27" s="453">
        <v>5000000</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69"/>
      <c r="B28" s="398"/>
      <c r="C28" s="399"/>
      <c r="D28" s="400"/>
      <c r="E28" s="375" t="s">
        <v>173</v>
      </c>
      <c r="F28" s="376"/>
      <c r="G28" s="376"/>
      <c r="H28" s="376"/>
      <c r="I28" s="376"/>
      <c r="J28" s="376"/>
      <c r="K28" s="377"/>
      <c r="L28" s="372">
        <v>1</v>
      </c>
      <c r="M28" s="373"/>
      <c r="N28" s="373"/>
      <c r="O28" s="373"/>
      <c r="P28" s="374"/>
      <c r="Q28" s="372">
        <v>7470</v>
      </c>
      <c r="R28" s="373"/>
      <c r="S28" s="373"/>
      <c r="T28" s="373"/>
      <c r="U28" s="373"/>
      <c r="V28" s="374"/>
      <c r="W28" s="462"/>
      <c r="X28" s="399"/>
      <c r="Y28" s="400"/>
      <c r="Z28" s="375" t="s">
        <v>174</v>
      </c>
      <c r="AA28" s="376"/>
      <c r="AB28" s="376"/>
      <c r="AC28" s="376"/>
      <c r="AD28" s="376"/>
      <c r="AE28" s="376"/>
      <c r="AF28" s="376"/>
      <c r="AG28" s="377"/>
      <c r="AH28" s="372">
        <v>24</v>
      </c>
      <c r="AI28" s="373"/>
      <c r="AJ28" s="373"/>
      <c r="AK28" s="373"/>
      <c r="AL28" s="374"/>
      <c r="AM28" s="372">
        <v>65784</v>
      </c>
      <c r="AN28" s="373"/>
      <c r="AO28" s="373"/>
      <c r="AP28" s="373"/>
      <c r="AQ28" s="373"/>
      <c r="AR28" s="374"/>
      <c r="AS28" s="372">
        <v>2741</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14597849</v>
      </c>
      <c r="BO28" s="449"/>
      <c r="BP28" s="449"/>
      <c r="BQ28" s="449"/>
      <c r="BR28" s="449"/>
      <c r="BS28" s="449"/>
      <c r="BT28" s="449"/>
      <c r="BU28" s="450"/>
      <c r="BV28" s="448">
        <v>14554196</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69"/>
      <c r="B29" s="398"/>
      <c r="C29" s="399"/>
      <c r="D29" s="400"/>
      <c r="E29" s="375" t="s">
        <v>176</v>
      </c>
      <c r="F29" s="376"/>
      <c r="G29" s="376"/>
      <c r="H29" s="376"/>
      <c r="I29" s="376"/>
      <c r="J29" s="376"/>
      <c r="K29" s="377"/>
      <c r="L29" s="372">
        <v>43</v>
      </c>
      <c r="M29" s="373"/>
      <c r="N29" s="373"/>
      <c r="O29" s="373"/>
      <c r="P29" s="374"/>
      <c r="Q29" s="372">
        <v>6850</v>
      </c>
      <c r="R29" s="373"/>
      <c r="S29" s="373"/>
      <c r="T29" s="373"/>
      <c r="U29" s="373"/>
      <c r="V29" s="374"/>
      <c r="W29" s="463"/>
      <c r="X29" s="464"/>
      <c r="Y29" s="465"/>
      <c r="Z29" s="375" t="s">
        <v>177</v>
      </c>
      <c r="AA29" s="376"/>
      <c r="AB29" s="376"/>
      <c r="AC29" s="376"/>
      <c r="AD29" s="376"/>
      <c r="AE29" s="376"/>
      <c r="AF29" s="376"/>
      <c r="AG29" s="377"/>
      <c r="AH29" s="372">
        <v>3734</v>
      </c>
      <c r="AI29" s="373"/>
      <c r="AJ29" s="373"/>
      <c r="AK29" s="373"/>
      <c r="AL29" s="374"/>
      <c r="AM29" s="372">
        <v>12155318</v>
      </c>
      <c r="AN29" s="373"/>
      <c r="AO29" s="373"/>
      <c r="AP29" s="373"/>
      <c r="AQ29" s="373"/>
      <c r="AR29" s="374"/>
      <c r="AS29" s="372">
        <v>3255</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4907832</v>
      </c>
      <c r="BO29" s="420"/>
      <c r="BP29" s="420"/>
      <c r="BQ29" s="420"/>
      <c r="BR29" s="420"/>
      <c r="BS29" s="420"/>
      <c r="BT29" s="420"/>
      <c r="BU29" s="421"/>
      <c r="BV29" s="419">
        <v>4479208</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100.9</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43364413</v>
      </c>
      <c r="BO30" s="454"/>
      <c r="BP30" s="454"/>
      <c r="BQ30" s="454"/>
      <c r="BR30" s="454"/>
      <c r="BS30" s="454"/>
      <c r="BT30" s="454"/>
      <c r="BU30" s="455"/>
      <c r="BV30" s="453">
        <v>36260271</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15">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15">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5</v>
      </c>
      <c r="V34" s="367"/>
      <c r="W34" s="368" t="str">
        <f>IF('各会計、関係団体の財政状況及び健全化判断比率'!B28="","",'各会計、関係団体の財政状況及び健全化判断比率'!B28)</f>
        <v>国民健康保険事業特別会計</v>
      </c>
      <c r="X34" s="368"/>
      <c r="Y34" s="368"/>
      <c r="Z34" s="368"/>
      <c r="AA34" s="368"/>
      <c r="AB34" s="368"/>
      <c r="AC34" s="368"/>
      <c r="AD34" s="368"/>
      <c r="AE34" s="368"/>
      <c r="AF34" s="368"/>
      <c r="AG34" s="368"/>
      <c r="AH34" s="368"/>
      <c r="AI34" s="368"/>
      <c r="AJ34" s="368"/>
      <c r="AK34" s="368"/>
      <c r="AL34" s="169"/>
      <c r="AM34" s="367">
        <f>IF(AO34="","",MAX(C34:D43,U34:V43)+1)</f>
        <v>8</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69"/>
      <c r="BE34" s="367">
        <f>IF(BG34="","",MAX(C34:D43,U34:V43,AM34:AN43)+1)</f>
        <v>10</v>
      </c>
      <c r="BF34" s="367"/>
      <c r="BG34" s="368" t="str">
        <f>IF('各会計、関係団体の財政状況及び健全化判断比率'!B33="","",'各会計、関係団体の財政状況及び健全化判断比率'!B33)</f>
        <v>卸売市場事業特別会計</v>
      </c>
      <c r="BH34" s="368"/>
      <c r="BI34" s="368"/>
      <c r="BJ34" s="368"/>
      <c r="BK34" s="368"/>
      <c r="BL34" s="368"/>
      <c r="BM34" s="368"/>
      <c r="BN34" s="368"/>
      <c r="BO34" s="368"/>
      <c r="BP34" s="368"/>
      <c r="BQ34" s="368"/>
      <c r="BR34" s="368"/>
      <c r="BS34" s="368"/>
      <c r="BT34" s="368"/>
      <c r="BU34" s="368"/>
      <c r="BV34" s="169"/>
      <c r="BW34" s="367">
        <f>IF(BY34="","",MAX(C34:D43,U34:V43,AM34:AN43,BE34:BF43)+1)</f>
        <v>11</v>
      </c>
      <c r="BX34" s="367"/>
      <c r="BY34" s="368" t="str">
        <f>IF('各会計、関係団体の財政状況及び健全化判断比率'!B68="","",'各会計、関係団体の財政状況及び健全化判断比率'!B68)</f>
        <v>加古川市外２市共有公会堂事務組合</v>
      </c>
      <c r="BZ34" s="368"/>
      <c r="CA34" s="368"/>
      <c r="CB34" s="368"/>
      <c r="CC34" s="368"/>
      <c r="CD34" s="368"/>
      <c r="CE34" s="368"/>
      <c r="CF34" s="368"/>
      <c r="CG34" s="368"/>
      <c r="CH34" s="368"/>
      <c r="CI34" s="368"/>
      <c r="CJ34" s="368"/>
      <c r="CK34" s="368"/>
      <c r="CL34" s="368"/>
      <c r="CM34" s="368"/>
      <c r="CN34" s="169"/>
      <c r="CO34" s="367">
        <f>IF(CQ34="","",MAX(C34:D43,U34:V43,AM34:AN43,BE34:BF43,BW34:BX43)+1)</f>
        <v>19</v>
      </c>
      <c r="CP34" s="367"/>
      <c r="CQ34" s="368" t="str">
        <f>IF('各会計、関係団体の財政状況及び健全化判断比率'!BS7="","",'各会計、関係団体の財政状況及び健全化判断比率'!BS7)</f>
        <v>（公財）姫路市救急医療協会</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15">
      <c r="A35" s="169"/>
      <c r="B35" s="193"/>
      <c r="C35" s="367">
        <f>IF(E35="","",C34+1)</f>
        <v>2</v>
      </c>
      <c r="D35" s="367"/>
      <c r="E35" s="368" t="str">
        <f>IF('各会計、関係団体の財政状況及び健全化判断比率'!B8="","",'各会計、関係団体の財政状況及び健全化判断比率'!B8)</f>
        <v>母子父子寡婦福祉資金貸付事業特別会計</v>
      </c>
      <c r="F35" s="368"/>
      <c r="G35" s="368"/>
      <c r="H35" s="368"/>
      <c r="I35" s="368"/>
      <c r="J35" s="368"/>
      <c r="K35" s="368"/>
      <c r="L35" s="368"/>
      <c r="M35" s="368"/>
      <c r="N35" s="368"/>
      <c r="O35" s="368"/>
      <c r="P35" s="368"/>
      <c r="Q35" s="368"/>
      <c r="R35" s="368"/>
      <c r="S35" s="368"/>
      <c r="T35" s="169"/>
      <c r="U35" s="367">
        <f>IF(W35="","",U34+1)</f>
        <v>6</v>
      </c>
      <c r="V35" s="367"/>
      <c r="W35" s="368" t="str">
        <f>IF('各会計、関係団体の財政状況及び健全化判断比率'!B29="","",'各会計、関係団体の財政状況及び健全化判断比率'!B29)</f>
        <v>介護保険事業特別会計</v>
      </c>
      <c r="X35" s="368"/>
      <c r="Y35" s="368"/>
      <c r="Z35" s="368"/>
      <c r="AA35" s="368"/>
      <c r="AB35" s="368"/>
      <c r="AC35" s="368"/>
      <c r="AD35" s="368"/>
      <c r="AE35" s="368"/>
      <c r="AF35" s="368"/>
      <c r="AG35" s="368"/>
      <c r="AH35" s="368"/>
      <c r="AI35" s="368"/>
      <c r="AJ35" s="368"/>
      <c r="AK35" s="368"/>
      <c r="AL35" s="169"/>
      <c r="AM35" s="367">
        <f t="shared" ref="AM35:AM43" si="0">IF(AO35="","",AM34+1)</f>
        <v>9</v>
      </c>
      <c r="AN35" s="367"/>
      <c r="AO35" s="368" t="str">
        <f>IF('各会計、関係団体の財政状況及び健全化判断比率'!B32="","",'各会計、関係団体の財政状況及び健全化判断比率'!B32)</f>
        <v>下水道事業会計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12</v>
      </c>
      <c r="BX35" s="367"/>
      <c r="BY35" s="368" t="str">
        <f>IF('各会計、関係団体の財政状況及び健全化判断比率'!B69="","",'各会計、関係団体の財政状況及び健全化判断比率'!B69)</f>
        <v>市川町外三ヶ市町共有財産事務組合</v>
      </c>
      <c r="BZ35" s="368"/>
      <c r="CA35" s="368"/>
      <c r="CB35" s="368"/>
      <c r="CC35" s="368"/>
      <c r="CD35" s="368"/>
      <c r="CE35" s="368"/>
      <c r="CF35" s="368"/>
      <c r="CG35" s="368"/>
      <c r="CH35" s="368"/>
      <c r="CI35" s="368"/>
      <c r="CJ35" s="368"/>
      <c r="CK35" s="368"/>
      <c r="CL35" s="368"/>
      <c r="CM35" s="368"/>
      <c r="CN35" s="169"/>
      <c r="CO35" s="367">
        <f t="shared" ref="CO35:CO43" si="3">IF(CQ35="","",CO34+1)</f>
        <v>20</v>
      </c>
      <c r="CP35" s="367"/>
      <c r="CQ35" s="368" t="str">
        <f>IF('各会計、関係団体の財政状況及び健全化判断比率'!BS8="","",'各会計、関係団体の財政状況及び健全化判断比率'!BS8)</f>
        <v>（公財）姫路市中小企業共済センター</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15">
      <c r="A36" s="169"/>
      <c r="B36" s="193"/>
      <c r="C36" s="367">
        <f>IF(E36="","",C35+1)</f>
        <v>3</v>
      </c>
      <c r="D36" s="367"/>
      <c r="E36" s="368" t="str">
        <f>IF('各会計、関係団体の財政状況及び健全化判断比率'!B9="","",'各会計、関係団体の財政状況及び健全化判断比率'!B9)</f>
        <v>奨学学術振興事業特別会計</v>
      </c>
      <c r="F36" s="368"/>
      <c r="G36" s="368"/>
      <c r="H36" s="368"/>
      <c r="I36" s="368"/>
      <c r="J36" s="368"/>
      <c r="K36" s="368"/>
      <c r="L36" s="368"/>
      <c r="M36" s="368"/>
      <c r="N36" s="368"/>
      <c r="O36" s="368"/>
      <c r="P36" s="368"/>
      <c r="Q36" s="368"/>
      <c r="R36" s="368"/>
      <c r="S36" s="368"/>
      <c r="T36" s="169"/>
      <c r="U36" s="367">
        <f t="shared" ref="U36:U43" si="4">IF(W36="","",U35+1)</f>
        <v>7</v>
      </c>
      <c r="V36" s="367"/>
      <c r="W36" s="368" t="str">
        <f>IF('各会計、関係団体の財政状況及び健全化判断比率'!B30="","",'各会計、関係団体の財政状況及び健全化判断比率'!B30)</f>
        <v>後期高齢者医療事業特別会計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13</v>
      </c>
      <c r="BX36" s="367"/>
      <c r="BY36" s="368" t="str">
        <f>IF('各会計、関係団体の財政状況及び健全化判断比率'!B70="","",'各会計、関係団体の財政状況及び健全化判断比率'!B70)</f>
        <v>中播衛生施設事務組合</v>
      </c>
      <c r="BZ36" s="368"/>
      <c r="CA36" s="368"/>
      <c r="CB36" s="368"/>
      <c r="CC36" s="368"/>
      <c r="CD36" s="368"/>
      <c r="CE36" s="368"/>
      <c r="CF36" s="368"/>
      <c r="CG36" s="368"/>
      <c r="CH36" s="368"/>
      <c r="CI36" s="368"/>
      <c r="CJ36" s="368"/>
      <c r="CK36" s="368"/>
      <c r="CL36" s="368"/>
      <c r="CM36" s="368"/>
      <c r="CN36" s="169"/>
      <c r="CO36" s="367">
        <f t="shared" si="3"/>
        <v>21</v>
      </c>
      <c r="CP36" s="367"/>
      <c r="CQ36" s="368" t="str">
        <f>IF('各会計、関係団体の財政状況及び健全化判断比率'!BS9="","",'各会計、関係団体の財政状況及び健全化判断比率'!BS9)</f>
        <v>（公財）姫路・西はりま地場産業センター</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15">
      <c r="A37" s="169"/>
      <c r="B37" s="193"/>
      <c r="C37" s="367">
        <f>IF(E37="","",C36+1)</f>
        <v>4</v>
      </c>
      <c r="D37" s="367"/>
      <c r="E37" s="368" t="str">
        <f>IF('各会計、関係団体の財政状況及び健全化判断比率'!B10="","",'各会計、関係団体の財政状況及び健全化判断比率'!B10)</f>
        <v>財政健全化調整特別会計</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14</v>
      </c>
      <c r="BX37" s="367"/>
      <c r="BY37" s="368" t="str">
        <f>IF('各会計、関係団体の財政状況及び健全化判断比率'!B71="","",'各会計、関係団体の財政状況及び健全化判断比率'!B71)</f>
        <v>兵庫県競馬組合</v>
      </c>
      <c r="BZ37" s="368"/>
      <c r="CA37" s="368"/>
      <c r="CB37" s="368"/>
      <c r="CC37" s="368"/>
      <c r="CD37" s="368"/>
      <c r="CE37" s="368"/>
      <c r="CF37" s="368"/>
      <c r="CG37" s="368"/>
      <c r="CH37" s="368"/>
      <c r="CI37" s="368"/>
      <c r="CJ37" s="368"/>
      <c r="CK37" s="368"/>
      <c r="CL37" s="368"/>
      <c r="CM37" s="368"/>
      <c r="CN37" s="169"/>
      <c r="CO37" s="367">
        <f t="shared" si="3"/>
        <v>22</v>
      </c>
      <c r="CP37" s="367"/>
      <c r="CQ37" s="368" t="str">
        <f>IF('各会計、関係団体の財政状況及び健全化判断比率'!BS10="","",'各会計、関係団体の財政状況及び健全化判断比率'!BS10)</f>
        <v>（一財）姫路市まちづくり振興機構</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15">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15</v>
      </c>
      <c r="BX38" s="367"/>
      <c r="BY38" s="368" t="str">
        <f>IF('各会計、関係団体の財政状況及び健全化判断比率'!B72="","",'各会計、関係団体の財政状況及び健全化判断比率'!B72)</f>
        <v>姫路福崎斎苑施設事務組合</v>
      </c>
      <c r="BZ38" s="368"/>
      <c r="CA38" s="368"/>
      <c r="CB38" s="368"/>
      <c r="CC38" s="368"/>
      <c r="CD38" s="368"/>
      <c r="CE38" s="368"/>
      <c r="CF38" s="368"/>
      <c r="CG38" s="368"/>
      <c r="CH38" s="368"/>
      <c r="CI38" s="368"/>
      <c r="CJ38" s="368"/>
      <c r="CK38" s="368"/>
      <c r="CL38" s="368"/>
      <c r="CM38" s="368"/>
      <c r="CN38" s="169"/>
      <c r="CO38" s="367">
        <f t="shared" si="3"/>
        <v>23</v>
      </c>
      <c r="CP38" s="367"/>
      <c r="CQ38" s="368" t="str">
        <f>IF('各会計、関係団体の財政状況及び健全化判断比率'!BS11="","",'各会計、関係団体の財政状況及び健全化判断比率'!BS11)</f>
        <v>姫路ウォーターフロント㈱</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15">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16</v>
      </c>
      <c r="BX39" s="367"/>
      <c r="BY39" s="368" t="str">
        <f>IF('各会計、関係団体の財政状況及び健全化判断比率'!B73="","",'各会計、関係団体の財政状況及び健全化判断比率'!B73)</f>
        <v>くれさか環境事務組合</v>
      </c>
      <c r="BZ39" s="368"/>
      <c r="CA39" s="368"/>
      <c r="CB39" s="368"/>
      <c r="CC39" s="368"/>
      <c r="CD39" s="368"/>
      <c r="CE39" s="368"/>
      <c r="CF39" s="368"/>
      <c r="CG39" s="368"/>
      <c r="CH39" s="368"/>
      <c r="CI39" s="368"/>
      <c r="CJ39" s="368"/>
      <c r="CK39" s="368"/>
      <c r="CL39" s="368"/>
      <c r="CM39" s="368"/>
      <c r="CN39" s="169"/>
      <c r="CO39" s="367">
        <f t="shared" si="3"/>
        <v>24</v>
      </c>
      <c r="CP39" s="367"/>
      <c r="CQ39" s="368" t="str">
        <f>IF('各会計、関係団体の財政状況及び健全化判断比率'!BS12="","",'各会計、関係団体の財政状況及び健全化判断比率'!BS12)</f>
        <v>アイシーエス姫路市ウェルフェアー㈱</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15">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17</v>
      </c>
      <c r="BX40" s="367"/>
      <c r="BY40" s="368" t="str">
        <f>IF('各会計、関係団体の財政状況及び健全化判断比率'!B74="","",'各会計、関係団体の財政状況及び健全化判断比率'!B74)</f>
        <v>兵庫県後期高齢者医療広域連合（一般会計）</v>
      </c>
      <c r="BZ40" s="368"/>
      <c r="CA40" s="368"/>
      <c r="CB40" s="368"/>
      <c r="CC40" s="368"/>
      <c r="CD40" s="368"/>
      <c r="CE40" s="368"/>
      <c r="CF40" s="368"/>
      <c r="CG40" s="368"/>
      <c r="CH40" s="368"/>
      <c r="CI40" s="368"/>
      <c r="CJ40" s="368"/>
      <c r="CK40" s="368"/>
      <c r="CL40" s="368"/>
      <c r="CM40" s="368"/>
      <c r="CN40" s="169"/>
      <c r="CO40" s="367">
        <f t="shared" si="3"/>
        <v>25</v>
      </c>
      <c r="CP40" s="367"/>
      <c r="CQ40" s="368" t="str">
        <f>IF('各会計、関係団体の財政状況及び健全化判断比率'!BS13="","",'各会計、関係団体の財政状況及び健全化判断比率'!BS13)</f>
        <v>イーグレひめじ管理㈱</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15">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f t="shared" si="2"/>
        <v>18</v>
      </c>
      <c r="BX41" s="367"/>
      <c r="BY41" s="368" t="str">
        <f>IF('各会計、関係団体の財政状況及び健全化判断比率'!B75="","",'各会計、関係団体の財政状況及び健全化判断比率'!B75)</f>
        <v>兵庫県後期高齢者医療広域連合（特別会計）</v>
      </c>
      <c r="BZ41" s="368"/>
      <c r="CA41" s="368"/>
      <c r="CB41" s="368"/>
      <c r="CC41" s="368"/>
      <c r="CD41" s="368"/>
      <c r="CE41" s="368"/>
      <c r="CF41" s="368"/>
      <c r="CG41" s="368"/>
      <c r="CH41" s="368"/>
      <c r="CI41" s="368"/>
      <c r="CJ41" s="368"/>
      <c r="CK41" s="368"/>
      <c r="CL41" s="368"/>
      <c r="CM41" s="368"/>
      <c r="CN41" s="169"/>
      <c r="CO41" s="367">
        <f t="shared" si="3"/>
        <v>26</v>
      </c>
      <c r="CP41" s="367"/>
      <c r="CQ41" s="368" t="str">
        <f>IF('各会計、関係団体の財政状況及び健全化判断比率'!BS14="","",'各会計、関係団体の財政状況及び健全化判断比率'!BS14)</f>
        <v>㈱姫路ポートセンター</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15">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15">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Q89frh6Day3j4vLq1T9R8jaoDDor8pOJqgoGQxwUI66JhC+pPLzRNbVJO0fMlJ3qpxs30RH+b5Xgvp+NsKJk4g==" saltValue="MW4Idt7/+RLw7BgV0tqmb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7" zoomScale="55" zoomScaleNormal="5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15">
      <c r="A34" s="22"/>
      <c r="B34" s="31"/>
      <c r="C34" s="1151" t="s">
        <v>534</v>
      </c>
      <c r="D34" s="1151"/>
      <c r="E34" s="1152"/>
      <c r="F34" s="32">
        <v>5.44</v>
      </c>
      <c r="G34" s="33">
        <v>6.55</v>
      </c>
      <c r="H34" s="33">
        <v>7.38</v>
      </c>
      <c r="I34" s="33">
        <v>8.32</v>
      </c>
      <c r="J34" s="34">
        <v>8.32</v>
      </c>
      <c r="K34" s="22"/>
      <c r="L34" s="22"/>
      <c r="M34" s="22"/>
      <c r="N34" s="22"/>
      <c r="O34" s="22"/>
      <c r="P34" s="22"/>
    </row>
    <row r="35" spans="1:16" ht="39" customHeight="1" x14ac:dyDescent="0.15">
      <c r="A35" s="22"/>
      <c r="B35" s="35"/>
      <c r="C35" s="1145" t="s">
        <v>535</v>
      </c>
      <c r="D35" s="1146"/>
      <c r="E35" s="1147"/>
      <c r="F35" s="36">
        <v>3.95</v>
      </c>
      <c r="G35" s="37">
        <v>4.3099999999999996</v>
      </c>
      <c r="H35" s="37">
        <v>4.6500000000000004</v>
      </c>
      <c r="I35" s="37">
        <v>4.25</v>
      </c>
      <c r="J35" s="38">
        <v>4.51</v>
      </c>
      <c r="K35" s="22"/>
      <c r="L35" s="22"/>
      <c r="M35" s="22"/>
      <c r="N35" s="22"/>
      <c r="O35" s="22"/>
      <c r="P35" s="22"/>
    </row>
    <row r="36" spans="1:16" ht="39" customHeight="1" x14ac:dyDescent="0.15">
      <c r="A36" s="22"/>
      <c r="B36" s="35"/>
      <c r="C36" s="1145" t="s">
        <v>536</v>
      </c>
      <c r="D36" s="1146"/>
      <c r="E36" s="1147"/>
      <c r="F36" s="36">
        <v>1.68</v>
      </c>
      <c r="G36" s="37">
        <v>1.68</v>
      </c>
      <c r="H36" s="37">
        <v>1.7</v>
      </c>
      <c r="I36" s="37">
        <v>1.65</v>
      </c>
      <c r="J36" s="38">
        <v>1.59</v>
      </c>
      <c r="K36" s="22"/>
      <c r="L36" s="22"/>
      <c r="M36" s="22"/>
      <c r="N36" s="22"/>
      <c r="O36" s="22"/>
      <c r="P36" s="22"/>
    </row>
    <row r="37" spans="1:16" ht="39" customHeight="1" x14ac:dyDescent="0.15">
      <c r="A37" s="22"/>
      <c r="B37" s="35"/>
      <c r="C37" s="1145" t="s">
        <v>537</v>
      </c>
      <c r="D37" s="1146"/>
      <c r="E37" s="1147"/>
      <c r="F37" s="36">
        <v>0.34</v>
      </c>
      <c r="G37" s="37">
        <v>0.36</v>
      </c>
      <c r="H37" s="37">
        <v>0.37</v>
      </c>
      <c r="I37" s="37">
        <v>0.8</v>
      </c>
      <c r="J37" s="38">
        <v>0.55000000000000004</v>
      </c>
      <c r="K37" s="22"/>
      <c r="L37" s="22"/>
      <c r="M37" s="22"/>
      <c r="N37" s="22"/>
      <c r="O37" s="22"/>
      <c r="P37" s="22"/>
    </row>
    <row r="38" spans="1:16" ht="39" customHeight="1" x14ac:dyDescent="0.15">
      <c r="A38" s="22"/>
      <c r="B38" s="35"/>
      <c r="C38" s="1145" t="s">
        <v>538</v>
      </c>
      <c r="D38" s="1146"/>
      <c r="E38" s="1147"/>
      <c r="F38" s="36">
        <v>1.06</v>
      </c>
      <c r="G38" s="37">
        <v>1.18</v>
      </c>
      <c r="H38" s="37">
        <v>1.21</v>
      </c>
      <c r="I38" s="37">
        <v>1.02</v>
      </c>
      <c r="J38" s="38">
        <v>0.52</v>
      </c>
      <c r="K38" s="22"/>
      <c r="L38" s="22"/>
      <c r="M38" s="22"/>
      <c r="N38" s="22"/>
      <c r="O38" s="22"/>
      <c r="P38" s="22"/>
    </row>
    <row r="39" spans="1:16" ht="39" customHeight="1" x14ac:dyDescent="0.15">
      <c r="A39" s="22"/>
      <c r="B39" s="35"/>
      <c r="C39" s="1145" t="s">
        <v>539</v>
      </c>
      <c r="D39" s="1146"/>
      <c r="E39" s="1147"/>
      <c r="F39" s="36">
        <v>0.18</v>
      </c>
      <c r="G39" s="37">
        <v>0.18</v>
      </c>
      <c r="H39" s="37">
        <v>0.2</v>
      </c>
      <c r="I39" s="37">
        <v>0.2</v>
      </c>
      <c r="J39" s="38">
        <v>0.23</v>
      </c>
      <c r="K39" s="22"/>
      <c r="L39" s="22"/>
      <c r="M39" s="22"/>
      <c r="N39" s="22"/>
      <c r="O39" s="22"/>
      <c r="P39" s="22"/>
    </row>
    <row r="40" spans="1:16" ht="39" customHeight="1" x14ac:dyDescent="0.15">
      <c r="A40" s="22"/>
      <c r="B40" s="35"/>
      <c r="C40" s="1145" t="s">
        <v>540</v>
      </c>
      <c r="D40" s="1146"/>
      <c r="E40" s="1147"/>
      <c r="F40" s="36">
        <v>0.49</v>
      </c>
      <c r="G40" s="37">
        <v>0.77</v>
      </c>
      <c r="H40" s="37">
        <v>0.76</v>
      </c>
      <c r="I40" s="37">
        <v>0.57999999999999996</v>
      </c>
      <c r="J40" s="38">
        <v>0.05</v>
      </c>
      <c r="K40" s="22"/>
      <c r="L40" s="22"/>
      <c r="M40" s="22"/>
      <c r="N40" s="22"/>
      <c r="O40" s="22"/>
      <c r="P40" s="22"/>
    </row>
    <row r="41" spans="1:16" ht="39" customHeight="1" x14ac:dyDescent="0.15">
      <c r="A41" s="22"/>
      <c r="B41" s="35"/>
      <c r="C41" s="1145" t="s">
        <v>541</v>
      </c>
      <c r="D41" s="1146"/>
      <c r="E41" s="1147"/>
      <c r="F41" s="36">
        <v>0</v>
      </c>
      <c r="G41" s="37">
        <v>0</v>
      </c>
      <c r="H41" s="37">
        <v>0</v>
      </c>
      <c r="I41" s="37">
        <v>0</v>
      </c>
      <c r="J41" s="38">
        <v>0</v>
      </c>
      <c r="K41" s="22"/>
      <c r="L41" s="22"/>
      <c r="M41" s="22"/>
      <c r="N41" s="22"/>
      <c r="O41" s="22"/>
      <c r="P41" s="22"/>
    </row>
    <row r="42" spans="1:16" ht="39" customHeight="1" x14ac:dyDescent="0.15">
      <c r="A42" s="22"/>
      <c r="B42" s="39"/>
      <c r="C42" s="1145" t="s">
        <v>542</v>
      </c>
      <c r="D42" s="1146"/>
      <c r="E42" s="1147"/>
      <c r="F42" s="36" t="s">
        <v>490</v>
      </c>
      <c r="G42" s="37" t="s">
        <v>490</v>
      </c>
      <c r="H42" s="37" t="s">
        <v>490</v>
      </c>
      <c r="I42" s="37" t="s">
        <v>490</v>
      </c>
      <c r="J42" s="38" t="s">
        <v>490</v>
      </c>
      <c r="K42" s="22"/>
      <c r="L42" s="22"/>
      <c r="M42" s="22"/>
      <c r="N42" s="22"/>
      <c r="O42" s="22"/>
      <c r="P42" s="22"/>
    </row>
    <row r="43" spans="1:16" ht="39" customHeight="1" thickBot="1" x14ac:dyDescent="0.2">
      <c r="A43" s="22"/>
      <c r="B43" s="40"/>
      <c r="C43" s="1148" t="s">
        <v>543</v>
      </c>
      <c r="D43" s="1149"/>
      <c r="E43" s="1150"/>
      <c r="F43" s="41">
        <v>3.91</v>
      </c>
      <c r="G43" s="42">
        <v>3.65</v>
      </c>
      <c r="H43" s="42">
        <v>3.61</v>
      </c>
      <c r="I43" s="42">
        <v>4.3099999999999996</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19s7rAsauLwM314sflmO8JWKLGmZTmrHvmWh8B88MkHaQx1REOk/UwAfYGLQICoCsO7Kmy8H7/fjARol0LGEpA==" saltValue="j7sv+QKBHZd2k1xaPlUcT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topLeftCell="D31" zoomScale="70" zoomScaleNormal="70" zoomScaleSheetLayoutView="55" workbookViewId="0">
      <selection activeCell="U55" sqref="U55"/>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528</v>
      </c>
      <c r="L44" s="56" t="s">
        <v>529</v>
      </c>
      <c r="M44" s="56" t="s">
        <v>530</v>
      </c>
      <c r="N44" s="56" t="s">
        <v>531</v>
      </c>
      <c r="O44" s="57" t="s">
        <v>532</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19621</v>
      </c>
      <c r="L45" s="60">
        <v>20951</v>
      </c>
      <c r="M45" s="60">
        <v>21597</v>
      </c>
      <c r="N45" s="60">
        <v>20854</v>
      </c>
      <c r="O45" s="61">
        <v>19445</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490</v>
      </c>
      <c r="L46" s="64" t="s">
        <v>490</v>
      </c>
      <c r="M46" s="64" t="s">
        <v>490</v>
      </c>
      <c r="N46" s="64" t="s">
        <v>490</v>
      </c>
      <c r="O46" s="65" t="s">
        <v>490</v>
      </c>
      <c r="P46" s="48"/>
      <c r="Q46" s="48"/>
      <c r="R46" s="48"/>
      <c r="S46" s="48"/>
      <c r="T46" s="48"/>
      <c r="U46" s="48"/>
    </row>
    <row r="47" spans="1:21" ht="30.75" customHeight="1" x14ac:dyDescent="0.15">
      <c r="A47" s="48"/>
      <c r="B47" s="1178"/>
      <c r="C47" s="1179"/>
      <c r="D47" s="62"/>
      <c r="E47" s="1155" t="s">
        <v>12</v>
      </c>
      <c r="F47" s="1155"/>
      <c r="G47" s="1155"/>
      <c r="H47" s="1155"/>
      <c r="I47" s="1155"/>
      <c r="J47" s="1156"/>
      <c r="K47" s="63">
        <v>168</v>
      </c>
      <c r="L47" s="64">
        <v>168</v>
      </c>
      <c r="M47" s="64">
        <v>168</v>
      </c>
      <c r="N47" s="64">
        <v>168</v>
      </c>
      <c r="O47" s="65">
        <v>175</v>
      </c>
      <c r="P47" s="48"/>
      <c r="Q47" s="48"/>
      <c r="R47" s="48"/>
      <c r="S47" s="48"/>
      <c r="T47" s="48"/>
      <c r="U47" s="48"/>
    </row>
    <row r="48" spans="1:21" ht="30.75" customHeight="1" x14ac:dyDescent="0.15">
      <c r="A48" s="48"/>
      <c r="B48" s="1178"/>
      <c r="C48" s="1179"/>
      <c r="D48" s="62"/>
      <c r="E48" s="1155" t="s">
        <v>13</v>
      </c>
      <c r="F48" s="1155"/>
      <c r="G48" s="1155"/>
      <c r="H48" s="1155"/>
      <c r="I48" s="1155"/>
      <c r="J48" s="1156"/>
      <c r="K48" s="63">
        <v>4419</v>
      </c>
      <c r="L48" s="64">
        <v>4069</v>
      </c>
      <c r="M48" s="64">
        <v>4236</v>
      </c>
      <c r="N48" s="64">
        <v>4398</v>
      </c>
      <c r="O48" s="65">
        <v>4715</v>
      </c>
      <c r="P48" s="48"/>
      <c r="Q48" s="48"/>
      <c r="R48" s="48"/>
      <c r="S48" s="48"/>
      <c r="T48" s="48"/>
      <c r="U48" s="48"/>
    </row>
    <row r="49" spans="1:21" ht="30.75" customHeight="1" x14ac:dyDescent="0.15">
      <c r="A49" s="48"/>
      <c r="B49" s="1178"/>
      <c r="C49" s="1179"/>
      <c r="D49" s="62"/>
      <c r="E49" s="1155" t="s">
        <v>14</v>
      </c>
      <c r="F49" s="1155"/>
      <c r="G49" s="1155"/>
      <c r="H49" s="1155"/>
      <c r="I49" s="1155"/>
      <c r="J49" s="1156"/>
      <c r="K49" s="63">
        <v>43</v>
      </c>
      <c r="L49" s="64">
        <v>24</v>
      </c>
      <c r="M49" s="64" t="s">
        <v>490</v>
      </c>
      <c r="N49" s="64" t="s">
        <v>490</v>
      </c>
      <c r="O49" s="65" t="s">
        <v>490</v>
      </c>
      <c r="P49" s="48"/>
      <c r="Q49" s="48"/>
      <c r="R49" s="48"/>
      <c r="S49" s="48"/>
      <c r="T49" s="48"/>
      <c r="U49" s="48"/>
    </row>
    <row r="50" spans="1:21" ht="30.75" customHeight="1" x14ac:dyDescent="0.15">
      <c r="A50" s="48"/>
      <c r="B50" s="1178"/>
      <c r="C50" s="1179"/>
      <c r="D50" s="62"/>
      <c r="E50" s="1155" t="s">
        <v>15</v>
      </c>
      <c r="F50" s="1155"/>
      <c r="G50" s="1155"/>
      <c r="H50" s="1155"/>
      <c r="I50" s="1155"/>
      <c r="J50" s="1156"/>
      <c r="K50" s="63">
        <v>247</v>
      </c>
      <c r="L50" s="64" t="s">
        <v>490</v>
      </c>
      <c r="M50" s="64" t="s">
        <v>490</v>
      </c>
      <c r="N50" s="64" t="s">
        <v>490</v>
      </c>
      <c r="O50" s="65" t="s">
        <v>490</v>
      </c>
      <c r="P50" s="48"/>
      <c r="Q50" s="48"/>
      <c r="R50" s="48"/>
      <c r="S50" s="48"/>
      <c r="T50" s="48"/>
      <c r="U50" s="48"/>
    </row>
    <row r="51" spans="1:21" ht="30.75" customHeight="1" x14ac:dyDescent="0.15">
      <c r="A51" s="48"/>
      <c r="B51" s="1180"/>
      <c r="C51" s="1181"/>
      <c r="D51" s="66"/>
      <c r="E51" s="1155" t="s">
        <v>16</v>
      </c>
      <c r="F51" s="1155"/>
      <c r="G51" s="1155"/>
      <c r="H51" s="1155"/>
      <c r="I51" s="1155"/>
      <c r="J51" s="1156"/>
      <c r="K51" s="63">
        <v>0</v>
      </c>
      <c r="L51" s="64">
        <v>0</v>
      </c>
      <c r="M51" s="64">
        <v>0</v>
      </c>
      <c r="N51" s="64" t="s">
        <v>490</v>
      </c>
      <c r="O51" s="65" t="s">
        <v>490</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21837</v>
      </c>
      <c r="L52" s="64">
        <v>21596</v>
      </c>
      <c r="M52" s="64">
        <v>21838</v>
      </c>
      <c r="N52" s="64">
        <v>21625</v>
      </c>
      <c r="O52" s="65">
        <v>20097</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2661</v>
      </c>
      <c r="L53" s="69">
        <v>3616</v>
      </c>
      <c r="M53" s="69">
        <v>4163</v>
      </c>
      <c r="N53" s="69">
        <v>3795</v>
      </c>
      <c r="O53" s="70">
        <v>4238</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544</v>
      </c>
      <c r="L57" s="81" t="s">
        <v>545</v>
      </c>
      <c r="M57" s="81" t="s">
        <v>546</v>
      </c>
      <c r="N57" s="81" t="s">
        <v>547</v>
      </c>
      <c r="O57" s="82" t="s">
        <v>548</v>
      </c>
      <c r="P57" s="48"/>
      <c r="Q57" s="48"/>
      <c r="R57" s="48"/>
      <c r="S57" s="48"/>
      <c r="T57" s="48"/>
      <c r="U57" s="48"/>
    </row>
    <row r="58" spans="1:21" ht="31.5" customHeight="1" x14ac:dyDescent="0.15">
      <c r="B58" s="1161" t="s">
        <v>24</v>
      </c>
      <c r="C58" s="1162"/>
      <c r="D58" s="1167" t="s">
        <v>25</v>
      </c>
      <c r="E58" s="1168"/>
      <c r="F58" s="1168"/>
      <c r="G58" s="1168"/>
      <c r="H58" s="1168"/>
      <c r="I58" s="1168"/>
      <c r="J58" s="1169"/>
      <c r="K58" s="83"/>
      <c r="L58" s="84"/>
      <c r="M58" s="84"/>
      <c r="N58" s="84"/>
      <c r="O58" s="85"/>
    </row>
    <row r="59" spans="1:21" ht="31.5" customHeight="1" x14ac:dyDescent="0.15">
      <c r="B59" s="1163"/>
      <c r="C59" s="1164"/>
      <c r="D59" s="1170" t="s">
        <v>26</v>
      </c>
      <c r="E59" s="1171"/>
      <c r="F59" s="1171"/>
      <c r="G59" s="1171"/>
      <c r="H59" s="1171"/>
      <c r="I59" s="1171"/>
      <c r="J59" s="1172"/>
      <c r="K59" s="86"/>
      <c r="L59" s="87"/>
      <c r="M59" s="87"/>
      <c r="N59" s="87"/>
      <c r="O59" s="88"/>
    </row>
    <row r="60" spans="1:21" ht="31.5" customHeight="1" thickBot="1" x14ac:dyDescent="0.2">
      <c r="B60" s="1165"/>
      <c r="C60" s="1166"/>
      <c r="D60" s="1173" t="s">
        <v>27</v>
      </c>
      <c r="E60" s="1174"/>
      <c r="F60" s="1174"/>
      <c r="G60" s="1174"/>
      <c r="H60" s="1174"/>
      <c r="I60" s="1174"/>
      <c r="J60" s="1175"/>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YVrPc7ahqTAe63b9Nz9vMsmdguQt91lFftvDH+YIOREgYFLuo/wINIcUqN1qZ3W3Yntd783smVTppkMWfL9nww==" saltValue="qta1CvNZk+EezsXRlJ9mx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topLeftCell="D19" zoomScale="70" zoomScaleNormal="7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528</v>
      </c>
      <c r="J40" s="103" t="s">
        <v>529</v>
      </c>
      <c r="K40" s="103" t="s">
        <v>530</v>
      </c>
      <c r="L40" s="103" t="s">
        <v>531</v>
      </c>
      <c r="M40" s="104" t="s">
        <v>532</v>
      </c>
    </row>
    <row r="41" spans="2:13" ht="27.75" customHeight="1" x14ac:dyDescent="0.15">
      <c r="B41" s="1196" t="s">
        <v>30</v>
      </c>
      <c r="C41" s="1197"/>
      <c r="D41" s="105"/>
      <c r="E41" s="1198" t="s">
        <v>31</v>
      </c>
      <c r="F41" s="1198"/>
      <c r="G41" s="1198"/>
      <c r="H41" s="1199"/>
      <c r="I41" s="343">
        <v>208796</v>
      </c>
      <c r="J41" s="344">
        <v>205348</v>
      </c>
      <c r="K41" s="344">
        <v>193596</v>
      </c>
      <c r="L41" s="344">
        <v>182808</v>
      </c>
      <c r="M41" s="345">
        <v>174605</v>
      </c>
    </row>
    <row r="42" spans="2:13" ht="27.75" customHeight="1" x14ac:dyDescent="0.15">
      <c r="B42" s="1186"/>
      <c r="C42" s="1187"/>
      <c r="D42" s="106"/>
      <c r="E42" s="1190" t="s">
        <v>32</v>
      </c>
      <c r="F42" s="1190"/>
      <c r="G42" s="1190"/>
      <c r="H42" s="1191"/>
      <c r="I42" s="346" t="s">
        <v>490</v>
      </c>
      <c r="J42" s="347">
        <v>25641</v>
      </c>
      <c r="K42" s="347">
        <v>25074</v>
      </c>
      <c r="L42" s="347">
        <v>25192</v>
      </c>
      <c r="M42" s="348">
        <v>24367</v>
      </c>
    </row>
    <row r="43" spans="2:13" ht="27.75" customHeight="1" x14ac:dyDescent="0.15">
      <c r="B43" s="1186"/>
      <c r="C43" s="1187"/>
      <c r="D43" s="106"/>
      <c r="E43" s="1190" t="s">
        <v>33</v>
      </c>
      <c r="F43" s="1190"/>
      <c r="G43" s="1190"/>
      <c r="H43" s="1191"/>
      <c r="I43" s="346">
        <v>36173</v>
      </c>
      <c r="J43" s="347">
        <v>35180</v>
      </c>
      <c r="K43" s="347">
        <v>37743</v>
      </c>
      <c r="L43" s="347">
        <v>37993</v>
      </c>
      <c r="M43" s="348">
        <v>39156</v>
      </c>
    </row>
    <row r="44" spans="2:13" ht="27.75" customHeight="1" x14ac:dyDescent="0.15">
      <c r="B44" s="1186"/>
      <c r="C44" s="1187"/>
      <c r="D44" s="106"/>
      <c r="E44" s="1190" t="s">
        <v>34</v>
      </c>
      <c r="F44" s="1190"/>
      <c r="G44" s="1190"/>
      <c r="H44" s="1191"/>
      <c r="I44" s="346">
        <v>24</v>
      </c>
      <c r="J44" s="347" t="s">
        <v>490</v>
      </c>
      <c r="K44" s="347" t="s">
        <v>490</v>
      </c>
      <c r="L44" s="347" t="s">
        <v>490</v>
      </c>
      <c r="M44" s="348" t="s">
        <v>490</v>
      </c>
    </row>
    <row r="45" spans="2:13" ht="27.75" customHeight="1" x14ac:dyDescent="0.15">
      <c r="B45" s="1186"/>
      <c r="C45" s="1187"/>
      <c r="D45" s="106"/>
      <c r="E45" s="1190" t="s">
        <v>35</v>
      </c>
      <c r="F45" s="1190"/>
      <c r="G45" s="1190"/>
      <c r="H45" s="1191"/>
      <c r="I45" s="346">
        <v>27839</v>
      </c>
      <c r="J45" s="347">
        <v>27587</v>
      </c>
      <c r="K45" s="347">
        <v>26913</v>
      </c>
      <c r="L45" s="347">
        <v>28602</v>
      </c>
      <c r="M45" s="348">
        <v>29975</v>
      </c>
    </row>
    <row r="46" spans="2:13" ht="27.75" customHeight="1" x14ac:dyDescent="0.15">
      <c r="B46" s="1186"/>
      <c r="C46" s="1187"/>
      <c r="D46" s="107"/>
      <c r="E46" s="1190" t="s">
        <v>36</v>
      </c>
      <c r="F46" s="1190"/>
      <c r="G46" s="1190"/>
      <c r="H46" s="1191"/>
      <c r="I46" s="346">
        <v>12</v>
      </c>
      <c r="J46" s="347" t="s">
        <v>490</v>
      </c>
      <c r="K46" s="347">
        <v>0</v>
      </c>
      <c r="L46" s="347">
        <v>4</v>
      </c>
      <c r="M46" s="348">
        <v>0</v>
      </c>
    </row>
    <row r="47" spans="2:13" ht="27.75" customHeight="1" x14ac:dyDescent="0.15">
      <c r="B47" s="1186"/>
      <c r="C47" s="1187"/>
      <c r="D47" s="108"/>
      <c r="E47" s="1200" t="s">
        <v>37</v>
      </c>
      <c r="F47" s="1201"/>
      <c r="G47" s="1201"/>
      <c r="H47" s="1202"/>
      <c r="I47" s="346" t="s">
        <v>490</v>
      </c>
      <c r="J47" s="347" t="s">
        <v>490</v>
      </c>
      <c r="K47" s="347" t="s">
        <v>490</v>
      </c>
      <c r="L47" s="347" t="s">
        <v>490</v>
      </c>
      <c r="M47" s="348" t="s">
        <v>490</v>
      </c>
    </row>
    <row r="48" spans="2:13" ht="27.75" customHeight="1" x14ac:dyDescent="0.15">
      <c r="B48" s="1186"/>
      <c r="C48" s="1187"/>
      <c r="D48" s="106"/>
      <c r="E48" s="1190" t="s">
        <v>38</v>
      </c>
      <c r="F48" s="1190"/>
      <c r="G48" s="1190"/>
      <c r="H48" s="1191"/>
      <c r="I48" s="346" t="s">
        <v>490</v>
      </c>
      <c r="J48" s="347" t="s">
        <v>490</v>
      </c>
      <c r="K48" s="347" t="s">
        <v>490</v>
      </c>
      <c r="L48" s="347" t="s">
        <v>490</v>
      </c>
      <c r="M48" s="348" t="s">
        <v>490</v>
      </c>
    </row>
    <row r="49" spans="2:13" ht="27.75" customHeight="1" x14ac:dyDescent="0.15">
      <c r="B49" s="1188"/>
      <c r="C49" s="1189"/>
      <c r="D49" s="106"/>
      <c r="E49" s="1190" t="s">
        <v>39</v>
      </c>
      <c r="F49" s="1190"/>
      <c r="G49" s="1190"/>
      <c r="H49" s="1191"/>
      <c r="I49" s="346" t="s">
        <v>490</v>
      </c>
      <c r="J49" s="347" t="s">
        <v>490</v>
      </c>
      <c r="K49" s="347" t="s">
        <v>490</v>
      </c>
      <c r="L49" s="347" t="s">
        <v>490</v>
      </c>
      <c r="M49" s="348" t="s">
        <v>490</v>
      </c>
    </row>
    <row r="50" spans="2:13" ht="27.75" customHeight="1" x14ac:dyDescent="0.15">
      <c r="B50" s="1184" t="s">
        <v>40</v>
      </c>
      <c r="C50" s="1185"/>
      <c r="D50" s="109"/>
      <c r="E50" s="1190" t="s">
        <v>41</v>
      </c>
      <c r="F50" s="1190"/>
      <c r="G50" s="1190"/>
      <c r="H50" s="1191"/>
      <c r="I50" s="346">
        <v>53946</v>
      </c>
      <c r="J50" s="347">
        <v>58395</v>
      </c>
      <c r="K50" s="347">
        <v>62935</v>
      </c>
      <c r="L50" s="347">
        <v>64875</v>
      </c>
      <c r="M50" s="348">
        <v>72867</v>
      </c>
    </row>
    <row r="51" spans="2:13" ht="27.75" customHeight="1" x14ac:dyDescent="0.15">
      <c r="B51" s="1186"/>
      <c r="C51" s="1187"/>
      <c r="D51" s="106"/>
      <c r="E51" s="1190" t="s">
        <v>42</v>
      </c>
      <c r="F51" s="1190"/>
      <c r="G51" s="1190"/>
      <c r="H51" s="1191"/>
      <c r="I51" s="346">
        <v>33923</v>
      </c>
      <c r="J51" s="347">
        <v>33983</v>
      </c>
      <c r="K51" s="347">
        <v>35404</v>
      </c>
      <c r="L51" s="347">
        <v>34980</v>
      </c>
      <c r="M51" s="348">
        <v>35894</v>
      </c>
    </row>
    <row r="52" spans="2:13" ht="27.75" customHeight="1" x14ac:dyDescent="0.15">
      <c r="B52" s="1188"/>
      <c r="C52" s="1189"/>
      <c r="D52" s="106"/>
      <c r="E52" s="1190" t="s">
        <v>43</v>
      </c>
      <c r="F52" s="1190"/>
      <c r="G52" s="1190"/>
      <c r="H52" s="1191"/>
      <c r="I52" s="346">
        <v>184013</v>
      </c>
      <c r="J52" s="347">
        <v>180346</v>
      </c>
      <c r="K52" s="347">
        <v>172513</v>
      </c>
      <c r="L52" s="347">
        <v>164250</v>
      </c>
      <c r="M52" s="348">
        <v>155597</v>
      </c>
    </row>
    <row r="53" spans="2:13" ht="27.75" customHeight="1" thickBot="1" x14ac:dyDescent="0.2">
      <c r="B53" s="1192" t="s">
        <v>19</v>
      </c>
      <c r="C53" s="1193"/>
      <c r="D53" s="110"/>
      <c r="E53" s="1194" t="s">
        <v>44</v>
      </c>
      <c r="F53" s="1194"/>
      <c r="G53" s="1194"/>
      <c r="H53" s="1195"/>
      <c r="I53" s="349">
        <v>961</v>
      </c>
      <c r="J53" s="350">
        <v>21030</v>
      </c>
      <c r="K53" s="350">
        <v>12475</v>
      </c>
      <c r="L53" s="350">
        <v>10495</v>
      </c>
      <c r="M53" s="351">
        <v>3745</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h5qaD5JNwX51kVVGCpTxjEG/MwH0VG8jHTkDx5j4EukjHR8oQqVNvzSR3/dMZet706L0RSEihEsWRKxz+77HEQ==" saltValue="SIHDB7qZbhLnU/BzDSmEb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A34" zoomScale="55" zoomScaleNormal="55" zoomScaleSheetLayoutView="100" workbookViewId="0">
      <selection activeCell="C62" sqref="C62:E62"/>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530</v>
      </c>
      <c r="G54" s="119" t="s">
        <v>531</v>
      </c>
      <c r="H54" s="120" t="s">
        <v>532</v>
      </c>
    </row>
    <row r="55" spans="2:8" ht="52.5" customHeight="1" x14ac:dyDescent="0.15">
      <c r="B55" s="121"/>
      <c r="C55" s="1211" t="s">
        <v>46</v>
      </c>
      <c r="D55" s="1211"/>
      <c r="E55" s="1212"/>
      <c r="F55" s="352">
        <v>14533</v>
      </c>
      <c r="G55" s="352">
        <v>14554</v>
      </c>
      <c r="H55" s="353">
        <v>14598</v>
      </c>
    </row>
    <row r="56" spans="2:8" ht="52.5" customHeight="1" x14ac:dyDescent="0.15">
      <c r="B56" s="122"/>
      <c r="C56" s="1213" t="s">
        <v>47</v>
      </c>
      <c r="D56" s="1213"/>
      <c r="E56" s="1214"/>
      <c r="F56" s="354">
        <v>3896</v>
      </c>
      <c r="G56" s="354">
        <v>4479</v>
      </c>
      <c r="H56" s="355">
        <v>4908</v>
      </c>
    </row>
    <row r="57" spans="2:8" ht="53.25" customHeight="1" x14ac:dyDescent="0.15">
      <c r="B57" s="122"/>
      <c r="C57" s="1215" t="s">
        <v>48</v>
      </c>
      <c r="D57" s="1215"/>
      <c r="E57" s="1216"/>
      <c r="F57" s="356">
        <v>35260</v>
      </c>
      <c r="G57" s="356">
        <v>36260</v>
      </c>
      <c r="H57" s="357">
        <v>43364</v>
      </c>
    </row>
    <row r="58" spans="2:8" ht="45.75" customHeight="1" x14ac:dyDescent="0.15">
      <c r="B58" s="123"/>
      <c r="C58" s="1203" t="s">
        <v>566</v>
      </c>
      <c r="D58" s="1204"/>
      <c r="E58" s="1205"/>
      <c r="F58" s="358">
        <v>0</v>
      </c>
      <c r="G58" s="358">
        <v>0</v>
      </c>
      <c r="H58" s="359">
        <v>4523</v>
      </c>
    </row>
    <row r="59" spans="2:8" ht="45.75" customHeight="1" x14ac:dyDescent="0.15">
      <c r="B59" s="123"/>
      <c r="C59" s="1203" t="s">
        <v>567</v>
      </c>
      <c r="D59" s="1204"/>
      <c r="E59" s="1205"/>
      <c r="F59" s="358">
        <v>0</v>
      </c>
      <c r="G59" s="358">
        <v>2000</v>
      </c>
      <c r="H59" s="359">
        <v>5002</v>
      </c>
    </row>
    <row r="60" spans="2:8" ht="45.75" customHeight="1" x14ac:dyDescent="0.15">
      <c r="B60" s="123"/>
      <c r="C60" s="1203" t="s">
        <v>568</v>
      </c>
      <c r="D60" s="1204"/>
      <c r="E60" s="1205"/>
      <c r="F60" s="358">
        <v>497</v>
      </c>
      <c r="G60" s="358">
        <v>497</v>
      </c>
      <c r="H60" s="359">
        <v>972</v>
      </c>
    </row>
    <row r="61" spans="2:8" ht="45.75" customHeight="1" x14ac:dyDescent="0.15">
      <c r="B61" s="123"/>
      <c r="C61" s="1203" t="s">
        <v>569</v>
      </c>
      <c r="D61" s="1204"/>
      <c r="E61" s="1205"/>
      <c r="F61" s="358">
        <v>1525</v>
      </c>
      <c r="G61" s="358">
        <v>1536</v>
      </c>
      <c r="H61" s="359">
        <v>1834</v>
      </c>
    </row>
    <row r="62" spans="2:8" ht="45.75" customHeight="1" thickBot="1" x14ac:dyDescent="0.2">
      <c r="B62" s="124"/>
      <c r="C62" s="1206" t="s">
        <v>570</v>
      </c>
      <c r="D62" s="1207"/>
      <c r="E62" s="1208"/>
      <c r="F62" s="360">
        <v>1118</v>
      </c>
      <c r="G62" s="360">
        <v>1139</v>
      </c>
      <c r="H62" s="361">
        <v>1161</v>
      </c>
    </row>
    <row r="63" spans="2:8" ht="52.5" customHeight="1" thickBot="1" x14ac:dyDescent="0.2">
      <c r="B63" s="125"/>
      <c r="C63" s="1209" t="s">
        <v>49</v>
      </c>
      <c r="D63" s="1209"/>
      <c r="E63" s="1210"/>
      <c r="F63" s="362">
        <v>53689</v>
      </c>
      <c r="G63" s="362">
        <v>55294</v>
      </c>
      <c r="H63" s="363">
        <v>62870</v>
      </c>
    </row>
    <row r="64" spans="2:8" x14ac:dyDescent="0.15"/>
  </sheetData>
  <sheetProtection algorithmName="SHA-512" hashValue="/MDwXjV5AuIsyjEjw2OM4Aznc13x/hqPzJ6mbHfNIM5FMS8RQSwBqnl07AUx1bArcqKQIxzKaxC3Je9D0AMcLg==" saltValue="ZZj1i8F78HrGxuZXlCExq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527</v>
      </c>
      <c r="G2" s="139"/>
      <c r="H2" s="140"/>
    </row>
    <row r="3" spans="1:8" x14ac:dyDescent="0.15">
      <c r="A3" s="136" t="s">
        <v>520</v>
      </c>
      <c r="B3" s="141"/>
      <c r="C3" s="142"/>
      <c r="D3" s="143">
        <v>97878</v>
      </c>
      <c r="E3" s="144"/>
      <c r="F3" s="145">
        <v>52191</v>
      </c>
      <c r="G3" s="146"/>
      <c r="H3" s="147"/>
    </row>
    <row r="4" spans="1:8" x14ac:dyDescent="0.15">
      <c r="A4" s="148"/>
      <c r="B4" s="149"/>
      <c r="C4" s="150"/>
      <c r="D4" s="151">
        <v>58154</v>
      </c>
      <c r="E4" s="152"/>
      <c r="F4" s="153">
        <v>26807</v>
      </c>
      <c r="G4" s="154"/>
      <c r="H4" s="155"/>
    </row>
    <row r="5" spans="1:8" x14ac:dyDescent="0.15">
      <c r="A5" s="136" t="s">
        <v>522</v>
      </c>
      <c r="B5" s="141"/>
      <c r="C5" s="142"/>
      <c r="D5" s="143">
        <v>56940</v>
      </c>
      <c r="E5" s="144"/>
      <c r="F5" s="145">
        <v>48105</v>
      </c>
      <c r="G5" s="146"/>
      <c r="H5" s="147"/>
    </row>
    <row r="6" spans="1:8" x14ac:dyDescent="0.15">
      <c r="A6" s="148"/>
      <c r="B6" s="149"/>
      <c r="C6" s="150"/>
      <c r="D6" s="151">
        <v>31170</v>
      </c>
      <c r="E6" s="152"/>
      <c r="F6" s="153">
        <v>24072</v>
      </c>
      <c r="G6" s="154"/>
      <c r="H6" s="155"/>
    </row>
    <row r="7" spans="1:8" x14ac:dyDescent="0.15">
      <c r="A7" s="136" t="s">
        <v>523</v>
      </c>
      <c r="B7" s="141"/>
      <c r="C7" s="142"/>
      <c r="D7" s="143">
        <v>46539</v>
      </c>
      <c r="E7" s="144"/>
      <c r="F7" s="145">
        <v>47446</v>
      </c>
      <c r="G7" s="146"/>
      <c r="H7" s="147"/>
    </row>
    <row r="8" spans="1:8" x14ac:dyDescent="0.15">
      <c r="A8" s="148"/>
      <c r="B8" s="149"/>
      <c r="C8" s="150"/>
      <c r="D8" s="151">
        <v>23140</v>
      </c>
      <c r="E8" s="152"/>
      <c r="F8" s="153">
        <v>24371</v>
      </c>
      <c r="G8" s="154"/>
      <c r="H8" s="155"/>
    </row>
    <row r="9" spans="1:8" x14ac:dyDescent="0.15">
      <c r="A9" s="136" t="s">
        <v>524</v>
      </c>
      <c r="B9" s="141"/>
      <c r="C9" s="142"/>
      <c r="D9" s="143">
        <v>53217</v>
      </c>
      <c r="E9" s="144"/>
      <c r="F9" s="145">
        <v>48387</v>
      </c>
      <c r="G9" s="146"/>
      <c r="H9" s="147"/>
    </row>
    <row r="10" spans="1:8" x14ac:dyDescent="0.15">
      <c r="A10" s="148"/>
      <c r="B10" s="149"/>
      <c r="C10" s="150"/>
      <c r="D10" s="151">
        <v>27427</v>
      </c>
      <c r="E10" s="152"/>
      <c r="F10" s="153">
        <v>25592</v>
      </c>
      <c r="G10" s="154"/>
      <c r="H10" s="155"/>
    </row>
    <row r="11" spans="1:8" x14ac:dyDescent="0.15">
      <c r="A11" s="136" t="s">
        <v>525</v>
      </c>
      <c r="B11" s="141"/>
      <c r="C11" s="142"/>
      <c r="D11" s="143">
        <v>68177</v>
      </c>
      <c r="E11" s="144"/>
      <c r="F11" s="145">
        <v>49684</v>
      </c>
      <c r="G11" s="146"/>
      <c r="H11" s="147"/>
    </row>
    <row r="12" spans="1:8" x14ac:dyDescent="0.15">
      <c r="A12" s="148"/>
      <c r="B12" s="149"/>
      <c r="C12" s="156"/>
      <c r="D12" s="151">
        <v>32937</v>
      </c>
      <c r="E12" s="152"/>
      <c r="F12" s="153">
        <v>28303</v>
      </c>
      <c r="G12" s="154"/>
      <c r="H12" s="155"/>
    </row>
    <row r="13" spans="1:8" x14ac:dyDescent="0.15">
      <c r="A13" s="136"/>
      <c r="B13" s="141"/>
      <c r="C13" s="157"/>
      <c r="D13" s="158">
        <v>64550</v>
      </c>
      <c r="E13" s="159"/>
      <c r="F13" s="160">
        <v>49163</v>
      </c>
      <c r="G13" s="161"/>
      <c r="H13" s="147"/>
    </row>
    <row r="14" spans="1:8" x14ac:dyDescent="0.15">
      <c r="A14" s="148"/>
      <c r="B14" s="149"/>
      <c r="C14" s="150"/>
      <c r="D14" s="151">
        <v>34566</v>
      </c>
      <c r="E14" s="152"/>
      <c r="F14" s="153">
        <v>25829</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3.96</v>
      </c>
      <c r="C19" s="162">
        <f>ROUND(VALUE(SUBSTITUTE(実質収支比率等に係る経年分析!G$48,"▲","-")),2)</f>
        <v>4.32</v>
      </c>
      <c r="D19" s="162">
        <f>ROUND(VALUE(SUBSTITUTE(実質収支比率等に係る経年分析!H$48,"▲","-")),2)</f>
        <v>4.6500000000000004</v>
      </c>
      <c r="E19" s="162">
        <f>ROUND(VALUE(SUBSTITUTE(実質収支比率等に係る経年分析!I$48,"▲","-")),2)</f>
        <v>4.26</v>
      </c>
      <c r="F19" s="162">
        <f>ROUND(VALUE(SUBSTITUTE(実質収支比率等に係る経年分析!J$48,"▲","-")),2)</f>
        <v>4.51</v>
      </c>
    </row>
    <row r="20" spans="1:11" x14ac:dyDescent="0.15">
      <c r="A20" s="162" t="s">
        <v>53</v>
      </c>
      <c r="B20" s="162">
        <f>ROUND(VALUE(SUBSTITUTE(実質収支比率等に係る経年分析!F$47,"▲","-")),2)</f>
        <v>11.01</v>
      </c>
      <c r="C20" s="162">
        <f>ROUND(VALUE(SUBSTITUTE(実質収支比率等に係る経年分析!G$47,"▲","-")),2)</f>
        <v>11.42</v>
      </c>
      <c r="D20" s="162">
        <f>ROUND(VALUE(SUBSTITUTE(実質収支比率等に係る経年分析!H$47,"▲","-")),2)</f>
        <v>11.72</v>
      </c>
      <c r="E20" s="162">
        <f>ROUND(VALUE(SUBSTITUTE(実質収支比率等に係る経年分析!I$47,"▲","-")),2)</f>
        <v>11.57</v>
      </c>
      <c r="F20" s="162">
        <f>ROUND(VALUE(SUBSTITUTE(実質収支比率等に係る経年分析!J$47,"▲","-")),2)</f>
        <v>11.36</v>
      </c>
    </row>
    <row r="21" spans="1:11" x14ac:dyDescent="0.15">
      <c r="A21" s="162" t="s">
        <v>54</v>
      </c>
      <c r="B21" s="162">
        <f>IF(ISNUMBER(VALUE(SUBSTITUTE(実質収支比率等に係る経年分析!F$49,"▲","-"))),ROUND(VALUE(SUBSTITUTE(実質収支比率等に係る経年分析!F$49,"▲","-")),2),NA())</f>
        <v>-1.5</v>
      </c>
      <c r="C21" s="162">
        <f>IF(ISNUMBER(VALUE(SUBSTITUTE(実質収支比率等に係る経年分析!G$49,"▲","-"))),ROUND(VALUE(SUBSTITUTE(実質収支比率等に係る経年分析!G$49,"▲","-")),2),NA())</f>
        <v>2.09</v>
      </c>
      <c r="D21" s="162">
        <f>IF(ISNUMBER(VALUE(SUBSTITUTE(実質収支比率等に係る経年分析!H$49,"▲","-"))),ROUND(VALUE(SUBSTITUTE(実質収支比率等に係る経年分析!H$49,"▲","-")),2),NA())</f>
        <v>1.56</v>
      </c>
      <c r="E21" s="162">
        <f>IF(ISNUMBER(VALUE(SUBSTITUTE(実質収支比率等に係る経年分析!I$49,"▲","-"))),ROUND(VALUE(SUBSTITUTE(実質収支比率等に係る経年分析!I$49,"▲","-")),2),NA())</f>
        <v>0.9</v>
      </c>
      <c r="F21" s="162">
        <f>IF(ISNUMBER(VALUE(SUBSTITUTE(実質収支比率等に係る経年分析!J$49,"▲","-"))),ROUND(VALUE(SUBSTITUTE(実質収支比率等に係る経年分析!J$49,"▲","-")),2),NA())</f>
        <v>1.02</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3.91</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3.65</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3.61</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4.3099999999999996</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母子父子寡婦福祉資金貸付事業特別会計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15">
      <c r="A30" s="163" t="str">
        <f>IF(連結実質赤字比率に係る赤字・黒字の構成分析!C$40="",NA(),連結実質赤字比率に係る赤字・黒字の構成分析!C$40)</f>
        <v>介護保険事業特別会計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0.49</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0.77</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0.76</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0.57999999999999996</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0.05</v>
      </c>
    </row>
    <row r="31" spans="1:11" x14ac:dyDescent="0.15">
      <c r="A31" s="163" t="str">
        <f>IF(連結実質赤字比率に係る赤字・黒字の構成分析!C$39="",NA(),連結実質赤字比率に係る赤字・黒字の構成分析!C$39)</f>
        <v>後期高齢者医療事業特別会計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0.18</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0.18</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0.2</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0.2</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0.23</v>
      </c>
    </row>
    <row r="32" spans="1:11" x14ac:dyDescent="0.15">
      <c r="A32" s="163" t="str">
        <f>IF(連結実質赤字比率に係る赤字・黒字の構成分析!C$38="",NA(),連結実質赤字比率に係る赤字・黒字の構成分析!C$38)</f>
        <v>国民健康保険事業特別会計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1.06</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1.18</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1.21</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1.02</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0.52</v>
      </c>
    </row>
    <row r="33" spans="1:16" x14ac:dyDescent="0.15">
      <c r="A33" s="163" t="str">
        <f>IF(連結実質赤字比率に係る赤字・黒字の構成分析!C$37="",NA(),連結実質赤字比率に係る赤字・黒字の構成分析!C$37)</f>
        <v>卸売市場事業特別会計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0.34</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0.36</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0.37</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0.8</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0.55000000000000004</v>
      </c>
    </row>
    <row r="34" spans="1:16" x14ac:dyDescent="0.15">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1.68</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1.68</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1.7</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1.65</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1.59</v>
      </c>
    </row>
    <row r="35" spans="1:16" x14ac:dyDescent="0.15">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3.95</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4.3099999999999996</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4.6500000000000004</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4.25</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4.51</v>
      </c>
    </row>
    <row r="36" spans="1:16" x14ac:dyDescent="0.15">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5.44</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6.55</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7.38</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8.32</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8.32</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21837</v>
      </c>
      <c r="E42" s="164"/>
      <c r="F42" s="164"/>
      <c r="G42" s="164">
        <f>'実質公債費比率（分子）の構造'!L$52</f>
        <v>21596</v>
      </c>
      <c r="H42" s="164"/>
      <c r="I42" s="164"/>
      <c r="J42" s="164">
        <f>'実質公債費比率（分子）の構造'!M$52</f>
        <v>21838</v>
      </c>
      <c r="K42" s="164"/>
      <c r="L42" s="164"/>
      <c r="M42" s="164">
        <f>'実質公債費比率（分子）の構造'!N$52</f>
        <v>21625</v>
      </c>
      <c r="N42" s="164"/>
      <c r="O42" s="164"/>
      <c r="P42" s="164">
        <f>'実質公債費比率（分子）の構造'!O$52</f>
        <v>20097</v>
      </c>
    </row>
    <row r="43" spans="1:16" x14ac:dyDescent="0.15">
      <c r="A43" s="164" t="s">
        <v>16</v>
      </c>
      <c r="B43" s="164">
        <f>'実質公債費比率（分子）の構造'!K$51</f>
        <v>0</v>
      </c>
      <c r="C43" s="164"/>
      <c r="D43" s="164"/>
      <c r="E43" s="164">
        <f>'実質公債費比率（分子）の構造'!L$51</f>
        <v>0</v>
      </c>
      <c r="F43" s="164"/>
      <c r="G43" s="164"/>
      <c r="H43" s="164">
        <f>'実質公債費比率（分子）の構造'!M$51</f>
        <v>0</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247</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15">
      <c r="A45" s="164" t="s">
        <v>63</v>
      </c>
      <c r="B45" s="164">
        <f>'実質公債費比率（分子）の構造'!K$49</f>
        <v>43</v>
      </c>
      <c r="C45" s="164"/>
      <c r="D45" s="164"/>
      <c r="E45" s="164">
        <f>'実質公債費比率（分子）の構造'!L$49</f>
        <v>24</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15">
      <c r="A46" s="164" t="s">
        <v>64</v>
      </c>
      <c r="B46" s="164">
        <f>'実質公債費比率（分子）の構造'!K$48</f>
        <v>4419</v>
      </c>
      <c r="C46" s="164"/>
      <c r="D46" s="164"/>
      <c r="E46" s="164">
        <f>'実質公債費比率（分子）の構造'!L$48</f>
        <v>4069</v>
      </c>
      <c r="F46" s="164"/>
      <c r="G46" s="164"/>
      <c r="H46" s="164">
        <f>'実質公債費比率（分子）の構造'!M$48</f>
        <v>4236</v>
      </c>
      <c r="I46" s="164"/>
      <c r="J46" s="164"/>
      <c r="K46" s="164">
        <f>'実質公債費比率（分子）の構造'!N$48</f>
        <v>4398</v>
      </c>
      <c r="L46" s="164"/>
      <c r="M46" s="164"/>
      <c r="N46" s="164">
        <f>'実質公債費比率（分子）の構造'!O$48</f>
        <v>4715</v>
      </c>
      <c r="O46" s="164"/>
      <c r="P46" s="164"/>
    </row>
    <row r="47" spans="1:16" x14ac:dyDescent="0.15">
      <c r="A47" s="164" t="s">
        <v>12</v>
      </c>
      <c r="B47" s="164">
        <f>'実質公債費比率（分子）の構造'!K$47</f>
        <v>168</v>
      </c>
      <c r="C47" s="164"/>
      <c r="D47" s="164"/>
      <c r="E47" s="164">
        <f>'実質公債費比率（分子）の構造'!L$47</f>
        <v>168</v>
      </c>
      <c r="F47" s="164"/>
      <c r="G47" s="164"/>
      <c r="H47" s="164">
        <f>'実質公債費比率（分子）の構造'!M$47</f>
        <v>168</v>
      </c>
      <c r="I47" s="164"/>
      <c r="J47" s="164"/>
      <c r="K47" s="164">
        <f>'実質公債費比率（分子）の構造'!N$47</f>
        <v>168</v>
      </c>
      <c r="L47" s="164"/>
      <c r="M47" s="164"/>
      <c r="N47" s="164">
        <f>'実質公債費比率（分子）の構造'!O$47</f>
        <v>175</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19621</v>
      </c>
      <c r="C49" s="164"/>
      <c r="D49" s="164"/>
      <c r="E49" s="164">
        <f>'実質公債費比率（分子）の構造'!L$45</f>
        <v>20951</v>
      </c>
      <c r="F49" s="164"/>
      <c r="G49" s="164"/>
      <c r="H49" s="164">
        <f>'実質公債費比率（分子）の構造'!M$45</f>
        <v>21597</v>
      </c>
      <c r="I49" s="164"/>
      <c r="J49" s="164"/>
      <c r="K49" s="164">
        <f>'実質公債費比率（分子）の構造'!N$45</f>
        <v>20854</v>
      </c>
      <c r="L49" s="164"/>
      <c r="M49" s="164"/>
      <c r="N49" s="164">
        <f>'実質公債費比率（分子）の構造'!O$45</f>
        <v>19445</v>
      </c>
      <c r="O49" s="164"/>
      <c r="P49" s="164"/>
    </row>
    <row r="50" spans="1:16" x14ac:dyDescent="0.15">
      <c r="A50" s="164" t="s">
        <v>67</v>
      </c>
      <c r="B50" s="164" t="e">
        <f>NA()</f>
        <v>#N/A</v>
      </c>
      <c r="C50" s="164">
        <f>IF(ISNUMBER('実質公債費比率（分子）の構造'!K$53),'実質公債費比率（分子）の構造'!K$53,NA())</f>
        <v>2661</v>
      </c>
      <c r="D50" s="164" t="e">
        <f>NA()</f>
        <v>#N/A</v>
      </c>
      <c r="E50" s="164" t="e">
        <f>NA()</f>
        <v>#N/A</v>
      </c>
      <c r="F50" s="164">
        <f>IF(ISNUMBER('実質公債費比率（分子）の構造'!L$53),'実質公債費比率（分子）の構造'!L$53,NA())</f>
        <v>3616</v>
      </c>
      <c r="G50" s="164" t="e">
        <f>NA()</f>
        <v>#N/A</v>
      </c>
      <c r="H50" s="164" t="e">
        <f>NA()</f>
        <v>#N/A</v>
      </c>
      <c r="I50" s="164">
        <f>IF(ISNUMBER('実質公債費比率（分子）の構造'!M$53),'実質公債費比率（分子）の構造'!M$53,NA())</f>
        <v>4163</v>
      </c>
      <c r="J50" s="164" t="e">
        <f>NA()</f>
        <v>#N/A</v>
      </c>
      <c r="K50" s="164" t="e">
        <f>NA()</f>
        <v>#N/A</v>
      </c>
      <c r="L50" s="164">
        <f>IF(ISNUMBER('実質公債費比率（分子）の構造'!N$53),'実質公債費比率（分子）の構造'!N$53,NA())</f>
        <v>3795</v>
      </c>
      <c r="M50" s="164" t="e">
        <f>NA()</f>
        <v>#N/A</v>
      </c>
      <c r="N50" s="164" t="e">
        <f>NA()</f>
        <v>#N/A</v>
      </c>
      <c r="O50" s="164">
        <f>IF(ISNUMBER('実質公債費比率（分子）の構造'!O$53),'実質公債費比率（分子）の構造'!O$53,NA())</f>
        <v>4238</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184013</v>
      </c>
      <c r="E56" s="163"/>
      <c r="F56" s="163"/>
      <c r="G56" s="163">
        <f>'将来負担比率（分子）の構造'!J$52</f>
        <v>180346</v>
      </c>
      <c r="H56" s="163"/>
      <c r="I56" s="163"/>
      <c r="J56" s="163">
        <f>'将来負担比率（分子）の構造'!K$52</f>
        <v>172513</v>
      </c>
      <c r="K56" s="163"/>
      <c r="L56" s="163"/>
      <c r="M56" s="163">
        <f>'将来負担比率（分子）の構造'!L$52</f>
        <v>164250</v>
      </c>
      <c r="N56" s="163"/>
      <c r="O56" s="163"/>
      <c r="P56" s="163">
        <f>'将来負担比率（分子）の構造'!M$52</f>
        <v>155597</v>
      </c>
    </row>
    <row r="57" spans="1:16" x14ac:dyDescent="0.15">
      <c r="A57" s="163" t="s">
        <v>42</v>
      </c>
      <c r="B57" s="163"/>
      <c r="C57" s="163"/>
      <c r="D57" s="163">
        <f>'将来負担比率（分子）の構造'!I$51</f>
        <v>33923</v>
      </c>
      <c r="E57" s="163"/>
      <c r="F57" s="163"/>
      <c r="G57" s="163">
        <f>'将来負担比率（分子）の構造'!J$51</f>
        <v>33983</v>
      </c>
      <c r="H57" s="163"/>
      <c r="I57" s="163"/>
      <c r="J57" s="163">
        <f>'将来負担比率（分子）の構造'!K$51</f>
        <v>35404</v>
      </c>
      <c r="K57" s="163"/>
      <c r="L57" s="163"/>
      <c r="M57" s="163">
        <f>'将来負担比率（分子）の構造'!L$51</f>
        <v>34980</v>
      </c>
      <c r="N57" s="163"/>
      <c r="O57" s="163"/>
      <c r="P57" s="163">
        <f>'将来負担比率（分子）の構造'!M$51</f>
        <v>35894</v>
      </c>
    </row>
    <row r="58" spans="1:16" x14ac:dyDescent="0.15">
      <c r="A58" s="163" t="s">
        <v>41</v>
      </c>
      <c r="B58" s="163"/>
      <c r="C58" s="163"/>
      <c r="D58" s="163">
        <f>'将来負担比率（分子）の構造'!I$50</f>
        <v>53946</v>
      </c>
      <c r="E58" s="163"/>
      <c r="F58" s="163"/>
      <c r="G58" s="163">
        <f>'将来負担比率（分子）の構造'!J$50</f>
        <v>58395</v>
      </c>
      <c r="H58" s="163"/>
      <c r="I58" s="163"/>
      <c r="J58" s="163">
        <f>'将来負担比率（分子）の構造'!K$50</f>
        <v>62935</v>
      </c>
      <c r="K58" s="163"/>
      <c r="L58" s="163"/>
      <c r="M58" s="163">
        <f>'将来負担比率（分子）の構造'!L$50</f>
        <v>64875</v>
      </c>
      <c r="N58" s="163"/>
      <c r="O58" s="163"/>
      <c r="P58" s="163">
        <f>'将来負担比率（分子）の構造'!M$50</f>
        <v>72867</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f>'将来負担比率（分子）の構造'!I$46</f>
        <v>12</v>
      </c>
      <c r="C61" s="163"/>
      <c r="D61" s="163"/>
      <c r="E61" s="163" t="str">
        <f>'将来負担比率（分子）の構造'!J$46</f>
        <v>-</v>
      </c>
      <c r="F61" s="163"/>
      <c r="G61" s="163"/>
      <c r="H61" s="163">
        <f>'将来負担比率（分子）の構造'!K$46</f>
        <v>0</v>
      </c>
      <c r="I61" s="163"/>
      <c r="J61" s="163"/>
      <c r="K61" s="163">
        <f>'将来負担比率（分子）の構造'!L$46</f>
        <v>4</v>
      </c>
      <c r="L61" s="163"/>
      <c r="M61" s="163"/>
      <c r="N61" s="163">
        <f>'将来負担比率（分子）の構造'!M$46</f>
        <v>0</v>
      </c>
      <c r="O61" s="163"/>
      <c r="P61" s="163"/>
    </row>
    <row r="62" spans="1:16" x14ac:dyDescent="0.15">
      <c r="A62" s="163" t="s">
        <v>35</v>
      </c>
      <c r="B62" s="163">
        <f>'将来負担比率（分子）の構造'!I$45</f>
        <v>27839</v>
      </c>
      <c r="C62" s="163"/>
      <c r="D62" s="163"/>
      <c r="E62" s="163">
        <f>'将来負担比率（分子）の構造'!J$45</f>
        <v>27587</v>
      </c>
      <c r="F62" s="163"/>
      <c r="G62" s="163"/>
      <c r="H62" s="163">
        <f>'将来負担比率（分子）の構造'!K$45</f>
        <v>26913</v>
      </c>
      <c r="I62" s="163"/>
      <c r="J62" s="163"/>
      <c r="K62" s="163">
        <f>'将来負担比率（分子）の構造'!L$45</f>
        <v>28602</v>
      </c>
      <c r="L62" s="163"/>
      <c r="M62" s="163"/>
      <c r="N62" s="163">
        <f>'将来負担比率（分子）の構造'!M$45</f>
        <v>29975</v>
      </c>
      <c r="O62" s="163"/>
      <c r="P62" s="163"/>
    </row>
    <row r="63" spans="1:16" x14ac:dyDescent="0.15">
      <c r="A63" s="163" t="s">
        <v>34</v>
      </c>
      <c r="B63" s="163">
        <f>'将来負担比率（分子）の構造'!I$44</f>
        <v>24</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15">
      <c r="A64" s="163" t="s">
        <v>33</v>
      </c>
      <c r="B64" s="163">
        <f>'将来負担比率（分子）の構造'!I$43</f>
        <v>36173</v>
      </c>
      <c r="C64" s="163"/>
      <c r="D64" s="163"/>
      <c r="E64" s="163">
        <f>'将来負担比率（分子）の構造'!J$43</f>
        <v>35180</v>
      </c>
      <c r="F64" s="163"/>
      <c r="G64" s="163"/>
      <c r="H64" s="163">
        <f>'将来負担比率（分子）の構造'!K$43</f>
        <v>37743</v>
      </c>
      <c r="I64" s="163"/>
      <c r="J64" s="163"/>
      <c r="K64" s="163">
        <f>'将来負担比率（分子）の構造'!L$43</f>
        <v>37993</v>
      </c>
      <c r="L64" s="163"/>
      <c r="M64" s="163"/>
      <c r="N64" s="163">
        <f>'将来負担比率（分子）の構造'!M$43</f>
        <v>39156</v>
      </c>
      <c r="O64" s="163"/>
      <c r="P64" s="163"/>
    </row>
    <row r="65" spans="1:16" x14ac:dyDescent="0.15">
      <c r="A65" s="163" t="s">
        <v>32</v>
      </c>
      <c r="B65" s="163" t="str">
        <f>'将来負担比率（分子）の構造'!I$42</f>
        <v>-</v>
      </c>
      <c r="C65" s="163"/>
      <c r="D65" s="163"/>
      <c r="E65" s="163">
        <f>'将来負担比率（分子）の構造'!J$42</f>
        <v>25641</v>
      </c>
      <c r="F65" s="163"/>
      <c r="G65" s="163"/>
      <c r="H65" s="163">
        <f>'将来負担比率（分子）の構造'!K$42</f>
        <v>25074</v>
      </c>
      <c r="I65" s="163"/>
      <c r="J65" s="163"/>
      <c r="K65" s="163">
        <f>'将来負担比率（分子）の構造'!L$42</f>
        <v>25192</v>
      </c>
      <c r="L65" s="163"/>
      <c r="M65" s="163"/>
      <c r="N65" s="163">
        <f>'将来負担比率（分子）の構造'!M$42</f>
        <v>24367</v>
      </c>
      <c r="O65" s="163"/>
      <c r="P65" s="163"/>
    </row>
    <row r="66" spans="1:16" x14ac:dyDescent="0.15">
      <c r="A66" s="163" t="s">
        <v>31</v>
      </c>
      <c r="B66" s="163">
        <f>'将来負担比率（分子）の構造'!I$41</f>
        <v>208796</v>
      </c>
      <c r="C66" s="163"/>
      <c r="D66" s="163"/>
      <c r="E66" s="163">
        <f>'将来負担比率（分子）の構造'!J$41</f>
        <v>205348</v>
      </c>
      <c r="F66" s="163"/>
      <c r="G66" s="163"/>
      <c r="H66" s="163">
        <f>'将来負担比率（分子）の構造'!K$41</f>
        <v>193596</v>
      </c>
      <c r="I66" s="163"/>
      <c r="J66" s="163"/>
      <c r="K66" s="163">
        <f>'将来負担比率（分子）の構造'!L$41</f>
        <v>182808</v>
      </c>
      <c r="L66" s="163"/>
      <c r="M66" s="163"/>
      <c r="N66" s="163">
        <f>'将来負担比率（分子）の構造'!M$41</f>
        <v>174605</v>
      </c>
      <c r="O66" s="163"/>
      <c r="P66" s="163"/>
    </row>
    <row r="67" spans="1:16" x14ac:dyDescent="0.15">
      <c r="A67" s="163" t="s">
        <v>71</v>
      </c>
      <c r="B67" s="163" t="e">
        <f>NA()</f>
        <v>#N/A</v>
      </c>
      <c r="C67" s="163">
        <f>IF(ISNUMBER('将来負担比率（分子）の構造'!I$53), IF('将来負担比率（分子）の構造'!I$53 &lt; 0, 0, '将来負担比率（分子）の構造'!I$53), NA())</f>
        <v>961</v>
      </c>
      <c r="D67" s="163" t="e">
        <f>NA()</f>
        <v>#N/A</v>
      </c>
      <c r="E67" s="163" t="e">
        <f>NA()</f>
        <v>#N/A</v>
      </c>
      <c r="F67" s="163">
        <f>IF(ISNUMBER('将来負担比率（分子）の構造'!J$53), IF('将来負担比率（分子）の構造'!J$53 &lt; 0, 0, '将来負担比率（分子）の構造'!J$53), NA())</f>
        <v>21030</v>
      </c>
      <c r="G67" s="163" t="e">
        <f>NA()</f>
        <v>#N/A</v>
      </c>
      <c r="H67" s="163" t="e">
        <f>NA()</f>
        <v>#N/A</v>
      </c>
      <c r="I67" s="163">
        <f>IF(ISNUMBER('将来負担比率（分子）の構造'!K$53), IF('将来負担比率（分子）の構造'!K$53 &lt; 0, 0, '将来負担比率（分子）の構造'!K$53), NA())</f>
        <v>12475</v>
      </c>
      <c r="J67" s="163" t="e">
        <f>NA()</f>
        <v>#N/A</v>
      </c>
      <c r="K67" s="163" t="e">
        <f>NA()</f>
        <v>#N/A</v>
      </c>
      <c r="L67" s="163">
        <f>IF(ISNUMBER('将来負担比率（分子）の構造'!L$53), IF('将来負担比率（分子）の構造'!L$53 &lt; 0, 0, '将来負担比率（分子）の構造'!L$53), NA())</f>
        <v>10495</v>
      </c>
      <c r="M67" s="163" t="e">
        <f>NA()</f>
        <v>#N/A</v>
      </c>
      <c r="N67" s="163" t="e">
        <f>NA()</f>
        <v>#N/A</v>
      </c>
      <c r="O67" s="163">
        <f>IF(ISNUMBER('将来負担比率（分子）の構造'!M$53), IF('将来負担比率（分子）の構造'!M$53 &lt; 0, 0, '将来負担比率（分子）の構造'!M$53), NA())</f>
        <v>3745</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14533</v>
      </c>
      <c r="C72" s="167">
        <f>基金残高に係る経年分析!G55</f>
        <v>14554</v>
      </c>
      <c r="D72" s="167">
        <f>基金残高に係る経年分析!H55</f>
        <v>14598</v>
      </c>
    </row>
    <row r="73" spans="1:16" x14ac:dyDescent="0.15">
      <c r="A73" s="166" t="s">
        <v>74</v>
      </c>
      <c r="B73" s="167">
        <f>基金残高に係る経年分析!F56</f>
        <v>3896</v>
      </c>
      <c r="C73" s="167">
        <f>基金残高に係る経年分析!G56</f>
        <v>4479</v>
      </c>
      <c r="D73" s="167">
        <f>基金残高に係る経年分析!H56</f>
        <v>4908</v>
      </c>
    </row>
    <row r="74" spans="1:16" x14ac:dyDescent="0.15">
      <c r="A74" s="166" t="s">
        <v>75</v>
      </c>
      <c r="B74" s="167">
        <f>基金残高に係る経年分析!F57</f>
        <v>35260</v>
      </c>
      <c r="C74" s="167">
        <f>基金残高に係る経年分析!G57</f>
        <v>36260</v>
      </c>
      <c r="D74" s="167">
        <f>基金残高に係る経年分析!H57</f>
        <v>43364</v>
      </c>
    </row>
  </sheetData>
  <sheetProtection algorithmName="SHA-512" hashValue="c1mFMexjwGZ5KDWLZLMbuYz9hT5UOeoBxmWIL8dRhR+kSwXlqg1yQeX6mcfsXU1D6M2F7M4BjSQbKEjXeOG/og==" saltValue="a9d1ddHWsbWkLqgF5P+A9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79" t="s">
        <v>205</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79" t="s">
        <v>206</v>
      </c>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1"/>
      <c r="CD3" s="679" t="s">
        <v>207</v>
      </c>
      <c r="CE3" s="680"/>
      <c r="CF3" s="680"/>
      <c r="CG3" s="680"/>
      <c r="CH3" s="680"/>
      <c r="CI3" s="680"/>
      <c r="CJ3" s="680"/>
      <c r="CK3" s="680"/>
      <c r="CL3" s="680"/>
      <c r="CM3" s="680"/>
      <c r="CN3" s="680"/>
      <c r="CO3" s="680"/>
      <c r="CP3" s="680"/>
      <c r="CQ3" s="680"/>
      <c r="CR3" s="680"/>
      <c r="CS3" s="680"/>
      <c r="CT3" s="680"/>
      <c r="CU3" s="680"/>
      <c r="CV3" s="680"/>
      <c r="CW3" s="680"/>
      <c r="CX3" s="680"/>
      <c r="CY3" s="680"/>
      <c r="CZ3" s="680"/>
      <c r="DA3" s="680"/>
      <c r="DB3" s="680"/>
      <c r="DC3" s="680"/>
      <c r="DD3" s="680"/>
      <c r="DE3" s="680"/>
      <c r="DF3" s="680"/>
      <c r="DG3" s="680"/>
      <c r="DH3" s="680"/>
      <c r="DI3" s="680"/>
      <c r="DJ3" s="680"/>
      <c r="DK3" s="680"/>
      <c r="DL3" s="680"/>
      <c r="DM3" s="680"/>
      <c r="DN3" s="680"/>
      <c r="DO3" s="680"/>
      <c r="DP3" s="680"/>
      <c r="DQ3" s="680"/>
      <c r="DR3" s="680"/>
      <c r="DS3" s="680"/>
      <c r="DT3" s="680"/>
      <c r="DU3" s="680"/>
      <c r="DV3" s="680"/>
      <c r="DW3" s="680"/>
      <c r="DX3" s="680"/>
      <c r="DY3" s="680"/>
      <c r="DZ3" s="680"/>
      <c r="EA3" s="680"/>
      <c r="EB3" s="680"/>
      <c r="EC3" s="681"/>
    </row>
    <row r="4" spans="2:143" ht="11.25" customHeight="1" x14ac:dyDescent="0.15">
      <c r="B4" s="679" t="s">
        <v>1</v>
      </c>
      <c r="C4" s="680"/>
      <c r="D4" s="680"/>
      <c r="E4" s="680"/>
      <c r="F4" s="680"/>
      <c r="G4" s="680"/>
      <c r="H4" s="680"/>
      <c r="I4" s="680"/>
      <c r="J4" s="680"/>
      <c r="K4" s="680"/>
      <c r="L4" s="680"/>
      <c r="M4" s="680"/>
      <c r="N4" s="680"/>
      <c r="O4" s="680"/>
      <c r="P4" s="680"/>
      <c r="Q4" s="681"/>
      <c r="R4" s="679" t="s">
        <v>208</v>
      </c>
      <c r="S4" s="680"/>
      <c r="T4" s="680"/>
      <c r="U4" s="680"/>
      <c r="V4" s="680"/>
      <c r="W4" s="680"/>
      <c r="X4" s="680"/>
      <c r="Y4" s="681"/>
      <c r="Z4" s="679" t="s">
        <v>209</v>
      </c>
      <c r="AA4" s="680"/>
      <c r="AB4" s="680"/>
      <c r="AC4" s="681"/>
      <c r="AD4" s="679" t="s">
        <v>210</v>
      </c>
      <c r="AE4" s="680"/>
      <c r="AF4" s="680"/>
      <c r="AG4" s="680"/>
      <c r="AH4" s="680"/>
      <c r="AI4" s="680"/>
      <c r="AJ4" s="680"/>
      <c r="AK4" s="681"/>
      <c r="AL4" s="679" t="s">
        <v>209</v>
      </c>
      <c r="AM4" s="680"/>
      <c r="AN4" s="680"/>
      <c r="AO4" s="681"/>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9" t="s">
        <v>214</v>
      </c>
      <c r="CE4" s="680"/>
      <c r="CF4" s="680"/>
      <c r="CG4" s="680"/>
      <c r="CH4" s="680"/>
      <c r="CI4" s="680"/>
      <c r="CJ4" s="680"/>
      <c r="CK4" s="680"/>
      <c r="CL4" s="680"/>
      <c r="CM4" s="680"/>
      <c r="CN4" s="680"/>
      <c r="CO4" s="680"/>
      <c r="CP4" s="680"/>
      <c r="CQ4" s="680"/>
      <c r="CR4" s="680"/>
      <c r="CS4" s="680"/>
      <c r="CT4" s="680"/>
      <c r="CU4" s="680"/>
      <c r="CV4" s="680"/>
      <c r="CW4" s="680"/>
      <c r="CX4" s="680"/>
      <c r="CY4" s="680"/>
      <c r="CZ4" s="680"/>
      <c r="DA4" s="680"/>
      <c r="DB4" s="680"/>
      <c r="DC4" s="680"/>
      <c r="DD4" s="680"/>
      <c r="DE4" s="680"/>
      <c r="DF4" s="680"/>
      <c r="DG4" s="680"/>
      <c r="DH4" s="680"/>
      <c r="DI4" s="680"/>
      <c r="DJ4" s="680"/>
      <c r="DK4" s="680"/>
      <c r="DL4" s="680"/>
      <c r="DM4" s="680"/>
      <c r="DN4" s="680"/>
      <c r="DO4" s="680"/>
      <c r="DP4" s="680"/>
      <c r="DQ4" s="680"/>
      <c r="DR4" s="680"/>
      <c r="DS4" s="680"/>
      <c r="DT4" s="680"/>
      <c r="DU4" s="680"/>
      <c r="DV4" s="680"/>
      <c r="DW4" s="680"/>
      <c r="DX4" s="680"/>
      <c r="DY4" s="680"/>
      <c r="DZ4" s="680"/>
      <c r="EA4" s="680"/>
      <c r="EB4" s="680"/>
      <c r="EC4" s="681"/>
    </row>
    <row r="5" spans="2:143" ht="11.25" customHeight="1" x14ac:dyDescent="0.15">
      <c r="B5" s="676" t="s">
        <v>215</v>
      </c>
      <c r="C5" s="677"/>
      <c r="D5" s="677"/>
      <c r="E5" s="677"/>
      <c r="F5" s="677"/>
      <c r="G5" s="677"/>
      <c r="H5" s="677"/>
      <c r="I5" s="677"/>
      <c r="J5" s="677"/>
      <c r="K5" s="677"/>
      <c r="L5" s="677"/>
      <c r="M5" s="677"/>
      <c r="N5" s="677"/>
      <c r="O5" s="677"/>
      <c r="P5" s="677"/>
      <c r="Q5" s="678"/>
      <c r="R5" s="673">
        <v>101745659</v>
      </c>
      <c r="S5" s="674"/>
      <c r="T5" s="674"/>
      <c r="U5" s="674"/>
      <c r="V5" s="674"/>
      <c r="W5" s="674"/>
      <c r="X5" s="674"/>
      <c r="Y5" s="702"/>
      <c r="Z5" s="715">
        <v>39.9</v>
      </c>
      <c r="AA5" s="715"/>
      <c r="AB5" s="715"/>
      <c r="AC5" s="715"/>
      <c r="AD5" s="716">
        <v>94514903</v>
      </c>
      <c r="AE5" s="716"/>
      <c r="AF5" s="716"/>
      <c r="AG5" s="716"/>
      <c r="AH5" s="716"/>
      <c r="AI5" s="716"/>
      <c r="AJ5" s="716"/>
      <c r="AK5" s="716"/>
      <c r="AL5" s="703">
        <v>70.400000000000006</v>
      </c>
      <c r="AM5" s="685"/>
      <c r="AN5" s="685"/>
      <c r="AO5" s="704"/>
      <c r="AP5" s="676" t="s">
        <v>216</v>
      </c>
      <c r="AQ5" s="677"/>
      <c r="AR5" s="677"/>
      <c r="AS5" s="677"/>
      <c r="AT5" s="677"/>
      <c r="AU5" s="677"/>
      <c r="AV5" s="677"/>
      <c r="AW5" s="677"/>
      <c r="AX5" s="677"/>
      <c r="AY5" s="677"/>
      <c r="AZ5" s="677"/>
      <c r="BA5" s="677"/>
      <c r="BB5" s="677"/>
      <c r="BC5" s="677"/>
      <c r="BD5" s="677"/>
      <c r="BE5" s="677"/>
      <c r="BF5" s="678"/>
      <c r="BG5" s="621">
        <v>89615030</v>
      </c>
      <c r="BH5" s="622"/>
      <c r="BI5" s="622"/>
      <c r="BJ5" s="622"/>
      <c r="BK5" s="622"/>
      <c r="BL5" s="622"/>
      <c r="BM5" s="622"/>
      <c r="BN5" s="623"/>
      <c r="BO5" s="659">
        <v>88.1</v>
      </c>
      <c r="BP5" s="659"/>
      <c r="BQ5" s="659"/>
      <c r="BR5" s="659"/>
      <c r="BS5" s="660">
        <v>2326928</v>
      </c>
      <c r="BT5" s="660"/>
      <c r="BU5" s="660"/>
      <c r="BV5" s="660"/>
      <c r="BW5" s="660"/>
      <c r="BX5" s="660"/>
      <c r="BY5" s="660"/>
      <c r="BZ5" s="660"/>
      <c r="CA5" s="660"/>
      <c r="CB5" s="695"/>
      <c r="CD5" s="679" t="s">
        <v>211</v>
      </c>
      <c r="CE5" s="680"/>
      <c r="CF5" s="680"/>
      <c r="CG5" s="680"/>
      <c r="CH5" s="680"/>
      <c r="CI5" s="680"/>
      <c r="CJ5" s="680"/>
      <c r="CK5" s="680"/>
      <c r="CL5" s="680"/>
      <c r="CM5" s="680"/>
      <c r="CN5" s="680"/>
      <c r="CO5" s="680"/>
      <c r="CP5" s="680"/>
      <c r="CQ5" s="681"/>
      <c r="CR5" s="679" t="s">
        <v>217</v>
      </c>
      <c r="CS5" s="680"/>
      <c r="CT5" s="680"/>
      <c r="CU5" s="680"/>
      <c r="CV5" s="680"/>
      <c r="CW5" s="680"/>
      <c r="CX5" s="680"/>
      <c r="CY5" s="681"/>
      <c r="CZ5" s="679" t="s">
        <v>209</v>
      </c>
      <c r="DA5" s="680"/>
      <c r="DB5" s="680"/>
      <c r="DC5" s="681"/>
      <c r="DD5" s="679" t="s">
        <v>218</v>
      </c>
      <c r="DE5" s="680"/>
      <c r="DF5" s="680"/>
      <c r="DG5" s="680"/>
      <c r="DH5" s="680"/>
      <c r="DI5" s="680"/>
      <c r="DJ5" s="680"/>
      <c r="DK5" s="680"/>
      <c r="DL5" s="680"/>
      <c r="DM5" s="680"/>
      <c r="DN5" s="680"/>
      <c r="DO5" s="680"/>
      <c r="DP5" s="681"/>
      <c r="DQ5" s="679" t="s">
        <v>219</v>
      </c>
      <c r="DR5" s="680"/>
      <c r="DS5" s="680"/>
      <c r="DT5" s="680"/>
      <c r="DU5" s="680"/>
      <c r="DV5" s="680"/>
      <c r="DW5" s="680"/>
      <c r="DX5" s="680"/>
      <c r="DY5" s="680"/>
      <c r="DZ5" s="680"/>
      <c r="EA5" s="680"/>
      <c r="EB5" s="680"/>
      <c r="EC5" s="681"/>
    </row>
    <row r="6" spans="2:143" ht="11.25" customHeight="1" x14ac:dyDescent="0.15">
      <c r="B6" s="618" t="s">
        <v>220</v>
      </c>
      <c r="C6" s="619"/>
      <c r="D6" s="619"/>
      <c r="E6" s="619"/>
      <c r="F6" s="619"/>
      <c r="G6" s="619"/>
      <c r="H6" s="619"/>
      <c r="I6" s="619"/>
      <c r="J6" s="619"/>
      <c r="K6" s="619"/>
      <c r="L6" s="619"/>
      <c r="M6" s="619"/>
      <c r="N6" s="619"/>
      <c r="O6" s="619"/>
      <c r="P6" s="619"/>
      <c r="Q6" s="620"/>
      <c r="R6" s="621">
        <v>1523749</v>
      </c>
      <c r="S6" s="622"/>
      <c r="T6" s="622"/>
      <c r="U6" s="622"/>
      <c r="V6" s="622"/>
      <c r="W6" s="622"/>
      <c r="X6" s="622"/>
      <c r="Y6" s="623"/>
      <c r="Z6" s="659">
        <v>0.6</v>
      </c>
      <c r="AA6" s="659"/>
      <c r="AB6" s="659"/>
      <c r="AC6" s="659"/>
      <c r="AD6" s="660">
        <v>1523749</v>
      </c>
      <c r="AE6" s="660"/>
      <c r="AF6" s="660"/>
      <c r="AG6" s="660"/>
      <c r="AH6" s="660"/>
      <c r="AI6" s="660"/>
      <c r="AJ6" s="660"/>
      <c r="AK6" s="660"/>
      <c r="AL6" s="624">
        <v>1.1000000000000001</v>
      </c>
      <c r="AM6" s="625"/>
      <c r="AN6" s="625"/>
      <c r="AO6" s="661"/>
      <c r="AP6" s="618" t="s">
        <v>221</v>
      </c>
      <c r="AQ6" s="619"/>
      <c r="AR6" s="619"/>
      <c r="AS6" s="619"/>
      <c r="AT6" s="619"/>
      <c r="AU6" s="619"/>
      <c r="AV6" s="619"/>
      <c r="AW6" s="619"/>
      <c r="AX6" s="619"/>
      <c r="AY6" s="619"/>
      <c r="AZ6" s="619"/>
      <c r="BA6" s="619"/>
      <c r="BB6" s="619"/>
      <c r="BC6" s="619"/>
      <c r="BD6" s="619"/>
      <c r="BE6" s="619"/>
      <c r="BF6" s="620"/>
      <c r="BG6" s="621">
        <v>89615030</v>
      </c>
      <c r="BH6" s="622"/>
      <c r="BI6" s="622"/>
      <c r="BJ6" s="622"/>
      <c r="BK6" s="622"/>
      <c r="BL6" s="622"/>
      <c r="BM6" s="622"/>
      <c r="BN6" s="623"/>
      <c r="BO6" s="659">
        <v>88.1</v>
      </c>
      <c r="BP6" s="659"/>
      <c r="BQ6" s="659"/>
      <c r="BR6" s="659"/>
      <c r="BS6" s="660">
        <v>2326928</v>
      </c>
      <c r="BT6" s="660"/>
      <c r="BU6" s="660"/>
      <c r="BV6" s="660"/>
      <c r="BW6" s="660"/>
      <c r="BX6" s="660"/>
      <c r="BY6" s="660"/>
      <c r="BZ6" s="660"/>
      <c r="CA6" s="660"/>
      <c r="CB6" s="695"/>
      <c r="CD6" s="676" t="s">
        <v>222</v>
      </c>
      <c r="CE6" s="677"/>
      <c r="CF6" s="677"/>
      <c r="CG6" s="677"/>
      <c r="CH6" s="677"/>
      <c r="CI6" s="677"/>
      <c r="CJ6" s="677"/>
      <c r="CK6" s="677"/>
      <c r="CL6" s="677"/>
      <c r="CM6" s="677"/>
      <c r="CN6" s="677"/>
      <c r="CO6" s="677"/>
      <c r="CP6" s="677"/>
      <c r="CQ6" s="678"/>
      <c r="CR6" s="621">
        <v>944740</v>
      </c>
      <c r="CS6" s="622"/>
      <c r="CT6" s="622"/>
      <c r="CU6" s="622"/>
      <c r="CV6" s="622"/>
      <c r="CW6" s="622"/>
      <c r="CX6" s="622"/>
      <c r="CY6" s="623"/>
      <c r="CZ6" s="703">
        <v>0.4</v>
      </c>
      <c r="DA6" s="685"/>
      <c r="DB6" s="685"/>
      <c r="DC6" s="705"/>
      <c r="DD6" s="627" t="s">
        <v>122</v>
      </c>
      <c r="DE6" s="622"/>
      <c r="DF6" s="622"/>
      <c r="DG6" s="622"/>
      <c r="DH6" s="622"/>
      <c r="DI6" s="622"/>
      <c r="DJ6" s="622"/>
      <c r="DK6" s="622"/>
      <c r="DL6" s="622"/>
      <c r="DM6" s="622"/>
      <c r="DN6" s="622"/>
      <c r="DO6" s="622"/>
      <c r="DP6" s="623"/>
      <c r="DQ6" s="627">
        <v>943463</v>
      </c>
      <c r="DR6" s="622"/>
      <c r="DS6" s="622"/>
      <c r="DT6" s="622"/>
      <c r="DU6" s="622"/>
      <c r="DV6" s="622"/>
      <c r="DW6" s="622"/>
      <c r="DX6" s="622"/>
      <c r="DY6" s="622"/>
      <c r="DZ6" s="622"/>
      <c r="EA6" s="622"/>
      <c r="EB6" s="622"/>
      <c r="EC6" s="658"/>
    </row>
    <row r="7" spans="2:143" ht="11.25" customHeight="1" x14ac:dyDescent="0.15">
      <c r="B7" s="618" t="s">
        <v>223</v>
      </c>
      <c r="C7" s="619"/>
      <c r="D7" s="619"/>
      <c r="E7" s="619"/>
      <c r="F7" s="619"/>
      <c r="G7" s="619"/>
      <c r="H7" s="619"/>
      <c r="I7" s="619"/>
      <c r="J7" s="619"/>
      <c r="K7" s="619"/>
      <c r="L7" s="619"/>
      <c r="M7" s="619"/>
      <c r="N7" s="619"/>
      <c r="O7" s="619"/>
      <c r="P7" s="619"/>
      <c r="Q7" s="620"/>
      <c r="R7" s="621">
        <v>58382</v>
      </c>
      <c r="S7" s="622"/>
      <c r="T7" s="622"/>
      <c r="U7" s="622"/>
      <c r="V7" s="622"/>
      <c r="W7" s="622"/>
      <c r="X7" s="622"/>
      <c r="Y7" s="623"/>
      <c r="Z7" s="659">
        <v>0</v>
      </c>
      <c r="AA7" s="659"/>
      <c r="AB7" s="659"/>
      <c r="AC7" s="659"/>
      <c r="AD7" s="660">
        <v>58382</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38320395</v>
      </c>
      <c r="BH7" s="622"/>
      <c r="BI7" s="622"/>
      <c r="BJ7" s="622"/>
      <c r="BK7" s="622"/>
      <c r="BL7" s="622"/>
      <c r="BM7" s="622"/>
      <c r="BN7" s="623"/>
      <c r="BO7" s="659">
        <v>37.700000000000003</v>
      </c>
      <c r="BP7" s="659"/>
      <c r="BQ7" s="659"/>
      <c r="BR7" s="659"/>
      <c r="BS7" s="660">
        <v>2326928</v>
      </c>
      <c r="BT7" s="660"/>
      <c r="BU7" s="660"/>
      <c r="BV7" s="660"/>
      <c r="BW7" s="660"/>
      <c r="BX7" s="660"/>
      <c r="BY7" s="660"/>
      <c r="BZ7" s="660"/>
      <c r="CA7" s="660"/>
      <c r="CB7" s="695"/>
      <c r="CD7" s="618" t="s">
        <v>225</v>
      </c>
      <c r="CE7" s="619"/>
      <c r="CF7" s="619"/>
      <c r="CG7" s="619"/>
      <c r="CH7" s="619"/>
      <c r="CI7" s="619"/>
      <c r="CJ7" s="619"/>
      <c r="CK7" s="619"/>
      <c r="CL7" s="619"/>
      <c r="CM7" s="619"/>
      <c r="CN7" s="619"/>
      <c r="CO7" s="619"/>
      <c r="CP7" s="619"/>
      <c r="CQ7" s="620"/>
      <c r="CR7" s="621">
        <v>20843615</v>
      </c>
      <c r="CS7" s="622"/>
      <c r="CT7" s="622"/>
      <c r="CU7" s="622"/>
      <c r="CV7" s="622"/>
      <c r="CW7" s="622"/>
      <c r="CX7" s="622"/>
      <c r="CY7" s="623"/>
      <c r="CZ7" s="659">
        <v>8.5</v>
      </c>
      <c r="DA7" s="659"/>
      <c r="DB7" s="659"/>
      <c r="DC7" s="659"/>
      <c r="DD7" s="627">
        <v>405288</v>
      </c>
      <c r="DE7" s="622"/>
      <c r="DF7" s="622"/>
      <c r="DG7" s="622"/>
      <c r="DH7" s="622"/>
      <c r="DI7" s="622"/>
      <c r="DJ7" s="622"/>
      <c r="DK7" s="622"/>
      <c r="DL7" s="622"/>
      <c r="DM7" s="622"/>
      <c r="DN7" s="622"/>
      <c r="DO7" s="622"/>
      <c r="DP7" s="623"/>
      <c r="DQ7" s="627">
        <v>16897532</v>
      </c>
      <c r="DR7" s="622"/>
      <c r="DS7" s="622"/>
      <c r="DT7" s="622"/>
      <c r="DU7" s="622"/>
      <c r="DV7" s="622"/>
      <c r="DW7" s="622"/>
      <c r="DX7" s="622"/>
      <c r="DY7" s="622"/>
      <c r="DZ7" s="622"/>
      <c r="EA7" s="622"/>
      <c r="EB7" s="622"/>
      <c r="EC7" s="658"/>
    </row>
    <row r="8" spans="2:143" ht="11.25" customHeight="1" x14ac:dyDescent="0.15">
      <c r="B8" s="618" t="s">
        <v>226</v>
      </c>
      <c r="C8" s="619"/>
      <c r="D8" s="619"/>
      <c r="E8" s="619"/>
      <c r="F8" s="619"/>
      <c r="G8" s="619"/>
      <c r="H8" s="619"/>
      <c r="I8" s="619"/>
      <c r="J8" s="619"/>
      <c r="K8" s="619"/>
      <c r="L8" s="619"/>
      <c r="M8" s="619"/>
      <c r="N8" s="619"/>
      <c r="O8" s="619"/>
      <c r="P8" s="619"/>
      <c r="Q8" s="620"/>
      <c r="R8" s="621">
        <v>1040865</v>
      </c>
      <c r="S8" s="622"/>
      <c r="T8" s="622"/>
      <c r="U8" s="622"/>
      <c r="V8" s="622"/>
      <c r="W8" s="622"/>
      <c r="X8" s="622"/>
      <c r="Y8" s="623"/>
      <c r="Z8" s="659">
        <v>0.4</v>
      </c>
      <c r="AA8" s="659"/>
      <c r="AB8" s="659"/>
      <c r="AC8" s="659"/>
      <c r="AD8" s="660">
        <v>1040865</v>
      </c>
      <c r="AE8" s="660"/>
      <c r="AF8" s="660"/>
      <c r="AG8" s="660"/>
      <c r="AH8" s="660"/>
      <c r="AI8" s="660"/>
      <c r="AJ8" s="660"/>
      <c r="AK8" s="660"/>
      <c r="AL8" s="624">
        <v>0.8</v>
      </c>
      <c r="AM8" s="625"/>
      <c r="AN8" s="625"/>
      <c r="AO8" s="661"/>
      <c r="AP8" s="618" t="s">
        <v>227</v>
      </c>
      <c r="AQ8" s="619"/>
      <c r="AR8" s="619"/>
      <c r="AS8" s="619"/>
      <c r="AT8" s="619"/>
      <c r="AU8" s="619"/>
      <c r="AV8" s="619"/>
      <c r="AW8" s="619"/>
      <c r="AX8" s="619"/>
      <c r="AY8" s="619"/>
      <c r="AZ8" s="619"/>
      <c r="BA8" s="619"/>
      <c r="BB8" s="619"/>
      <c r="BC8" s="619"/>
      <c r="BD8" s="619"/>
      <c r="BE8" s="619"/>
      <c r="BF8" s="620"/>
      <c r="BG8" s="621">
        <v>777810</v>
      </c>
      <c r="BH8" s="622"/>
      <c r="BI8" s="622"/>
      <c r="BJ8" s="622"/>
      <c r="BK8" s="622"/>
      <c r="BL8" s="622"/>
      <c r="BM8" s="622"/>
      <c r="BN8" s="623"/>
      <c r="BO8" s="659">
        <v>0.8</v>
      </c>
      <c r="BP8" s="659"/>
      <c r="BQ8" s="659"/>
      <c r="BR8" s="659"/>
      <c r="BS8" s="660" t="s">
        <v>122</v>
      </c>
      <c r="BT8" s="660"/>
      <c r="BU8" s="660"/>
      <c r="BV8" s="660"/>
      <c r="BW8" s="660"/>
      <c r="BX8" s="660"/>
      <c r="BY8" s="660"/>
      <c r="BZ8" s="660"/>
      <c r="CA8" s="660"/>
      <c r="CB8" s="695"/>
      <c r="CD8" s="618" t="s">
        <v>228</v>
      </c>
      <c r="CE8" s="619"/>
      <c r="CF8" s="619"/>
      <c r="CG8" s="619"/>
      <c r="CH8" s="619"/>
      <c r="CI8" s="619"/>
      <c r="CJ8" s="619"/>
      <c r="CK8" s="619"/>
      <c r="CL8" s="619"/>
      <c r="CM8" s="619"/>
      <c r="CN8" s="619"/>
      <c r="CO8" s="619"/>
      <c r="CP8" s="619"/>
      <c r="CQ8" s="620"/>
      <c r="CR8" s="621">
        <v>101308132</v>
      </c>
      <c r="CS8" s="622"/>
      <c r="CT8" s="622"/>
      <c r="CU8" s="622"/>
      <c r="CV8" s="622"/>
      <c r="CW8" s="622"/>
      <c r="CX8" s="622"/>
      <c r="CY8" s="623"/>
      <c r="CZ8" s="659">
        <v>41.2</v>
      </c>
      <c r="DA8" s="659"/>
      <c r="DB8" s="659"/>
      <c r="DC8" s="659"/>
      <c r="DD8" s="627">
        <v>1203186</v>
      </c>
      <c r="DE8" s="622"/>
      <c r="DF8" s="622"/>
      <c r="DG8" s="622"/>
      <c r="DH8" s="622"/>
      <c r="DI8" s="622"/>
      <c r="DJ8" s="622"/>
      <c r="DK8" s="622"/>
      <c r="DL8" s="622"/>
      <c r="DM8" s="622"/>
      <c r="DN8" s="622"/>
      <c r="DO8" s="622"/>
      <c r="DP8" s="623"/>
      <c r="DQ8" s="627">
        <v>52437176</v>
      </c>
      <c r="DR8" s="622"/>
      <c r="DS8" s="622"/>
      <c r="DT8" s="622"/>
      <c r="DU8" s="622"/>
      <c r="DV8" s="622"/>
      <c r="DW8" s="622"/>
      <c r="DX8" s="622"/>
      <c r="DY8" s="622"/>
      <c r="DZ8" s="622"/>
      <c r="EA8" s="622"/>
      <c r="EB8" s="622"/>
      <c r="EC8" s="658"/>
    </row>
    <row r="9" spans="2:143" ht="11.25" customHeight="1" x14ac:dyDescent="0.15">
      <c r="B9" s="618" t="s">
        <v>229</v>
      </c>
      <c r="C9" s="619"/>
      <c r="D9" s="619"/>
      <c r="E9" s="619"/>
      <c r="F9" s="619"/>
      <c r="G9" s="619"/>
      <c r="H9" s="619"/>
      <c r="I9" s="619"/>
      <c r="J9" s="619"/>
      <c r="K9" s="619"/>
      <c r="L9" s="619"/>
      <c r="M9" s="619"/>
      <c r="N9" s="619"/>
      <c r="O9" s="619"/>
      <c r="P9" s="619"/>
      <c r="Q9" s="620"/>
      <c r="R9" s="621">
        <v>1373044</v>
      </c>
      <c r="S9" s="622"/>
      <c r="T9" s="622"/>
      <c r="U9" s="622"/>
      <c r="V9" s="622"/>
      <c r="W9" s="622"/>
      <c r="X9" s="622"/>
      <c r="Y9" s="623"/>
      <c r="Z9" s="659">
        <v>0.5</v>
      </c>
      <c r="AA9" s="659"/>
      <c r="AB9" s="659"/>
      <c r="AC9" s="659"/>
      <c r="AD9" s="660">
        <v>1373044</v>
      </c>
      <c r="AE9" s="660"/>
      <c r="AF9" s="660"/>
      <c r="AG9" s="660"/>
      <c r="AH9" s="660"/>
      <c r="AI9" s="660"/>
      <c r="AJ9" s="660"/>
      <c r="AK9" s="660"/>
      <c r="AL9" s="624">
        <v>1</v>
      </c>
      <c r="AM9" s="625"/>
      <c r="AN9" s="625"/>
      <c r="AO9" s="661"/>
      <c r="AP9" s="618" t="s">
        <v>230</v>
      </c>
      <c r="AQ9" s="619"/>
      <c r="AR9" s="619"/>
      <c r="AS9" s="619"/>
      <c r="AT9" s="619"/>
      <c r="AU9" s="619"/>
      <c r="AV9" s="619"/>
      <c r="AW9" s="619"/>
      <c r="AX9" s="619"/>
      <c r="AY9" s="619"/>
      <c r="AZ9" s="619"/>
      <c r="BA9" s="619"/>
      <c r="BB9" s="619"/>
      <c r="BC9" s="619"/>
      <c r="BD9" s="619"/>
      <c r="BE9" s="619"/>
      <c r="BF9" s="620"/>
      <c r="BG9" s="621">
        <v>28401623</v>
      </c>
      <c r="BH9" s="622"/>
      <c r="BI9" s="622"/>
      <c r="BJ9" s="622"/>
      <c r="BK9" s="622"/>
      <c r="BL9" s="622"/>
      <c r="BM9" s="622"/>
      <c r="BN9" s="623"/>
      <c r="BO9" s="659">
        <v>27.9</v>
      </c>
      <c r="BP9" s="659"/>
      <c r="BQ9" s="659"/>
      <c r="BR9" s="659"/>
      <c r="BS9" s="660" t="s">
        <v>122</v>
      </c>
      <c r="BT9" s="660"/>
      <c r="BU9" s="660"/>
      <c r="BV9" s="660"/>
      <c r="BW9" s="660"/>
      <c r="BX9" s="660"/>
      <c r="BY9" s="660"/>
      <c r="BZ9" s="660"/>
      <c r="CA9" s="660"/>
      <c r="CB9" s="695"/>
      <c r="CD9" s="618" t="s">
        <v>231</v>
      </c>
      <c r="CE9" s="619"/>
      <c r="CF9" s="619"/>
      <c r="CG9" s="619"/>
      <c r="CH9" s="619"/>
      <c r="CI9" s="619"/>
      <c r="CJ9" s="619"/>
      <c r="CK9" s="619"/>
      <c r="CL9" s="619"/>
      <c r="CM9" s="619"/>
      <c r="CN9" s="619"/>
      <c r="CO9" s="619"/>
      <c r="CP9" s="619"/>
      <c r="CQ9" s="620"/>
      <c r="CR9" s="621">
        <v>17754098</v>
      </c>
      <c r="CS9" s="622"/>
      <c r="CT9" s="622"/>
      <c r="CU9" s="622"/>
      <c r="CV9" s="622"/>
      <c r="CW9" s="622"/>
      <c r="CX9" s="622"/>
      <c r="CY9" s="623"/>
      <c r="CZ9" s="659">
        <v>7.2</v>
      </c>
      <c r="DA9" s="659"/>
      <c r="DB9" s="659"/>
      <c r="DC9" s="659"/>
      <c r="DD9" s="627">
        <v>1504282</v>
      </c>
      <c r="DE9" s="622"/>
      <c r="DF9" s="622"/>
      <c r="DG9" s="622"/>
      <c r="DH9" s="622"/>
      <c r="DI9" s="622"/>
      <c r="DJ9" s="622"/>
      <c r="DK9" s="622"/>
      <c r="DL9" s="622"/>
      <c r="DM9" s="622"/>
      <c r="DN9" s="622"/>
      <c r="DO9" s="622"/>
      <c r="DP9" s="623"/>
      <c r="DQ9" s="627">
        <v>13905889</v>
      </c>
      <c r="DR9" s="622"/>
      <c r="DS9" s="622"/>
      <c r="DT9" s="622"/>
      <c r="DU9" s="622"/>
      <c r="DV9" s="622"/>
      <c r="DW9" s="622"/>
      <c r="DX9" s="622"/>
      <c r="DY9" s="622"/>
      <c r="DZ9" s="622"/>
      <c r="EA9" s="622"/>
      <c r="EB9" s="622"/>
      <c r="EC9" s="658"/>
    </row>
    <row r="10" spans="2:143" ht="11.25" customHeight="1" x14ac:dyDescent="0.15">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1909171</v>
      </c>
      <c r="BH10" s="622"/>
      <c r="BI10" s="622"/>
      <c r="BJ10" s="622"/>
      <c r="BK10" s="622"/>
      <c r="BL10" s="622"/>
      <c r="BM10" s="622"/>
      <c r="BN10" s="623"/>
      <c r="BO10" s="659">
        <v>1.9</v>
      </c>
      <c r="BP10" s="659"/>
      <c r="BQ10" s="659"/>
      <c r="BR10" s="659"/>
      <c r="BS10" s="660">
        <v>317907</v>
      </c>
      <c r="BT10" s="660"/>
      <c r="BU10" s="660"/>
      <c r="BV10" s="660"/>
      <c r="BW10" s="660"/>
      <c r="BX10" s="660"/>
      <c r="BY10" s="660"/>
      <c r="BZ10" s="660"/>
      <c r="CA10" s="660"/>
      <c r="CB10" s="695"/>
      <c r="CD10" s="618" t="s">
        <v>234</v>
      </c>
      <c r="CE10" s="619"/>
      <c r="CF10" s="619"/>
      <c r="CG10" s="619"/>
      <c r="CH10" s="619"/>
      <c r="CI10" s="619"/>
      <c r="CJ10" s="619"/>
      <c r="CK10" s="619"/>
      <c r="CL10" s="619"/>
      <c r="CM10" s="619"/>
      <c r="CN10" s="619"/>
      <c r="CO10" s="619"/>
      <c r="CP10" s="619"/>
      <c r="CQ10" s="620"/>
      <c r="CR10" s="621">
        <v>218542</v>
      </c>
      <c r="CS10" s="622"/>
      <c r="CT10" s="622"/>
      <c r="CU10" s="622"/>
      <c r="CV10" s="622"/>
      <c r="CW10" s="622"/>
      <c r="CX10" s="622"/>
      <c r="CY10" s="623"/>
      <c r="CZ10" s="659">
        <v>0.1</v>
      </c>
      <c r="DA10" s="659"/>
      <c r="DB10" s="659"/>
      <c r="DC10" s="659"/>
      <c r="DD10" s="627">
        <v>7923</v>
      </c>
      <c r="DE10" s="622"/>
      <c r="DF10" s="622"/>
      <c r="DG10" s="622"/>
      <c r="DH10" s="622"/>
      <c r="DI10" s="622"/>
      <c r="DJ10" s="622"/>
      <c r="DK10" s="622"/>
      <c r="DL10" s="622"/>
      <c r="DM10" s="622"/>
      <c r="DN10" s="622"/>
      <c r="DO10" s="622"/>
      <c r="DP10" s="623"/>
      <c r="DQ10" s="627">
        <v>211498</v>
      </c>
      <c r="DR10" s="622"/>
      <c r="DS10" s="622"/>
      <c r="DT10" s="622"/>
      <c r="DU10" s="622"/>
      <c r="DV10" s="622"/>
      <c r="DW10" s="622"/>
      <c r="DX10" s="622"/>
      <c r="DY10" s="622"/>
      <c r="DZ10" s="622"/>
      <c r="EA10" s="622"/>
      <c r="EB10" s="622"/>
      <c r="EC10" s="658"/>
    </row>
    <row r="11" spans="2:143" ht="11.25" customHeight="1" x14ac:dyDescent="0.15">
      <c r="B11" s="618" t="s">
        <v>235</v>
      </c>
      <c r="C11" s="619"/>
      <c r="D11" s="619"/>
      <c r="E11" s="619"/>
      <c r="F11" s="619"/>
      <c r="G11" s="619"/>
      <c r="H11" s="619"/>
      <c r="I11" s="619"/>
      <c r="J11" s="619"/>
      <c r="K11" s="619"/>
      <c r="L11" s="619"/>
      <c r="M11" s="619"/>
      <c r="N11" s="619"/>
      <c r="O11" s="619"/>
      <c r="P11" s="619"/>
      <c r="Q11" s="620"/>
      <c r="R11" s="621">
        <v>13550194</v>
      </c>
      <c r="S11" s="622"/>
      <c r="T11" s="622"/>
      <c r="U11" s="622"/>
      <c r="V11" s="622"/>
      <c r="W11" s="622"/>
      <c r="X11" s="622"/>
      <c r="Y11" s="623"/>
      <c r="Z11" s="624">
        <v>5.3</v>
      </c>
      <c r="AA11" s="625"/>
      <c r="AB11" s="625"/>
      <c r="AC11" s="626"/>
      <c r="AD11" s="627">
        <v>13550194</v>
      </c>
      <c r="AE11" s="622"/>
      <c r="AF11" s="622"/>
      <c r="AG11" s="622"/>
      <c r="AH11" s="622"/>
      <c r="AI11" s="622"/>
      <c r="AJ11" s="622"/>
      <c r="AK11" s="623"/>
      <c r="AL11" s="624">
        <v>10.1</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7231791</v>
      </c>
      <c r="BH11" s="622"/>
      <c r="BI11" s="622"/>
      <c r="BJ11" s="622"/>
      <c r="BK11" s="622"/>
      <c r="BL11" s="622"/>
      <c r="BM11" s="622"/>
      <c r="BN11" s="623"/>
      <c r="BO11" s="659">
        <v>7.1</v>
      </c>
      <c r="BP11" s="659"/>
      <c r="BQ11" s="659"/>
      <c r="BR11" s="659"/>
      <c r="BS11" s="660">
        <v>2009021</v>
      </c>
      <c r="BT11" s="660"/>
      <c r="BU11" s="660"/>
      <c r="BV11" s="660"/>
      <c r="BW11" s="660"/>
      <c r="BX11" s="660"/>
      <c r="BY11" s="660"/>
      <c r="BZ11" s="660"/>
      <c r="CA11" s="660"/>
      <c r="CB11" s="695"/>
      <c r="CD11" s="618" t="s">
        <v>237</v>
      </c>
      <c r="CE11" s="619"/>
      <c r="CF11" s="619"/>
      <c r="CG11" s="619"/>
      <c r="CH11" s="619"/>
      <c r="CI11" s="619"/>
      <c r="CJ11" s="619"/>
      <c r="CK11" s="619"/>
      <c r="CL11" s="619"/>
      <c r="CM11" s="619"/>
      <c r="CN11" s="619"/>
      <c r="CO11" s="619"/>
      <c r="CP11" s="619"/>
      <c r="CQ11" s="620"/>
      <c r="CR11" s="621">
        <v>2529607</v>
      </c>
      <c r="CS11" s="622"/>
      <c r="CT11" s="622"/>
      <c r="CU11" s="622"/>
      <c r="CV11" s="622"/>
      <c r="CW11" s="622"/>
      <c r="CX11" s="622"/>
      <c r="CY11" s="623"/>
      <c r="CZ11" s="659">
        <v>1</v>
      </c>
      <c r="DA11" s="659"/>
      <c r="DB11" s="659"/>
      <c r="DC11" s="659"/>
      <c r="DD11" s="627">
        <v>978680</v>
      </c>
      <c r="DE11" s="622"/>
      <c r="DF11" s="622"/>
      <c r="DG11" s="622"/>
      <c r="DH11" s="622"/>
      <c r="DI11" s="622"/>
      <c r="DJ11" s="622"/>
      <c r="DK11" s="622"/>
      <c r="DL11" s="622"/>
      <c r="DM11" s="622"/>
      <c r="DN11" s="622"/>
      <c r="DO11" s="622"/>
      <c r="DP11" s="623"/>
      <c r="DQ11" s="627">
        <v>1727228</v>
      </c>
      <c r="DR11" s="622"/>
      <c r="DS11" s="622"/>
      <c r="DT11" s="622"/>
      <c r="DU11" s="622"/>
      <c r="DV11" s="622"/>
      <c r="DW11" s="622"/>
      <c r="DX11" s="622"/>
      <c r="DY11" s="622"/>
      <c r="DZ11" s="622"/>
      <c r="EA11" s="622"/>
      <c r="EB11" s="622"/>
      <c r="EC11" s="658"/>
    </row>
    <row r="12" spans="2:143" ht="11.25" customHeight="1" x14ac:dyDescent="0.15">
      <c r="B12" s="618" t="s">
        <v>238</v>
      </c>
      <c r="C12" s="619"/>
      <c r="D12" s="619"/>
      <c r="E12" s="619"/>
      <c r="F12" s="619"/>
      <c r="G12" s="619"/>
      <c r="H12" s="619"/>
      <c r="I12" s="619"/>
      <c r="J12" s="619"/>
      <c r="K12" s="619"/>
      <c r="L12" s="619"/>
      <c r="M12" s="619"/>
      <c r="N12" s="619"/>
      <c r="O12" s="619"/>
      <c r="P12" s="619"/>
      <c r="Q12" s="620"/>
      <c r="R12" s="621">
        <v>48311</v>
      </c>
      <c r="S12" s="622"/>
      <c r="T12" s="622"/>
      <c r="U12" s="622"/>
      <c r="V12" s="622"/>
      <c r="W12" s="622"/>
      <c r="X12" s="622"/>
      <c r="Y12" s="623"/>
      <c r="Z12" s="659">
        <v>0</v>
      </c>
      <c r="AA12" s="659"/>
      <c r="AB12" s="659"/>
      <c r="AC12" s="659"/>
      <c r="AD12" s="660">
        <v>48311</v>
      </c>
      <c r="AE12" s="660"/>
      <c r="AF12" s="660"/>
      <c r="AG12" s="660"/>
      <c r="AH12" s="660"/>
      <c r="AI12" s="660"/>
      <c r="AJ12" s="660"/>
      <c r="AK12" s="660"/>
      <c r="AL12" s="624">
        <v>0</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45778709</v>
      </c>
      <c r="BH12" s="622"/>
      <c r="BI12" s="622"/>
      <c r="BJ12" s="622"/>
      <c r="BK12" s="622"/>
      <c r="BL12" s="622"/>
      <c r="BM12" s="622"/>
      <c r="BN12" s="623"/>
      <c r="BO12" s="659">
        <v>45</v>
      </c>
      <c r="BP12" s="659"/>
      <c r="BQ12" s="659"/>
      <c r="BR12" s="659"/>
      <c r="BS12" s="660" t="s">
        <v>122</v>
      </c>
      <c r="BT12" s="660"/>
      <c r="BU12" s="660"/>
      <c r="BV12" s="660"/>
      <c r="BW12" s="660"/>
      <c r="BX12" s="660"/>
      <c r="BY12" s="660"/>
      <c r="BZ12" s="660"/>
      <c r="CA12" s="660"/>
      <c r="CB12" s="695"/>
      <c r="CD12" s="618" t="s">
        <v>240</v>
      </c>
      <c r="CE12" s="619"/>
      <c r="CF12" s="619"/>
      <c r="CG12" s="619"/>
      <c r="CH12" s="619"/>
      <c r="CI12" s="619"/>
      <c r="CJ12" s="619"/>
      <c r="CK12" s="619"/>
      <c r="CL12" s="619"/>
      <c r="CM12" s="619"/>
      <c r="CN12" s="619"/>
      <c r="CO12" s="619"/>
      <c r="CP12" s="619"/>
      <c r="CQ12" s="620"/>
      <c r="CR12" s="621">
        <v>6953402</v>
      </c>
      <c r="CS12" s="622"/>
      <c r="CT12" s="622"/>
      <c r="CU12" s="622"/>
      <c r="CV12" s="622"/>
      <c r="CW12" s="622"/>
      <c r="CX12" s="622"/>
      <c r="CY12" s="623"/>
      <c r="CZ12" s="659">
        <v>2.8</v>
      </c>
      <c r="DA12" s="659"/>
      <c r="DB12" s="659"/>
      <c r="DC12" s="659"/>
      <c r="DD12" s="627">
        <v>2042781</v>
      </c>
      <c r="DE12" s="622"/>
      <c r="DF12" s="622"/>
      <c r="DG12" s="622"/>
      <c r="DH12" s="622"/>
      <c r="DI12" s="622"/>
      <c r="DJ12" s="622"/>
      <c r="DK12" s="622"/>
      <c r="DL12" s="622"/>
      <c r="DM12" s="622"/>
      <c r="DN12" s="622"/>
      <c r="DO12" s="622"/>
      <c r="DP12" s="623"/>
      <c r="DQ12" s="627">
        <v>4565414</v>
      </c>
      <c r="DR12" s="622"/>
      <c r="DS12" s="622"/>
      <c r="DT12" s="622"/>
      <c r="DU12" s="622"/>
      <c r="DV12" s="622"/>
      <c r="DW12" s="622"/>
      <c r="DX12" s="622"/>
      <c r="DY12" s="622"/>
      <c r="DZ12" s="622"/>
      <c r="EA12" s="622"/>
      <c r="EB12" s="622"/>
      <c r="EC12" s="658"/>
    </row>
    <row r="13" spans="2:143" ht="11.25" customHeight="1" x14ac:dyDescent="0.15">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45403090</v>
      </c>
      <c r="BH13" s="622"/>
      <c r="BI13" s="622"/>
      <c r="BJ13" s="622"/>
      <c r="BK13" s="622"/>
      <c r="BL13" s="622"/>
      <c r="BM13" s="622"/>
      <c r="BN13" s="623"/>
      <c r="BO13" s="659">
        <v>44.6</v>
      </c>
      <c r="BP13" s="659"/>
      <c r="BQ13" s="659"/>
      <c r="BR13" s="659"/>
      <c r="BS13" s="660" t="s">
        <v>122</v>
      </c>
      <c r="BT13" s="660"/>
      <c r="BU13" s="660"/>
      <c r="BV13" s="660"/>
      <c r="BW13" s="660"/>
      <c r="BX13" s="660"/>
      <c r="BY13" s="660"/>
      <c r="BZ13" s="660"/>
      <c r="CA13" s="660"/>
      <c r="CB13" s="695"/>
      <c r="CD13" s="618" t="s">
        <v>243</v>
      </c>
      <c r="CE13" s="619"/>
      <c r="CF13" s="619"/>
      <c r="CG13" s="619"/>
      <c r="CH13" s="619"/>
      <c r="CI13" s="619"/>
      <c r="CJ13" s="619"/>
      <c r="CK13" s="619"/>
      <c r="CL13" s="619"/>
      <c r="CM13" s="619"/>
      <c r="CN13" s="619"/>
      <c r="CO13" s="619"/>
      <c r="CP13" s="619"/>
      <c r="CQ13" s="620"/>
      <c r="CR13" s="621">
        <v>38107745</v>
      </c>
      <c r="CS13" s="622"/>
      <c r="CT13" s="622"/>
      <c r="CU13" s="622"/>
      <c r="CV13" s="622"/>
      <c r="CW13" s="622"/>
      <c r="CX13" s="622"/>
      <c r="CY13" s="623"/>
      <c r="CZ13" s="659">
        <v>15.5</v>
      </c>
      <c r="DA13" s="659"/>
      <c r="DB13" s="659"/>
      <c r="DC13" s="659"/>
      <c r="DD13" s="627">
        <v>20123380</v>
      </c>
      <c r="DE13" s="622"/>
      <c r="DF13" s="622"/>
      <c r="DG13" s="622"/>
      <c r="DH13" s="622"/>
      <c r="DI13" s="622"/>
      <c r="DJ13" s="622"/>
      <c r="DK13" s="622"/>
      <c r="DL13" s="622"/>
      <c r="DM13" s="622"/>
      <c r="DN13" s="622"/>
      <c r="DO13" s="622"/>
      <c r="DP13" s="623"/>
      <c r="DQ13" s="627">
        <v>18514793</v>
      </c>
      <c r="DR13" s="622"/>
      <c r="DS13" s="622"/>
      <c r="DT13" s="622"/>
      <c r="DU13" s="622"/>
      <c r="DV13" s="622"/>
      <c r="DW13" s="622"/>
      <c r="DX13" s="622"/>
      <c r="DY13" s="622"/>
      <c r="DZ13" s="622"/>
      <c r="EA13" s="622"/>
      <c r="EB13" s="622"/>
      <c r="EC13" s="658"/>
    </row>
    <row r="14" spans="2:143" ht="11.25" customHeight="1" x14ac:dyDescent="0.15">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1552667</v>
      </c>
      <c r="BH14" s="622"/>
      <c r="BI14" s="622"/>
      <c r="BJ14" s="622"/>
      <c r="BK14" s="622"/>
      <c r="BL14" s="622"/>
      <c r="BM14" s="622"/>
      <c r="BN14" s="623"/>
      <c r="BO14" s="659">
        <v>1.5</v>
      </c>
      <c r="BP14" s="659"/>
      <c r="BQ14" s="659"/>
      <c r="BR14" s="659"/>
      <c r="BS14" s="660" t="s">
        <v>122</v>
      </c>
      <c r="BT14" s="660"/>
      <c r="BU14" s="660"/>
      <c r="BV14" s="660"/>
      <c r="BW14" s="660"/>
      <c r="BX14" s="660"/>
      <c r="BY14" s="660"/>
      <c r="BZ14" s="660"/>
      <c r="CA14" s="660"/>
      <c r="CB14" s="695"/>
      <c r="CD14" s="618" t="s">
        <v>246</v>
      </c>
      <c r="CE14" s="619"/>
      <c r="CF14" s="619"/>
      <c r="CG14" s="619"/>
      <c r="CH14" s="619"/>
      <c r="CI14" s="619"/>
      <c r="CJ14" s="619"/>
      <c r="CK14" s="619"/>
      <c r="CL14" s="619"/>
      <c r="CM14" s="619"/>
      <c r="CN14" s="619"/>
      <c r="CO14" s="619"/>
      <c r="CP14" s="619"/>
      <c r="CQ14" s="620"/>
      <c r="CR14" s="621">
        <v>7516853</v>
      </c>
      <c r="CS14" s="622"/>
      <c r="CT14" s="622"/>
      <c r="CU14" s="622"/>
      <c r="CV14" s="622"/>
      <c r="CW14" s="622"/>
      <c r="CX14" s="622"/>
      <c r="CY14" s="623"/>
      <c r="CZ14" s="659">
        <v>3.1</v>
      </c>
      <c r="DA14" s="659"/>
      <c r="DB14" s="659"/>
      <c r="DC14" s="659"/>
      <c r="DD14" s="627">
        <v>1481534</v>
      </c>
      <c r="DE14" s="622"/>
      <c r="DF14" s="622"/>
      <c r="DG14" s="622"/>
      <c r="DH14" s="622"/>
      <c r="DI14" s="622"/>
      <c r="DJ14" s="622"/>
      <c r="DK14" s="622"/>
      <c r="DL14" s="622"/>
      <c r="DM14" s="622"/>
      <c r="DN14" s="622"/>
      <c r="DO14" s="622"/>
      <c r="DP14" s="623"/>
      <c r="DQ14" s="627">
        <v>5804568</v>
      </c>
      <c r="DR14" s="622"/>
      <c r="DS14" s="622"/>
      <c r="DT14" s="622"/>
      <c r="DU14" s="622"/>
      <c r="DV14" s="622"/>
      <c r="DW14" s="622"/>
      <c r="DX14" s="622"/>
      <c r="DY14" s="622"/>
      <c r="DZ14" s="622"/>
      <c r="EA14" s="622"/>
      <c r="EB14" s="622"/>
      <c r="EC14" s="658"/>
    </row>
    <row r="15" spans="2:143" ht="11.25" customHeight="1" x14ac:dyDescent="0.15">
      <c r="B15" s="618" t="s">
        <v>247</v>
      </c>
      <c r="C15" s="619"/>
      <c r="D15" s="619"/>
      <c r="E15" s="619"/>
      <c r="F15" s="619"/>
      <c r="G15" s="619"/>
      <c r="H15" s="619"/>
      <c r="I15" s="619"/>
      <c r="J15" s="619"/>
      <c r="K15" s="619"/>
      <c r="L15" s="619"/>
      <c r="M15" s="619"/>
      <c r="N15" s="619"/>
      <c r="O15" s="619"/>
      <c r="P15" s="619"/>
      <c r="Q15" s="620"/>
      <c r="R15" s="621">
        <v>298898</v>
      </c>
      <c r="S15" s="622"/>
      <c r="T15" s="622"/>
      <c r="U15" s="622"/>
      <c r="V15" s="622"/>
      <c r="W15" s="622"/>
      <c r="X15" s="622"/>
      <c r="Y15" s="623"/>
      <c r="Z15" s="659">
        <v>0.1</v>
      </c>
      <c r="AA15" s="659"/>
      <c r="AB15" s="659"/>
      <c r="AC15" s="659"/>
      <c r="AD15" s="660">
        <v>298898</v>
      </c>
      <c r="AE15" s="660"/>
      <c r="AF15" s="660"/>
      <c r="AG15" s="660"/>
      <c r="AH15" s="660"/>
      <c r="AI15" s="660"/>
      <c r="AJ15" s="660"/>
      <c r="AK15" s="660"/>
      <c r="AL15" s="624">
        <v>0.2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3963259</v>
      </c>
      <c r="BH15" s="622"/>
      <c r="BI15" s="622"/>
      <c r="BJ15" s="622"/>
      <c r="BK15" s="622"/>
      <c r="BL15" s="622"/>
      <c r="BM15" s="622"/>
      <c r="BN15" s="623"/>
      <c r="BO15" s="659">
        <v>3.9</v>
      </c>
      <c r="BP15" s="659"/>
      <c r="BQ15" s="659"/>
      <c r="BR15" s="659"/>
      <c r="BS15" s="660" t="s">
        <v>122</v>
      </c>
      <c r="BT15" s="660"/>
      <c r="BU15" s="660"/>
      <c r="BV15" s="660"/>
      <c r="BW15" s="660"/>
      <c r="BX15" s="660"/>
      <c r="BY15" s="660"/>
      <c r="BZ15" s="660"/>
      <c r="CA15" s="660"/>
      <c r="CB15" s="695"/>
      <c r="CD15" s="618" t="s">
        <v>249</v>
      </c>
      <c r="CE15" s="619"/>
      <c r="CF15" s="619"/>
      <c r="CG15" s="619"/>
      <c r="CH15" s="619"/>
      <c r="CI15" s="619"/>
      <c r="CJ15" s="619"/>
      <c r="CK15" s="619"/>
      <c r="CL15" s="619"/>
      <c r="CM15" s="619"/>
      <c r="CN15" s="619"/>
      <c r="CO15" s="619"/>
      <c r="CP15" s="619"/>
      <c r="CQ15" s="620"/>
      <c r="CR15" s="621">
        <v>29582845</v>
      </c>
      <c r="CS15" s="622"/>
      <c r="CT15" s="622"/>
      <c r="CU15" s="622"/>
      <c r="CV15" s="622"/>
      <c r="CW15" s="622"/>
      <c r="CX15" s="622"/>
      <c r="CY15" s="623"/>
      <c r="CZ15" s="659">
        <v>12</v>
      </c>
      <c r="DA15" s="659"/>
      <c r="DB15" s="659"/>
      <c r="DC15" s="659"/>
      <c r="DD15" s="627">
        <v>7921627</v>
      </c>
      <c r="DE15" s="622"/>
      <c r="DF15" s="622"/>
      <c r="DG15" s="622"/>
      <c r="DH15" s="622"/>
      <c r="DI15" s="622"/>
      <c r="DJ15" s="622"/>
      <c r="DK15" s="622"/>
      <c r="DL15" s="622"/>
      <c r="DM15" s="622"/>
      <c r="DN15" s="622"/>
      <c r="DO15" s="622"/>
      <c r="DP15" s="623"/>
      <c r="DQ15" s="627">
        <v>18689699</v>
      </c>
      <c r="DR15" s="622"/>
      <c r="DS15" s="622"/>
      <c r="DT15" s="622"/>
      <c r="DU15" s="622"/>
      <c r="DV15" s="622"/>
      <c r="DW15" s="622"/>
      <c r="DX15" s="622"/>
      <c r="DY15" s="622"/>
      <c r="DZ15" s="622"/>
      <c r="EA15" s="622"/>
      <c r="EB15" s="622"/>
      <c r="EC15" s="658"/>
    </row>
    <row r="16" spans="2:143" ht="11.25" customHeight="1" x14ac:dyDescent="0.15">
      <c r="B16" s="618" t="s">
        <v>250</v>
      </c>
      <c r="C16" s="619"/>
      <c r="D16" s="619"/>
      <c r="E16" s="619"/>
      <c r="F16" s="619"/>
      <c r="G16" s="619"/>
      <c r="H16" s="619"/>
      <c r="I16" s="619"/>
      <c r="J16" s="619"/>
      <c r="K16" s="619"/>
      <c r="L16" s="619"/>
      <c r="M16" s="619"/>
      <c r="N16" s="619"/>
      <c r="O16" s="619"/>
      <c r="P16" s="619"/>
      <c r="Q16" s="620"/>
      <c r="R16" s="621">
        <v>1483408</v>
      </c>
      <c r="S16" s="622"/>
      <c r="T16" s="622"/>
      <c r="U16" s="622"/>
      <c r="V16" s="622"/>
      <c r="W16" s="622"/>
      <c r="X16" s="622"/>
      <c r="Y16" s="623"/>
      <c r="Z16" s="659">
        <v>0.6</v>
      </c>
      <c r="AA16" s="659"/>
      <c r="AB16" s="659"/>
      <c r="AC16" s="659"/>
      <c r="AD16" s="660">
        <v>1483408</v>
      </c>
      <c r="AE16" s="660"/>
      <c r="AF16" s="660"/>
      <c r="AG16" s="660"/>
      <c r="AH16" s="660"/>
      <c r="AI16" s="660"/>
      <c r="AJ16" s="660"/>
      <c r="AK16" s="660"/>
      <c r="AL16" s="624">
        <v>1.1000000000000001</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5"/>
      <c r="CD16" s="618" t="s">
        <v>252</v>
      </c>
      <c r="CE16" s="619"/>
      <c r="CF16" s="619"/>
      <c r="CG16" s="619"/>
      <c r="CH16" s="619"/>
      <c r="CI16" s="619"/>
      <c r="CJ16" s="619"/>
      <c r="CK16" s="619"/>
      <c r="CL16" s="619"/>
      <c r="CM16" s="619"/>
      <c r="CN16" s="619"/>
      <c r="CO16" s="619"/>
      <c r="CP16" s="619"/>
      <c r="CQ16" s="620"/>
      <c r="CR16" s="621">
        <v>21410</v>
      </c>
      <c r="CS16" s="622"/>
      <c r="CT16" s="622"/>
      <c r="CU16" s="622"/>
      <c r="CV16" s="622"/>
      <c r="CW16" s="622"/>
      <c r="CX16" s="622"/>
      <c r="CY16" s="623"/>
      <c r="CZ16" s="659">
        <v>0</v>
      </c>
      <c r="DA16" s="659"/>
      <c r="DB16" s="659"/>
      <c r="DC16" s="659"/>
      <c r="DD16" s="627" t="s">
        <v>122</v>
      </c>
      <c r="DE16" s="622"/>
      <c r="DF16" s="622"/>
      <c r="DG16" s="622"/>
      <c r="DH16" s="622"/>
      <c r="DI16" s="622"/>
      <c r="DJ16" s="622"/>
      <c r="DK16" s="622"/>
      <c r="DL16" s="622"/>
      <c r="DM16" s="622"/>
      <c r="DN16" s="622"/>
      <c r="DO16" s="622"/>
      <c r="DP16" s="623"/>
      <c r="DQ16" s="627">
        <v>110</v>
      </c>
      <c r="DR16" s="622"/>
      <c r="DS16" s="622"/>
      <c r="DT16" s="622"/>
      <c r="DU16" s="622"/>
      <c r="DV16" s="622"/>
      <c r="DW16" s="622"/>
      <c r="DX16" s="622"/>
      <c r="DY16" s="622"/>
      <c r="DZ16" s="622"/>
      <c r="EA16" s="622"/>
      <c r="EB16" s="622"/>
      <c r="EC16" s="658"/>
    </row>
    <row r="17" spans="2:133" ht="11.25" customHeight="1" x14ac:dyDescent="0.15">
      <c r="B17" s="618" t="s">
        <v>253</v>
      </c>
      <c r="C17" s="619"/>
      <c r="D17" s="619"/>
      <c r="E17" s="619"/>
      <c r="F17" s="619"/>
      <c r="G17" s="619"/>
      <c r="H17" s="619"/>
      <c r="I17" s="619"/>
      <c r="J17" s="619"/>
      <c r="K17" s="619"/>
      <c r="L17" s="619"/>
      <c r="M17" s="619"/>
      <c r="N17" s="619"/>
      <c r="O17" s="619"/>
      <c r="P17" s="619"/>
      <c r="Q17" s="620"/>
      <c r="R17" s="621">
        <v>3033657</v>
      </c>
      <c r="S17" s="622"/>
      <c r="T17" s="622"/>
      <c r="U17" s="622"/>
      <c r="V17" s="622"/>
      <c r="W17" s="622"/>
      <c r="X17" s="622"/>
      <c r="Y17" s="623"/>
      <c r="Z17" s="659">
        <v>1.2</v>
      </c>
      <c r="AA17" s="659"/>
      <c r="AB17" s="659"/>
      <c r="AC17" s="659"/>
      <c r="AD17" s="660">
        <v>3033657</v>
      </c>
      <c r="AE17" s="660"/>
      <c r="AF17" s="660"/>
      <c r="AG17" s="660"/>
      <c r="AH17" s="660"/>
      <c r="AI17" s="660"/>
      <c r="AJ17" s="660"/>
      <c r="AK17" s="660"/>
      <c r="AL17" s="624">
        <v>2.2999999999999998</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255</v>
      </c>
      <c r="CE17" s="619"/>
      <c r="CF17" s="619"/>
      <c r="CG17" s="619"/>
      <c r="CH17" s="619"/>
      <c r="CI17" s="619"/>
      <c r="CJ17" s="619"/>
      <c r="CK17" s="619"/>
      <c r="CL17" s="619"/>
      <c r="CM17" s="619"/>
      <c r="CN17" s="619"/>
      <c r="CO17" s="619"/>
      <c r="CP17" s="619"/>
      <c r="CQ17" s="620"/>
      <c r="CR17" s="621">
        <v>20201234</v>
      </c>
      <c r="CS17" s="622"/>
      <c r="CT17" s="622"/>
      <c r="CU17" s="622"/>
      <c r="CV17" s="622"/>
      <c r="CW17" s="622"/>
      <c r="CX17" s="622"/>
      <c r="CY17" s="623"/>
      <c r="CZ17" s="659">
        <v>8.1999999999999993</v>
      </c>
      <c r="DA17" s="659"/>
      <c r="DB17" s="659"/>
      <c r="DC17" s="659"/>
      <c r="DD17" s="627" t="s">
        <v>122</v>
      </c>
      <c r="DE17" s="622"/>
      <c r="DF17" s="622"/>
      <c r="DG17" s="622"/>
      <c r="DH17" s="622"/>
      <c r="DI17" s="622"/>
      <c r="DJ17" s="622"/>
      <c r="DK17" s="622"/>
      <c r="DL17" s="622"/>
      <c r="DM17" s="622"/>
      <c r="DN17" s="622"/>
      <c r="DO17" s="622"/>
      <c r="DP17" s="623"/>
      <c r="DQ17" s="627">
        <v>19624146</v>
      </c>
      <c r="DR17" s="622"/>
      <c r="DS17" s="622"/>
      <c r="DT17" s="622"/>
      <c r="DU17" s="622"/>
      <c r="DV17" s="622"/>
      <c r="DW17" s="622"/>
      <c r="DX17" s="622"/>
      <c r="DY17" s="622"/>
      <c r="DZ17" s="622"/>
      <c r="EA17" s="622"/>
      <c r="EB17" s="622"/>
      <c r="EC17" s="658"/>
    </row>
    <row r="18" spans="2:133" ht="11.25" customHeight="1" x14ac:dyDescent="0.15">
      <c r="B18" s="618" t="s">
        <v>256</v>
      </c>
      <c r="C18" s="619"/>
      <c r="D18" s="619"/>
      <c r="E18" s="619"/>
      <c r="F18" s="619"/>
      <c r="G18" s="619"/>
      <c r="H18" s="619"/>
      <c r="I18" s="619"/>
      <c r="J18" s="619"/>
      <c r="K18" s="619"/>
      <c r="L18" s="619"/>
      <c r="M18" s="619"/>
      <c r="N18" s="619"/>
      <c r="O18" s="619"/>
      <c r="P18" s="619"/>
      <c r="Q18" s="620"/>
      <c r="R18" s="621">
        <v>580790</v>
      </c>
      <c r="S18" s="622"/>
      <c r="T18" s="622"/>
      <c r="U18" s="622"/>
      <c r="V18" s="622"/>
      <c r="W18" s="622"/>
      <c r="X18" s="622"/>
      <c r="Y18" s="623"/>
      <c r="Z18" s="659">
        <v>0.2</v>
      </c>
      <c r="AA18" s="659"/>
      <c r="AB18" s="659"/>
      <c r="AC18" s="659"/>
      <c r="AD18" s="660">
        <v>580790</v>
      </c>
      <c r="AE18" s="660"/>
      <c r="AF18" s="660"/>
      <c r="AG18" s="660"/>
      <c r="AH18" s="660"/>
      <c r="AI18" s="660"/>
      <c r="AJ18" s="660"/>
      <c r="AK18" s="660"/>
      <c r="AL18" s="624">
        <v>0.4</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15">
      <c r="B19" s="618" t="s">
        <v>259</v>
      </c>
      <c r="C19" s="619"/>
      <c r="D19" s="619"/>
      <c r="E19" s="619"/>
      <c r="F19" s="619"/>
      <c r="G19" s="619"/>
      <c r="H19" s="619"/>
      <c r="I19" s="619"/>
      <c r="J19" s="619"/>
      <c r="K19" s="619"/>
      <c r="L19" s="619"/>
      <c r="M19" s="619"/>
      <c r="N19" s="619"/>
      <c r="O19" s="619"/>
      <c r="P19" s="619"/>
      <c r="Q19" s="620"/>
      <c r="R19" s="621">
        <v>2336188</v>
      </c>
      <c r="S19" s="622"/>
      <c r="T19" s="622"/>
      <c r="U19" s="622"/>
      <c r="V19" s="622"/>
      <c r="W19" s="622"/>
      <c r="X19" s="622"/>
      <c r="Y19" s="623"/>
      <c r="Z19" s="659">
        <v>0.9</v>
      </c>
      <c r="AA19" s="659"/>
      <c r="AB19" s="659"/>
      <c r="AC19" s="659"/>
      <c r="AD19" s="660">
        <v>2336188</v>
      </c>
      <c r="AE19" s="660"/>
      <c r="AF19" s="660"/>
      <c r="AG19" s="660"/>
      <c r="AH19" s="660"/>
      <c r="AI19" s="660"/>
      <c r="AJ19" s="660"/>
      <c r="AK19" s="660"/>
      <c r="AL19" s="624">
        <v>1.7</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12130629</v>
      </c>
      <c r="BH19" s="622"/>
      <c r="BI19" s="622"/>
      <c r="BJ19" s="622"/>
      <c r="BK19" s="622"/>
      <c r="BL19" s="622"/>
      <c r="BM19" s="622"/>
      <c r="BN19" s="623"/>
      <c r="BO19" s="659">
        <v>11.9</v>
      </c>
      <c r="BP19" s="659"/>
      <c r="BQ19" s="659"/>
      <c r="BR19" s="659"/>
      <c r="BS19" s="660" t="s">
        <v>122</v>
      </c>
      <c r="BT19" s="660"/>
      <c r="BU19" s="660"/>
      <c r="BV19" s="660"/>
      <c r="BW19" s="660"/>
      <c r="BX19" s="660"/>
      <c r="BY19" s="660"/>
      <c r="BZ19" s="660"/>
      <c r="CA19" s="660"/>
      <c r="CB19" s="695"/>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15">
      <c r="B20" s="696" t="s">
        <v>262</v>
      </c>
      <c r="C20" s="697"/>
      <c r="D20" s="697"/>
      <c r="E20" s="697"/>
      <c r="F20" s="697"/>
      <c r="G20" s="697"/>
      <c r="H20" s="697"/>
      <c r="I20" s="697"/>
      <c r="J20" s="697"/>
      <c r="K20" s="697"/>
      <c r="L20" s="697"/>
      <c r="M20" s="697"/>
      <c r="N20" s="697"/>
      <c r="O20" s="697"/>
      <c r="P20" s="697"/>
      <c r="Q20" s="698"/>
      <c r="R20" s="621">
        <v>116679</v>
      </c>
      <c r="S20" s="622"/>
      <c r="T20" s="622"/>
      <c r="U20" s="622"/>
      <c r="V20" s="622"/>
      <c r="W20" s="622"/>
      <c r="X20" s="622"/>
      <c r="Y20" s="623"/>
      <c r="Z20" s="659">
        <v>0</v>
      </c>
      <c r="AA20" s="659"/>
      <c r="AB20" s="659"/>
      <c r="AC20" s="659"/>
      <c r="AD20" s="660">
        <v>116679</v>
      </c>
      <c r="AE20" s="660"/>
      <c r="AF20" s="660"/>
      <c r="AG20" s="660"/>
      <c r="AH20" s="660"/>
      <c r="AI20" s="660"/>
      <c r="AJ20" s="660"/>
      <c r="AK20" s="660"/>
      <c r="AL20" s="624">
        <v>0.1</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12130629</v>
      </c>
      <c r="BH20" s="622"/>
      <c r="BI20" s="622"/>
      <c r="BJ20" s="622"/>
      <c r="BK20" s="622"/>
      <c r="BL20" s="622"/>
      <c r="BM20" s="622"/>
      <c r="BN20" s="623"/>
      <c r="BO20" s="659">
        <v>11.9</v>
      </c>
      <c r="BP20" s="659"/>
      <c r="BQ20" s="659"/>
      <c r="BR20" s="659"/>
      <c r="BS20" s="660" t="s">
        <v>122</v>
      </c>
      <c r="BT20" s="660"/>
      <c r="BU20" s="660"/>
      <c r="BV20" s="660"/>
      <c r="BW20" s="660"/>
      <c r="BX20" s="660"/>
      <c r="BY20" s="660"/>
      <c r="BZ20" s="660"/>
      <c r="CA20" s="660"/>
      <c r="CB20" s="695"/>
      <c r="CD20" s="618" t="s">
        <v>264</v>
      </c>
      <c r="CE20" s="619"/>
      <c r="CF20" s="619"/>
      <c r="CG20" s="619"/>
      <c r="CH20" s="619"/>
      <c r="CI20" s="619"/>
      <c r="CJ20" s="619"/>
      <c r="CK20" s="619"/>
      <c r="CL20" s="619"/>
      <c r="CM20" s="619"/>
      <c r="CN20" s="619"/>
      <c r="CO20" s="619"/>
      <c r="CP20" s="619"/>
      <c r="CQ20" s="620"/>
      <c r="CR20" s="621">
        <v>245982223</v>
      </c>
      <c r="CS20" s="622"/>
      <c r="CT20" s="622"/>
      <c r="CU20" s="622"/>
      <c r="CV20" s="622"/>
      <c r="CW20" s="622"/>
      <c r="CX20" s="622"/>
      <c r="CY20" s="623"/>
      <c r="CZ20" s="659">
        <v>100</v>
      </c>
      <c r="DA20" s="659"/>
      <c r="DB20" s="659"/>
      <c r="DC20" s="659"/>
      <c r="DD20" s="627">
        <v>35668681</v>
      </c>
      <c r="DE20" s="622"/>
      <c r="DF20" s="622"/>
      <c r="DG20" s="622"/>
      <c r="DH20" s="622"/>
      <c r="DI20" s="622"/>
      <c r="DJ20" s="622"/>
      <c r="DK20" s="622"/>
      <c r="DL20" s="622"/>
      <c r="DM20" s="622"/>
      <c r="DN20" s="622"/>
      <c r="DO20" s="622"/>
      <c r="DP20" s="623"/>
      <c r="DQ20" s="627">
        <v>153321516</v>
      </c>
      <c r="DR20" s="622"/>
      <c r="DS20" s="622"/>
      <c r="DT20" s="622"/>
      <c r="DU20" s="622"/>
      <c r="DV20" s="622"/>
      <c r="DW20" s="622"/>
      <c r="DX20" s="622"/>
      <c r="DY20" s="622"/>
      <c r="DZ20" s="622"/>
      <c r="EA20" s="622"/>
      <c r="EB20" s="622"/>
      <c r="EC20" s="658"/>
    </row>
    <row r="21" spans="2:133" ht="11.25" customHeight="1" x14ac:dyDescent="0.15">
      <c r="B21" s="618" t="s">
        <v>265</v>
      </c>
      <c r="C21" s="619"/>
      <c r="D21" s="619"/>
      <c r="E21" s="619"/>
      <c r="F21" s="619"/>
      <c r="G21" s="619"/>
      <c r="H21" s="619"/>
      <c r="I21" s="619"/>
      <c r="J21" s="619"/>
      <c r="K21" s="619"/>
      <c r="L21" s="619"/>
      <c r="M21" s="619"/>
      <c r="N21" s="619"/>
      <c r="O21" s="619"/>
      <c r="P21" s="619"/>
      <c r="Q21" s="620"/>
      <c r="R21" s="621">
        <v>17724356</v>
      </c>
      <c r="S21" s="622"/>
      <c r="T21" s="622"/>
      <c r="U21" s="622"/>
      <c r="V21" s="622"/>
      <c r="W21" s="622"/>
      <c r="X21" s="622"/>
      <c r="Y21" s="623"/>
      <c r="Z21" s="659">
        <v>7</v>
      </c>
      <c r="AA21" s="659"/>
      <c r="AB21" s="659"/>
      <c r="AC21" s="659"/>
      <c r="AD21" s="660">
        <v>16095618</v>
      </c>
      <c r="AE21" s="660"/>
      <c r="AF21" s="660"/>
      <c r="AG21" s="660"/>
      <c r="AH21" s="660"/>
      <c r="AI21" s="660"/>
      <c r="AJ21" s="660"/>
      <c r="AK21" s="660"/>
      <c r="AL21" s="624">
        <v>12</v>
      </c>
      <c r="AM21" s="625"/>
      <c r="AN21" s="625"/>
      <c r="AO21" s="661"/>
      <c r="AP21" s="618" t="s">
        <v>266</v>
      </c>
      <c r="AQ21" s="699"/>
      <c r="AR21" s="699"/>
      <c r="AS21" s="699"/>
      <c r="AT21" s="699"/>
      <c r="AU21" s="699"/>
      <c r="AV21" s="699"/>
      <c r="AW21" s="699"/>
      <c r="AX21" s="699"/>
      <c r="AY21" s="699"/>
      <c r="AZ21" s="699"/>
      <c r="BA21" s="699"/>
      <c r="BB21" s="699"/>
      <c r="BC21" s="699"/>
      <c r="BD21" s="699"/>
      <c r="BE21" s="699"/>
      <c r="BF21" s="700"/>
      <c r="BG21" s="621">
        <v>38585</v>
      </c>
      <c r="BH21" s="622"/>
      <c r="BI21" s="622"/>
      <c r="BJ21" s="622"/>
      <c r="BK21" s="622"/>
      <c r="BL21" s="622"/>
      <c r="BM21" s="622"/>
      <c r="BN21" s="623"/>
      <c r="BO21" s="659">
        <v>0</v>
      </c>
      <c r="BP21" s="659"/>
      <c r="BQ21" s="659"/>
      <c r="BR21" s="659"/>
      <c r="BS21" s="660" t="s">
        <v>122</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267</v>
      </c>
      <c r="C22" s="619"/>
      <c r="D22" s="619"/>
      <c r="E22" s="619"/>
      <c r="F22" s="619"/>
      <c r="G22" s="619"/>
      <c r="H22" s="619"/>
      <c r="I22" s="619"/>
      <c r="J22" s="619"/>
      <c r="K22" s="619"/>
      <c r="L22" s="619"/>
      <c r="M22" s="619"/>
      <c r="N22" s="619"/>
      <c r="O22" s="619"/>
      <c r="P22" s="619"/>
      <c r="Q22" s="620"/>
      <c r="R22" s="621">
        <v>16095618</v>
      </c>
      <c r="S22" s="622"/>
      <c r="T22" s="622"/>
      <c r="U22" s="622"/>
      <c r="V22" s="622"/>
      <c r="W22" s="622"/>
      <c r="X22" s="622"/>
      <c r="Y22" s="623"/>
      <c r="Z22" s="659">
        <v>6.3</v>
      </c>
      <c r="AA22" s="659"/>
      <c r="AB22" s="659"/>
      <c r="AC22" s="659"/>
      <c r="AD22" s="660">
        <v>16095618</v>
      </c>
      <c r="AE22" s="660"/>
      <c r="AF22" s="660"/>
      <c r="AG22" s="660"/>
      <c r="AH22" s="660"/>
      <c r="AI22" s="660"/>
      <c r="AJ22" s="660"/>
      <c r="AK22" s="660"/>
      <c r="AL22" s="624">
        <v>12</v>
      </c>
      <c r="AM22" s="625"/>
      <c r="AN22" s="625"/>
      <c r="AO22" s="661"/>
      <c r="AP22" s="618" t="s">
        <v>268</v>
      </c>
      <c r="AQ22" s="699"/>
      <c r="AR22" s="699"/>
      <c r="AS22" s="699"/>
      <c r="AT22" s="699"/>
      <c r="AU22" s="699"/>
      <c r="AV22" s="699"/>
      <c r="AW22" s="699"/>
      <c r="AX22" s="699"/>
      <c r="AY22" s="699"/>
      <c r="AZ22" s="699"/>
      <c r="BA22" s="699"/>
      <c r="BB22" s="699"/>
      <c r="BC22" s="699"/>
      <c r="BD22" s="699"/>
      <c r="BE22" s="699"/>
      <c r="BF22" s="700"/>
      <c r="BG22" s="621">
        <v>4861288</v>
      </c>
      <c r="BH22" s="622"/>
      <c r="BI22" s="622"/>
      <c r="BJ22" s="622"/>
      <c r="BK22" s="622"/>
      <c r="BL22" s="622"/>
      <c r="BM22" s="622"/>
      <c r="BN22" s="623"/>
      <c r="BO22" s="659">
        <v>4.8</v>
      </c>
      <c r="BP22" s="659"/>
      <c r="BQ22" s="659"/>
      <c r="BR22" s="659"/>
      <c r="BS22" s="660" t="s">
        <v>122</v>
      </c>
      <c r="BT22" s="660"/>
      <c r="BU22" s="660"/>
      <c r="BV22" s="660"/>
      <c r="BW22" s="660"/>
      <c r="BX22" s="660"/>
      <c r="BY22" s="660"/>
      <c r="BZ22" s="660"/>
      <c r="CA22" s="660"/>
      <c r="CB22" s="695"/>
      <c r="CD22" s="679" t="s">
        <v>269</v>
      </c>
      <c r="CE22" s="680"/>
      <c r="CF22" s="680"/>
      <c r="CG22" s="680"/>
      <c r="CH22" s="680"/>
      <c r="CI22" s="680"/>
      <c r="CJ22" s="680"/>
      <c r="CK22" s="680"/>
      <c r="CL22" s="680"/>
      <c r="CM22" s="680"/>
      <c r="CN22" s="680"/>
      <c r="CO22" s="680"/>
      <c r="CP22" s="680"/>
      <c r="CQ22" s="680"/>
      <c r="CR22" s="680"/>
      <c r="CS22" s="680"/>
      <c r="CT22" s="680"/>
      <c r="CU22" s="680"/>
      <c r="CV22" s="680"/>
      <c r="CW22" s="680"/>
      <c r="CX22" s="680"/>
      <c r="CY22" s="680"/>
      <c r="CZ22" s="680"/>
      <c r="DA22" s="680"/>
      <c r="DB22" s="680"/>
      <c r="DC22" s="680"/>
      <c r="DD22" s="680"/>
      <c r="DE22" s="680"/>
      <c r="DF22" s="680"/>
      <c r="DG22" s="680"/>
      <c r="DH22" s="680"/>
      <c r="DI22" s="680"/>
      <c r="DJ22" s="680"/>
      <c r="DK22" s="680"/>
      <c r="DL22" s="680"/>
      <c r="DM22" s="680"/>
      <c r="DN22" s="680"/>
      <c r="DO22" s="680"/>
      <c r="DP22" s="680"/>
      <c r="DQ22" s="680"/>
      <c r="DR22" s="680"/>
      <c r="DS22" s="680"/>
      <c r="DT22" s="680"/>
      <c r="DU22" s="680"/>
      <c r="DV22" s="680"/>
      <c r="DW22" s="680"/>
      <c r="DX22" s="680"/>
      <c r="DY22" s="680"/>
      <c r="DZ22" s="680"/>
      <c r="EA22" s="680"/>
      <c r="EB22" s="680"/>
      <c r="EC22" s="681"/>
    </row>
    <row r="23" spans="2:133" ht="11.25" customHeight="1" x14ac:dyDescent="0.15">
      <c r="B23" s="618" t="s">
        <v>270</v>
      </c>
      <c r="C23" s="619"/>
      <c r="D23" s="619"/>
      <c r="E23" s="619"/>
      <c r="F23" s="619"/>
      <c r="G23" s="619"/>
      <c r="H23" s="619"/>
      <c r="I23" s="619"/>
      <c r="J23" s="619"/>
      <c r="K23" s="619"/>
      <c r="L23" s="619"/>
      <c r="M23" s="619"/>
      <c r="N23" s="619"/>
      <c r="O23" s="619"/>
      <c r="P23" s="619"/>
      <c r="Q23" s="620"/>
      <c r="R23" s="621">
        <v>1628738</v>
      </c>
      <c r="S23" s="622"/>
      <c r="T23" s="622"/>
      <c r="U23" s="622"/>
      <c r="V23" s="622"/>
      <c r="W23" s="622"/>
      <c r="X23" s="622"/>
      <c r="Y23" s="623"/>
      <c r="Z23" s="659">
        <v>0.6</v>
      </c>
      <c r="AA23" s="659"/>
      <c r="AB23" s="659"/>
      <c r="AC23" s="659"/>
      <c r="AD23" s="660" t="s">
        <v>122</v>
      </c>
      <c r="AE23" s="660"/>
      <c r="AF23" s="660"/>
      <c r="AG23" s="660"/>
      <c r="AH23" s="660"/>
      <c r="AI23" s="660"/>
      <c r="AJ23" s="660"/>
      <c r="AK23" s="660"/>
      <c r="AL23" s="624" t="s">
        <v>122</v>
      </c>
      <c r="AM23" s="625"/>
      <c r="AN23" s="625"/>
      <c r="AO23" s="661"/>
      <c r="AP23" s="618" t="s">
        <v>271</v>
      </c>
      <c r="AQ23" s="699"/>
      <c r="AR23" s="699"/>
      <c r="AS23" s="699"/>
      <c r="AT23" s="699"/>
      <c r="AU23" s="699"/>
      <c r="AV23" s="699"/>
      <c r="AW23" s="699"/>
      <c r="AX23" s="699"/>
      <c r="AY23" s="699"/>
      <c r="AZ23" s="699"/>
      <c r="BA23" s="699"/>
      <c r="BB23" s="699"/>
      <c r="BC23" s="699"/>
      <c r="BD23" s="699"/>
      <c r="BE23" s="699"/>
      <c r="BF23" s="700"/>
      <c r="BG23" s="621">
        <v>7230756</v>
      </c>
      <c r="BH23" s="622"/>
      <c r="BI23" s="622"/>
      <c r="BJ23" s="622"/>
      <c r="BK23" s="622"/>
      <c r="BL23" s="622"/>
      <c r="BM23" s="622"/>
      <c r="BN23" s="623"/>
      <c r="BO23" s="659">
        <v>7.1</v>
      </c>
      <c r="BP23" s="659"/>
      <c r="BQ23" s="659"/>
      <c r="BR23" s="659"/>
      <c r="BS23" s="660" t="s">
        <v>122</v>
      </c>
      <c r="BT23" s="660"/>
      <c r="BU23" s="660"/>
      <c r="BV23" s="660"/>
      <c r="BW23" s="660"/>
      <c r="BX23" s="660"/>
      <c r="BY23" s="660"/>
      <c r="BZ23" s="660"/>
      <c r="CA23" s="660"/>
      <c r="CB23" s="695"/>
      <c r="CD23" s="679" t="s">
        <v>211</v>
      </c>
      <c r="CE23" s="680"/>
      <c r="CF23" s="680"/>
      <c r="CG23" s="680"/>
      <c r="CH23" s="680"/>
      <c r="CI23" s="680"/>
      <c r="CJ23" s="680"/>
      <c r="CK23" s="680"/>
      <c r="CL23" s="680"/>
      <c r="CM23" s="680"/>
      <c r="CN23" s="680"/>
      <c r="CO23" s="680"/>
      <c r="CP23" s="680"/>
      <c r="CQ23" s="681"/>
      <c r="CR23" s="679" t="s">
        <v>272</v>
      </c>
      <c r="CS23" s="680"/>
      <c r="CT23" s="680"/>
      <c r="CU23" s="680"/>
      <c r="CV23" s="680"/>
      <c r="CW23" s="680"/>
      <c r="CX23" s="680"/>
      <c r="CY23" s="681"/>
      <c r="CZ23" s="679" t="s">
        <v>273</v>
      </c>
      <c r="DA23" s="680"/>
      <c r="DB23" s="680"/>
      <c r="DC23" s="681"/>
      <c r="DD23" s="679" t="s">
        <v>274</v>
      </c>
      <c r="DE23" s="680"/>
      <c r="DF23" s="680"/>
      <c r="DG23" s="680"/>
      <c r="DH23" s="680"/>
      <c r="DI23" s="680"/>
      <c r="DJ23" s="680"/>
      <c r="DK23" s="681"/>
      <c r="DL23" s="711" t="s">
        <v>275</v>
      </c>
      <c r="DM23" s="712"/>
      <c r="DN23" s="712"/>
      <c r="DO23" s="712"/>
      <c r="DP23" s="712"/>
      <c r="DQ23" s="712"/>
      <c r="DR23" s="712"/>
      <c r="DS23" s="712"/>
      <c r="DT23" s="712"/>
      <c r="DU23" s="712"/>
      <c r="DV23" s="713"/>
      <c r="DW23" s="679" t="s">
        <v>276</v>
      </c>
      <c r="DX23" s="680"/>
      <c r="DY23" s="680"/>
      <c r="DZ23" s="680"/>
      <c r="EA23" s="680"/>
      <c r="EB23" s="680"/>
      <c r="EC23" s="681"/>
    </row>
    <row r="24" spans="2:133" ht="11.25" customHeight="1" x14ac:dyDescent="0.15">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6" t="s">
        <v>279</v>
      </c>
      <c r="CE24" s="677"/>
      <c r="CF24" s="677"/>
      <c r="CG24" s="677"/>
      <c r="CH24" s="677"/>
      <c r="CI24" s="677"/>
      <c r="CJ24" s="677"/>
      <c r="CK24" s="677"/>
      <c r="CL24" s="677"/>
      <c r="CM24" s="677"/>
      <c r="CN24" s="677"/>
      <c r="CO24" s="677"/>
      <c r="CP24" s="677"/>
      <c r="CQ24" s="678"/>
      <c r="CR24" s="673">
        <v>127831986</v>
      </c>
      <c r="CS24" s="674"/>
      <c r="CT24" s="674"/>
      <c r="CU24" s="674"/>
      <c r="CV24" s="674"/>
      <c r="CW24" s="674"/>
      <c r="CX24" s="674"/>
      <c r="CY24" s="702"/>
      <c r="CZ24" s="703">
        <v>52</v>
      </c>
      <c r="DA24" s="685"/>
      <c r="DB24" s="685"/>
      <c r="DC24" s="705"/>
      <c r="DD24" s="701">
        <v>81184289</v>
      </c>
      <c r="DE24" s="674"/>
      <c r="DF24" s="674"/>
      <c r="DG24" s="674"/>
      <c r="DH24" s="674"/>
      <c r="DI24" s="674"/>
      <c r="DJ24" s="674"/>
      <c r="DK24" s="702"/>
      <c r="DL24" s="701">
        <v>72615293</v>
      </c>
      <c r="DM24" s="674"/>
      <c r="DN24" s="674"/>
      <c r="DO24" s="674"/>
      <c r="DP24" s="674"/>
      <c r="DQ24" s="674"/>
      <c r="DR24" s="674"/>
      <c r="DS24" s="674"/>
      <c r="DT24" s="674"/>
      <c r="DU24" s="674"/>
      <c r="DV24" s="702"/>
      <c r="DW24" s="703">
        <v>53.7</v>
      </c>
      <c r="DX24" s="685"/>
      <c r="DY24" s="685"/>
      <c r="DZ24" s="685"/>
      <c r="EA24" s="685"/>
      <c r="EB24" s="685"/>
      <c r="EC24" s="704"/>
    </row>
    <row r="25" spans="2:133" ht="11.25" customHeight="1" x14ac:dyDescent="0.15">
      <c r="B25" s="618" t="s">
        <v>280</v>
      </c>
      <c r="C25" s="619"/>
      <c r="D25" s="619"/>
      <c r="E25" s="619"/>
      <c r="F25" s="619"/>
      <c r="G25" s="619"/>
      <c r="H25" s="619"/>
      <c r="I25" s="619"/>
      <c r="J25" s="619"/>
      <c r="K25" s="619"/>
      <c r="L25" s="619"/>
      <c r="M25" s="619"/>
      <c r="N25" s="619"/>
      <c r="O25" s="619"/>
      <c r="P25" s="619"/>
      <c r="Q25" s="620"/>
      <c r="R25" s="621">
        <v>141880523</v>
      </c>
      <c r="S25" s="622"/>
      <c r="T25" s="622"/>
      <c r="U25" s="622"/>
      <c r="V25" s="622"/>
      <c r="W25" s="622"/>
      <c r="X25" s="622"/>
      <c r="Y25" s="623"/>
      <c r="Z25" s="659">
        <v>55.6</v>
      </c>
      <c r="AA25" s="659"/>
      <c r="AB25" s="659"/>
      <c r="AC25" s="659"/>
      <c r="AD25" s="660">
        <v>133021029</v>
      </c>
      <c r="AE25" s="660"/>
      <c r="AF25" s="660"/>
      <c r="AG25" s="660"/>
      <c r="AH25" s="660"/>
      <c r="AI25" s="660"/>
      <c r="AJ25" s="660"/>
      <c r="AK25" s="660"/>
      <c r="AL25" s="624">
        <v>99.1</v>
      </c>
      <c r="AM25" s="625"/>
      <c r="AN25" s="625"/>
      <c r="AO25" s="661"/>
      <c r="AP25" s="618" t="s">
        <v>281</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282</v>
      </c>
      <c r="CE25" s="619"/>
      <c r="CF25" s="619"/>
      <c r="CG25" s="619"/>
      <c r="CH25" s="619"/>
      <c r="CI25" s="619"/>
      <c r="CJ25" s="619"/>
      <c r="CK25" s="619"/>
      <c r="CL25" s="619"/>
      <c r="CM25" s="619"/>
      <c r="CN25" s="619"/>
      <c r="CO25" s="619"/>
      <c r="CP25" s="619"/>
      <c r="CQ25" s="620"/>
      <c r="CR25" s="621">
        <v>38209947</v>
      </c>
      <c r="CS25" s="634"/>
      <c r="CT25" s="634"/>
      <c r="CU25" s="634"/>
      <c r="CV25" s="634"/>
      <c r="CW25" s="634"/>
      <c r="CX25" s="634"/>
      <c r="CY25" s="635"/>
      <c r="CZ25" s="624">
        <v>15.5</v>
      </c>
      <c r="DA25" s="636"/>
      <c r="DB25" s="636"/>
      <c r="DC25" s="637"/>
      <c r="DD25" s="627">
        <v>34737679</v>
      </c>
      <c r="DE25" s="634"/>
      <c r="DF25" s="634"/>
      <c r="DG25" s="634"/>
      <c r="DH25" s="634"/>
      <c r="DI25" s="634"/>
      <c r="DJ25" s="634"/>
      <c r="DK25" s="635"/>
      <c r="DL25" s="627">
        <v>34312130</v>
      </c>
      <c r="DM25" s="634"/>
      <c r="DN25" s="634"/>
      <c r="DO25" s="634"/>
      <c r="DP25" s="634"/>
      <c r="DQ25" s="634"/>
      <c r="DR25" s="634"/>
      <c r="DS25" s="634"/>
      <c r="DT25" s="634"/>
      <c r="DU25" s="634"/>
      <c r="DV25" s="635"/>
      <c r="DW25" s="624">
        <v>25.4</v>
      </c>
      <c r="DX25" s="636"/>
      <c r="DY25" s="636"/>
      <c r="DZ25" s="636"/>
      <c r="EA25" s="636"/>
      <c r="EB25" s="636"/>
      <c r="EC25" s="648"/>
    </row>
    <row r="26" spans="2:133" ht="11.25" customHeight="1" x14ac:dyDescent="0.15">
      <c r="B26" s="618" t="s">
        <v>283</v>
      </c>
      <c r="C26" s="619"/>
      <c r="D26" s="619"/>
      <c r="E26" s="619"/>
      <c r="F26" s="619"/>
      <c r="G26" s="619"/>
      <c r="H26" s="619"/>
      <c r="I26" s="619"/>
      <c r="J26" s="619"/>
      <c r="K26" s="619"/>
      <c r="L26" s="619"/>
      <c r="M26" s="619"/>
      <c r="N26" s="619"/>
      <c r="O26" s="619"/>
      <c r="P26" s="619"/>
      <c r="Q26" s="620"/>
      <c r="R26" s="621">
        <v>72126</v>
      </c>
      <c r="S26" s="622"/>
      <c r="T26" s="622"/>
      <c r="U26" s="622"/>
      <c r="V26" s="622"/>
      <c r="W26" s="622"/>
      <c r="X26" s="622"/>
      <c r="Y26" s="623"/>
      <c r="Z26" s="659">
        <v>0</v>
      </c>
      <c r="AA26" s="659"/>
      <c r="AB26" s="659"/>
      <c r="AC26" s="659"/>
      <c r="AD26" s="660">
        <v>72126</v>
      </c>
      <c r="AE26" s="660"/>
      <c r="AF26" s="660"/>
      <c r="AG26" s="660"/>
      <c r="AH26" s="660"/>
      <c r="AI26" s="660"/>
      <c r="AJ26" s="660"/>
      <c r="AK26" s="660"/>
      <c r="AL26" s="624">
        <v>0.1</v>
      </c>
      <c r="AM26" s="625"/>
      <c r="AN26" s="625"/>
      <c r="AO26" s="661"/>
      <c r="AP26" s="618" t="s">
        <v>284</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285</v>
      </c>
      <c r="CE26" s="619"/>
      <c r="CF26" s="619"/>
      <c r="CG26" s="619"/>
      <c r="CH26" s="619"/>
      <c r="CI26" s="619"/>
      <c r="CJ26" s="619"/>
      <c r="CK26" s="619"/>
      <c r="CL26" s="619"/>
      <c r="CM26" s="619"/>
      <c r="CN26" s="619"/>
      <c r="CO26" s="619"/>
      <c r="CP26" s="619"/>
      <c r="CQ26" s="620"/>
      <c r="CR26" s="621">
        <v>24699680</v>
      </c>
      <c r="CS26" s="622"/>
      <c r="CT26" s="622"/>
      <c r="CU26" s="622"/>
      <c r="CV26" s="622"/>
      <c r="CW26" s="622"/>
      <c r="CX26" s="622"/>
      <c r="CY26" s="623"/>
      <c r="CZ26" s="624">
        <v>10</v>
      </c>
      <c r="DA26" s="636"/>
      <c r="DB26" s="636"/>
      <c r="DC26" s="637"/>
      <c r="DD26" s="627">
        <v>22389497</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15">
      <c r="B27" s="618" t="s">
        <v>286</v>
      </c>
      <c r="C27" s="619"/>
      <c r="D27" s="619"/>
      <c r="E27" s="619"/>
      <c r="F27" s="619"/>
      <c r="G27" s="619"/>
      <c r="H27" s="619"/>
      <c r="I27" s="619"/>
      <c r="J27" s="619"/>
      <c r="K27" s="619"/>
      <c r="L27" s="619"/>
      <c r="M27" s="619"/>
      <c r="N27" s="619"/>
      <c r="O27" s="619"/>
      <c r="P27" s="619"/>
      <c r="Q27" s="620"/>
      <c r="R27" s="621">
        <v>1161218</v>
      </c>
      <c r="S27" s="622"/>
      <c r="T27" s="622"/>
      <c r="U27" s="622"/>
      <c r="V27" s="622"/>
      <c r="W27" s="622"/>
      <c r="X27" s="622"/>
      <c r="Y27" s="623"/>
      <c r="Z27" s="659">
        <v>0.5</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101745659</v>
      </c>
      <c r="BH27" s="622"/>
      <c r="BI27" s="622"/>
      <c r="BJ27" s="622"/>
      <c r="BK27" s="622"/>
      <c r="BL27" s="622"/>
      <c r="BM27" s="622"/>
      <c r="BN27" s="623"/>
      <c r="BO27" s="659">
        <v>100</v>
      </c>
      <c r="BP27" s="659"/>
      <c r="BQ27" s="659"/>
      <c r="BR27" s="659"/>
      <c r="BS27" s="660">
        <v>2326928</v>
      </c>
      <c r="BT27" s="660"/>
      <c r="BU27" s="660"/>
      <c r="BV27" s="660"/>
      <c r="BW27" s="660"/>
      <c r="BX27" s="660"/>
      <c r="BY27" s="660"/>
      <c r="BZ27" s="660"/>
      <c r="CA27" s="660"/>
      <c r="CB27" s="695"/>
      <c r="CD27" s="618" t="s">
        <v>288</v>
      </c>
      <c r="CE27" s="619"/>
      <c r="CF27" s="619"/>
      <c r="CG27" s="619"/>
      <c r="CH27" s="619"/>
      <c r="CI27" s="619"/>
      <c r="CJ27" s="619"/>
      <c r="CK27" s="619"/>
      <c r="CL27" s="619"/>
      <c r="CM27" s="619"/>
      <c r="CN27" s="619"/>
      <c r="CO27" s="619"/>
      <c r="CP27" s="619"/>
      <c r="CQ27" s="620"/>
      <c r="CR27" s="621">
        <v>69424339</v>
      </c>
      <c r="CS27" s="634"/>
      <c r="CT27" s="634"/>
      <c r="CU27" s="634"/>
      <c r="CV27" s="634"/>
      <c r="CW27" s="634"/>
      <c r="CX27" s="634"/>
      <c r="CY27" s="635"/>
      <c r="CZ27" s="624">
        <v>28.2</v>
      </c>
      <c r="DA27" s="636"/>
      <c r="DB27" s="636"/>
      <c r="DC27" s="637"/>
      <c r="DD27" s="627">
        <v>26825998</v>
      </c>
      <c r="DE27" s="634"/>
      <c r="DF27" s="634"/>
      <c r="DG27" s="634"/>
      <c r="DH27" s="634"/>
      <c r="DI27" s="634"/>
      <c r="DJ27" s="634"/>
      <c r="DK27" s="635"/>
      <c r="DL27" s="627">
        <v>19510811</v>
      </c>
      <c r="DM27" s="634"/>
      <c r="DN27" s="634"/>
      <c r="DO27" s="634"/>
      <c r="DP27" s="634"/>
      <c r="DQ27" s="634"/>
      <c r="DR27" s="634"/>
      <c r="DS27" s="634"/>
      <c r="DT27" s="634"/>
      <c r="DU27" s="634"/>
      <c r="DV27" s="635"/>
      <c r="DW27" s="624">
        <v>14.4</v>
      </c>
      <c r="DX27" s="636"/>
      <c r="DY27" s="636"/>
      <c r="DZ27" s="636"/>
      <c r="EA27" s="636"/>
      <c r="EB27" s="636"/>
      <c r="EC27" s="648"/>
    </row>
    <row r="28" spans="2:133" ht="11.25" customHeight="1" x14ac:dyDescent="0.15">
      <c r="B28" s="618" t="s">
        <v>289</v>
      </c>
      <c r="C28" s="619"/>
      <c r="D28" s="619"/>
      <c r="E28" s="619"/>
      <c r="F28" s="619"/>
      <c r="G28" s="619"/>
      <c r="H28" s="619"/>
      <c r="I28" s="619"/>
      <c r="J28" s="619"/>
      <c r="K28" s="619"/>
      <c r="L28" s="619"/>
      <c r="M28" s="619"/>
      <c r="N28" s="619"/>
      <c r="O28" s="619"/>
      <c r="P28" s="619"/>
      <c r="Q28" s="620"/>
      <c r="R28" s="621">
        <v>5704466</v>
      </c>
      <c r="S28" s="622"/>
      <c r="T28" s="622"/>
      <c r="U28" s="622"/>
      <c r="V28" s="622"/>
      <c r="W28" s="622"/>
      <c r="X28" s="622"/>
      <c r="Y28" s="623"/>
      <c r="Z28" s="659">
        <v>2.2000000000000002</v>
      </c>
      <c r="AA28" s="659"/>
      <c r="AB28" s="659"/>
      <c r="AC28" s="659"/>
      <c r="AD28" s="660">
        <v>924448</v>
      </c>
      <c r="AE28" s="660"/>
      <c r="AF28" s="660"/>
      <c r="AG28" s="660"/>
      <c r="AH28" s="660"/>
      <c r="AI28" s="660"/>
      <c r="AJ28" s="660"/>
      <c r="AK28" s="660"/>
      <c r="AL28" s="624">
        <v>0.7</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20197700</v>
      </c>
      <c r="CS28" s="622"/>
      <c r="CT28" s="622"/>
      <c r="CU28" s="622"/>
      <c r="CV28" s="622"/>
      <c r="CW28" s="622"/>
      <c r="CX28" s="622"/>
      <c r="CY28" s="623"/>
      <c r="CZ28" s="624">
        <v>8.1999999999999993</v>
      </c>
      <c r="DA28" s="636"/>
      <c r="DB28" s="636"/>
      <c r="DC28" s="637"/>
      <c r="DD28" s="627">
        <v>19620612</v>
      </c>
      <c r="DE28" s="622"/>
      <c r="DF28" s="622"/>
      <c r="DG28" s="622"/>
      <c r="DH28" s="622"/>
      <c r="DI28" s="622"/>
      <c r="DJ28" s="622"/>
      <c r="DK28" s="623"/>
      <c r="DL28" s="627">
        <v>18792352</v>
      </c>
      <c r="DM28" s="622"/>
      <c r="DN28" s="622"/>
      <c r="DO28" s="622"/>
      <c r="DP28" s="622"/>
      <c r="DQ28" s="622"/>
      <c r="DR28" s="622"/>
      <c r="DS28" s="622"/>
      <c r="DT28" s="622"/>
      <c r="DU28" s="622"/>
      <c r="DV28" s="623"/>
      <c r="DW28" s="624">
        <v>13.9</v>
      </c>
      <c r="DX28" s="636"/>
      <c r="DY28" s="636"/>
      <c r="DZ28" s="636"/>
      <c r="EA28" s="636"/>
      <c r="EB28" s="636"/>
      <c r="EC28" s="648"/>
    </row>
    <row r="29" spans="2:133" ht="11.25" customHeight="1" x14ac:dyDescent="0.15">
      <c r="B29" s="618" t="s">
        <v>291</v>
      </c>
      <c r="C29" s="619"/>
      <c r="D29" s="619"/>
      <c r="E29" s="619"/>
      <c r="F29" s="619"/>
      <c r="G29" s="619"/>
      <c r="H29" s="619"/>
      <c r="I29" s="619"/>
      <c r="J29" s="619"/>
      <c r="K29" s="619"/>
      <c r="L29" s="619"/>
      <c r="M29" s="619"/>
      <c r="N29" s="619"/>
      <c r="O29" s="619"/>
      <c r="P29" s="619"/>
      <c r="Q29" s="620"/>
      <c r="R29" s="621">
        <v>969761</v>
      </c>
      <c r="S29" s="622"/>
      <c r="T29" s="622"/>
      <c r="U29" s="622"/>
      <c r="V29" s="622"/>
      <c r="W29" s="622"/>
      <c r="X29" s="622"/>
      <c r="Y29" s="623"/>
      <c r="Z29" s="659">
        <v>0.4</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292</v>
      </c>
      <c r="CE29" s="641"/>
      <c r="CF29" s="618" t="s">
        <v>66</v>
      </c>
      <c r="CG29" s="619"/>
      <c r="CH29" s="619"/>
      <c r="CI29" s="619"/>
      <c r="CJ29" s="619"/>
      <c r="CK29" s="619"/>
      <c r="CL29" s="619"/>
      <c r="CM29" s="619"/>
      <c r="CN29" s="619"/>
      <c r="CO29" s="619"/>
      <c r="CP29" s="619"/>
      <c r="CQ29" s="620"/>
      <c r="CR29" s="621">
        <v>20197700</v>
      </c>
      <c r="CS29" s="634"/>
      <c r="CT29" s="634"/>
      <c r="CU29" s="634"/>
      <c r="CV29" s="634"/>
      <c r="CW29" s="634"/>
      <c r="CX29" s="634"/>
      <c r="CY29" s="635"/>
      <c r="CZ29" s="624">
        <v>8.1999999999999993</v>
      </c>
      <c r="DA29" s="636"/>
      <c r="DB29" s="636"/>
      <c r="DC29" s="637"/>
      <c r="DD29" s="627">
        <v>19620612</v>
      </c>
      <c r="DE29" s="634"/>
      <c r="DF29" s="634"/>
      <c r="DG29" s="634"/>
      <c r="DH29" s="634"/>
      <c r="DI29" s="634"/>
      <c r="DJ29" s="634"/>
      <c r="DK29" s="635"/>
      <c r="DL29" s="627">
        <v>18792352</v>
      </c>
      <c r="DM29" s="634"/>
      <c r="DN29" s="634"/>
      <c r="DO29" s="634"/>
      <c r="DP29" s="634"/>
      <c r="DQ29" s="634"/>
      <c r="DR29" s="634"/>
      <c r="DS29" s="634"/>
      <c r="DT29" s="634"/>
      <c r="DU29" s="634"/>
      <c r="DV29" s="635"/>
      <c r="DW29" s="624">
        <v>13.9</v>
      </c>
      <c r="DX29" s="636"/>
      <c r="DY29" s="636"/>
      <c r="DZ29" s="636"/>
      <c r="EA29" s="636"/>
      <c r="EB29" s="636"/>
      <c r="EC29" s="648"/>
    </row>
    <row r="30" spans="2:133" ht="11.25" customHeight="1" x14ac:dyDescent="0.15">
      <c r="B30" s="618" t="s">
        <v>293</v>
      </c>
      <c r="C30" s="619"/>
      <c r="D30" s="619"/>
      <c r="E30" s="619"/>
      <c r="F30" s="619"/>
      <c r="G30" s="619"/>
      <c r="H30" s="619"/>
      <c r="I30" s="619"/>
      <c r="J30" s="619"/>
      <c r="K30" s="619"/>
      <c r="L30" s="619"/>
      <c r="M30" s="619"/>
      <c r="N30" s="619"/>
      <c r="O30" s="619"/>
      <c r="P30" s="619"/>
      <c r="Q30" s="620"/>
      <c r="R30" s="621">
        <v>55566103</v>
      </c>
      <c r="S30" s="622"/>
      <c r="T30" s="622"/>
      <c r="U30" s="622"/>
      <c r="V30" s="622"/>
      <c r="W30" s="622"/>
      <c r="X30" s="622"/>
      <c r="Y30" s="623"/>
      <c r="Z30" s="659">
        <v>21.8</v>
      </c>
      <c r="AA30" s="659"/>
      <c r="AB30" s="659"/>
      <c r="AC30" s="659"/>
      <c r="AD30" s="660" t="s">
        <v>122</v>
      </c>
      <c r="AE30" s="660"/>
      <c r="AF30" s="660"/>
      <c r="AG30" s="660"/>
      <c r="AH30" s="660"/>
      <c r="AI30" s="660"/>
      <c r="AJ30" s="660"/>
      <c r="AK30" s="660"/>
      <c r="AL30" s="624" t="s">
        <v>122</v>
      </c>
      <c r="AM30" s="625"/>
      <c r="AN30" s="625"/>
      <c r="AO30" s="661"/>
      <c r="AP30" s="679" t="s">
        <v>211</v>
      </c>
      <c r="AQ30" s="680"/>
      <c r="AR30" s="680"/>
      <c r="AS30" s="680"/>
      <c r="AT30" s="680"/>
      <c r="AU30" s="680"/>
      <c r="AV30" s="680"/>
      <c r="AW30" s="680"/>
      <c r="AX30" s="680"/>
      <c r="AY30" s="680"/>
      <c r="AZ30" s="680"/>
      <c r="BA30" s="680"/>
      <c r="BB30" s="680"/>
      <c r="BC30" s="680"/>
      <c r="BD30" s="680"/>
      <c r="BE30" s="680"/>
      <c r="BF30" s="681"/>
      <c r="BG30" s="679" t="s">
        <v>294</v>
      </c>
      <c r="BH30" s="693"/>
      <c r="BI30" s="693"/>
      <c r="BJ30" s="693"/>
      <c r="BK30" s="693"/>
      <c r="BL30" s="693"/>
      <c r="BM30" s="693"/>
      <c r="BN30" s="693"/>
      <c r="BO30" s="693"/>
      <c r="BP30" s="693"/>
      <c r="BQ30" s="694"/>
      <c r="BR30" s="679" t="s">
        <v>295</v>
      </c>
      <c r="BS30" s="693"/>
      <c r="BT30" s="693"/>
      <c r="BU30" s="693"/>
      <c r="BV30" s="693"/>
      <c r="BW30" s="693"/>
      <c r="BX30" s="693"/>
      <c r="BY30" s="693"/>
      <c r="BZ30" s="693"/>
      <c r="CA30" s="693"/>
      <c r="CB30" s="694"/>
      <c r="CD30" s="642"/>
      <c r="CE30" s="643"/>
      <c r="CF30" s="618" t="s">
        <v>296</v>
      </c>
      <c r="CG30" s="619"/>
      <c r="CH30" s="619"/>
      <c r="CI30" s="619"/>
      <c r="CJ30" s="619"/>
      <c r="CK30" s="619"/>
      <c r="CL30" s="619"/>
      <c r="CM30" s="619"/>
      <c r="CN30" s="619"/>
      <c r="CO30" s="619"/>
      <c r="CP30" s="619"/>
      <c r="CQ30" s="620"/>
      <c r="CR30" s="621">
        <v>19402032</v>
      </c>
      <c r="CS30" s="622"/>
      <c r="CT30" s="622"/>
      <c r="CU30" s="622"/>
      <c r="CV30" s="622"/>
      <c r="CW30" s="622"/>
      <c r="CX30" s="622"/>
      <c r="CY30" s="623"/>
      <c r="CZ30" s="624">
        <v>7.9</v>
      </c>
      <c r="DA30" s="636"/>
      <c r="DB30" s="636"/>
      <c r="DC30" s="637"/>
      <c r="DD30" s="627">
        <v>18877735</v>
      </c>
      <c r="DE30" s="622"/>
      <c r="DF30" s="622"/>
      <c r="DG30" s="622"/>
      <c r="DH30" s="622"/>
      <c r="DI30" s="622"/>
      <c r="DJ30" s="622"/>
      <c r="DK30" s="623"/>
      <c r="DL30" s="627">
        <v>18049475</v>
      </c>
      <c r="DM30" s="622"/>
      <c r="DN30" s="622"/>
      <c r="DO30" s="622"/>
      <c r="DP30" s="622"/>
      <c r="DQ30" s="622"/>
      <c r="DR30" s="622"/>
      <c r="DS30" s="622"/>
      <c r="DT30" s="622"/>
      <c r="DU30" s="622"/>
      <c r="DV30" s="623"/>
      <c r="DW30" s="624">
        <v>13.3</v>
      </c>
      <c r="DX30" s="636"/>
      <c r="DY30" s="636"/>
      <c r="DZ30" s="636"/>
      <c r="EA30" s="636"/>
      <c r="EB30" s="636"/>
      <c r="EC30" s="648"/>
    </row>
    <row r="31" spans="2:133" ht="11.25" customHeight="1" x14ac:dyDescent="0.15">
      <c r="B31" s="696" t="s">
        <v>297</v>
      </c>
      <c r="C31" s="697"/>
      <c r="D31" s="697"/>
      <c r="E31" s="697"/>
      <c r="F31" s="697"/>
      <c r="G31" s="697"/>
      <c r="H31" s="697"/>
      <c r="I31" s="697"/>
      <c r="J31" s="697"/>
      <c r="K31" s="697"/>
      <c r="L31" s="697"/>
      <c r="M31" s="697"/>
      <c r="N31" s="697"/>
      <c r="O31" s="697"/>
      <c r="P31" s="697"/>
      <c r="Q31" s="698"/>
      <c r="R31" s="621">
        <v>6911</v>
      </c>
      <c r="S31" s="622"/>
      <c r="T31" s="622"/>
      <c r="U31" s="622"/>
      <c r="V31" s="622"/>
      <c r="W31" s="622"/>
      <c r="X31" s="622"/>
      <c r="Y31" s="623"/>
      <c r="Z31" s="659">
        <v>0</v>
      </c>
      <c r="AA31" s="659"/>
      <c r="AB31" s="659"/>
      <c r="AC31" s="659"/>
      <c r="AD31" s="660">
        <v>6911</v>
      </c>
      <c r="AE31" s="660"/>
      <c r="AF31" s="660"/>
      <c r="AG31" s="660"/>
      <c r="AH31" s="660"/>
      <c r="AI31" s="660"/>
      <c r="AJ31" s="660"/>
      <c r="AK31" s="660"/>
      <c r="AL31" s="624">
        <v>0</v>
      </c>
      <c r="AM31" s="625"/>
      <c r="AN31" s="625"/>
      <c r="AO31" s="661"/>
      <c r="AP31" s="687" t="s">
        <v>298</v>
      </c>
      <c r="AQ31" s="688"/>
      <c r="AR31" s="688"/>
      <c r="AS31" s="688"/>
      <c r="AT31" s="689" t="s">
        <v>299</v>
      </c>
      <c r="AU31" s="206"/>
      <c r="AV31" s="206"/>
      <c r="AW31" s="206"/>
      <c r="AX31" s="676" t="s">
        <v>177</v>
      </c>
      <c r="AY31" s="677"/>
      <c r="AZ31" s="677"/>
      <c r="BA31" s="677"/>
      <c r="BB31" s="677"/>
      <c r="BC31" s="677"/>
      <c r="BD31" s="677"/>
      <c r="BE31" s="677"/>
      <c r="BF31" s="678"/>
      <c r="BG31" s="683">
        <v>99.5</v>
      </c>
      <c r="BH31" s="684"/>
      <c r="BI31" s="684"/>
      <c r="BJ31" s="684"/>
      <c r="BK31" s="684"/>
      <c r="BL31" s="684"/>
      <c r="BM31" s="685">
        <v>98.1</v>
      </c>
      <c r="BN31" s="684"/>
      <c r="BO31" s="684"/>
      <c r="BP31" s="684"/>
      <c r="BQ31" s="686"/>
      <c r="BR31" s="683">
        <v>99.4</v>
      </c>
      <c r="BS31" s="684"/>
      <c r="BT31" s="684"/>
      <c r="BU31" s="684"/>
      <c r="BV31" s="684"/>
      <c r="BW31" s="684"/>
      <c r="BX31" s="685">
        <v>97.9</v>
      </c>
      <c r="BY31" s="684"/>
      <c r="BZ31" s="684"/>
      <c r="CA31" s="684"/>
      <c r="CB31" s="686"/>
      <c r="CD31" s="642"/>
      <c r="CE31" s="643"/>
      <c r="CF31" s="618" t="s">
        <v>300</v>
      </c>
      <c r="CG31" s="619"/>
      <c r="CH31" s="619"/>
      <c r="CI31" s="619"/>
      <c r="CJ31" s="619"/>
      <c r="CK31" s="619"/>
      <c r="CL31" s="619"/>
      <c r="CM31" s="619"/>
      <c r="CN31" s="619"/>
      <c r="CO31" s="619"/>
      <c r="CP31" s="619"/>
      <c r="CQ31" s="620"/>
      <c r="CR31" s="621">
        <v>795668</v>
      </c>
      <c r="CS31" s="634"/>
      <c r="CT31" s="634"/>
      <c r="CU31" s="634"/>
      <c r="CV31" s="634"/>
      <c r="CW31" s="634"/>
      <c r="CX31" s="634"/>
      <c r="CY31" s="635"/>
      <c r="CZ31" s="624">
        <v>0.3</v>
      </c>
      <c r="DA31" s="636"/>
      <c r="DB31" s="636"/>
      <c r="DC31" s="637"/>
      <c r="DD31" s="627">
        <v>742877</v>
      </c>
      <c r="DE31" s="634"/>
      <c r="DF31" s="634"/>
      <c r="DG31" s="634"/>
      <c r="DH31" s="634"/>
      <c r="DI31" s="634"/>
      <c r="DJ31" s="634"/>
      <c r="DK31" s="635"/>
      <c r="DL31" s="627">
        <v>742877</v>
      </c>
      <c r="DM31" s="634"/>
      <c r="DN31" s="634"/>
      <c r="DO31" s="634"/>
      <c r="DP31" s="634"/>
      <c r="DQ31" s="634"/>
      <c r="DR31" s="634"/>
      <c r="DS31" s="634"/>
      <c r="DT31" s="634"/>
      <c r="DU31" s="634"/>
      <c r="DV31" s="635"/>
      <c r="DW31" s="624">
        <v>0.5</v>
      </c>
      <c r="DX31" s="636"/>
      <c r="DY31" s="636"/>
      <c r="DZ31" s="636"/>
      <c r="EA31" s="636"/>
      <c r="EB31" s="636"/>
      <c r="EC31" s="648"/>
    </row>
    <row r="32" spans="2:133" ht="11.25" customHeight="1" x14ac:dyDescent="0.15">
      <c r="B32" s="618" t="s">
        <v>301</v>
      </c>
      <c r="C32" s="619"/>
      <c r="D32" s="619"/>
      <c r="E32" s="619"/>
      <c r="F32" s="619"/>
      <c r="G32" s="619"/>
      <c r="H32" s="619"/>
      <c r="I32" s="619"/>
      <c r="J32" s="619"/>
      <c r="K32" s="619"/>
      <c r="L32" s="619"/>
      <c r="M32" s="619"/>
      <c r="N32" s="619"/>
      <c r="O32" s="619"/>
      <c r="P32" s="619"/>
      <c r="Q32" s="620"/>
      <c r="R32" s="621">
        <v>15394035</v>
      </c>
      <c r="S32" s="622"/>
      <c r="T32" s="622"/>
      <c r="U32" s="622"/>
      <c r="V32" s="622"/>
      <c r="W32" s="622"/>
      <c r="X32" s="622"/>
      <c r="Y32" s="623"/>
      <c r="Z32" s="659">
        <v>6</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02" t="s">
        <v>302</v>
      </c>
      <c r="AX32" s="618" t="s">
        <v>303</v>
      </c>
      <c r="AY32" s="619"/>
      <c r="AZ32" s="619"/>
      <c r="BA32" s="619"/>
      <c r="BB32" s="619"/>
      <c r="BC32" s="619"/>
      <c r="BD32" s="619"/>
      <c r="BE32" s="619"/>
      <c r="BF32" s="620"/>
      <c r="BG32" s="692">
        <v>99.3</v>
      </c>
      <c r="BH32" s="634"/>
      <c r="BI32" s="634"/>
      <c r="BJ32" s="634"/>
      <c r="BK32" s="634"/>
      <c r="BL32" s="634"/>
      <c r="BM32" s="625">
        <v>97.9</v>
      </c>
      <c r="BN32" s="634"/>
      <c r="BO32" s="634"/>
      <c r="BP32" s="634"/>
      <c r="BQ32" s="657"/>
      <c r="BR32" s="692">
        <v>99.2</v>
      </c>
      <c r="BS32" s="634"/>
      <c r="BT32" s="634"/>
      <c r="BU32" s="634"/>
      <c r="BV32" s="634"/>
      <c r="BW32" s="634"/>
      <c r="BX32" s="625">
        <v>97.7</v>
      </c>
      <c r="BY32" s="634"/>
      <c r="BZ32" s="634"/>
      <c r="CA32" s="634"/>
      <c r="CB32" s="657"/>
      <c r="CD32" s="644"/>
      <c r="CE32" s="645"/>
      <c r="CF32" s="618" t="s">
        <v>304</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x14ac:dyDescent="0.15">
      <c r="B33" s="618" t="s">
        <v>305</v>
      </c>
      <c r="C33" s="619"/>
      <c r="D33" s="619"/>
      <c r="E33" s="619"/>
      <c r="F33" s="619"/>
      <c r="G33" s="619"/>
      <c r="H33" s="619"/>
      <c r="I33" s="619"/>
      <c r="J33" s="619"/>
      <c r="K33" s="619"/>
      <c r="L33" s="619"/>
      <c r="M33" s="619"/>
      <c r="N33" s="619"/>
      <c r="O33" s="619"/>
      <c r="P33" s="619"/>
      <c r="Q33" s="620"/>
      <c r="R33" s="621">
        <v>427775</v>
      </c>
      <c r="S33" s="622"/>
      <c r="T33" s="622"/>
      <c r="U33" s="622"/>
      <c r="V33" s="622"/>
      <c r="W33" s="622"/>
      <c r="X33" s="622"/>
      <c r="Y33" s="623"/>
      <c r="Z33" s="659">
        <v>0.2</v>
      </c>
      <c r="AA33" s="659"/>
      <c r="AB33" s="659"/>
      <c r="AC33" s="659"/>
      <c r="AD33" s="660">
        <v>136426</v>
      </c>
      <c r="AE33" s="660"/>
      <c r="AF33" s="660"/>
      <c r="AG33" s="660"/>
      <c r="AH33" s="660"/>
      <c r="AI33" s="660"/>
      <c r="AJ33" s="660"/>
      <c r="AK33" s="660"/>
      <c r="AL33" s="624">
        <v>0.1</v>
      </c>
      <c r="AM33" s="625"/>
      <c r="AN33" s="625"/>
      <c r="AO33" s="661"/>
      <c r="AP33" s="664"/>
      <c r="AQ33" s="665"/>
      <c r="AR33" s="665"/>
      <c r="AS33" s="665"/>
      <c r="AT33" s="691"/>
      <c r="AU33" s="207"/>
      <c r="AV33" s="207"/>
      <c r="AW33" s="207"/>
      <c r="AX33" s="602" t="s">
        <v>306</v>
      </c>
      <c r="AY33" s="603"/>
      <c r="AZ33" s="603"/>
      <c r="BA33" s="603"/>
      <c r="BB33" s="603"/>
      <c r="BC33" s="603"/>
      <c r="BD33" s="603"/>
      <c r="BE33" s="603"/>
      <c r="BF33" s="604"/>
      <c r="BG33" s="682">
        <v>99.6</v>
      </c>
      <c r="BH33" s="606"/>
      <c r="BI33" s="606"/>
      <c r="BJ33" s="606"/>
      <c r="BK33" s="606"/>
      <c r="BL33" s="606"/>
      <c r="BM33" s="652">
        <v>97.9</v>
      </c>
      <c r="BN33" s="606"/>
      <c r="BO33" s="606"/>
      <c r="BP33" s="606"/>
      <c r="BQ33" s="669"/>
      <c r="BR33" s="682">
        <v>99.5</v>
      </c>
      <c r="BS33" s="606"/>
      <c r="BT33" s="606"/>
      <c r="BU33" s="606"/>
      <c r="BV33" s="606"/>
      <c r="BW33" s="606"/>
      <c r="BX33" s="652">
        <v>97.7</v>
      </c>
      <c r="BY33" s="606"/>
      <c r="BZ33" s="606"/>
      <c r="CA33" s="606"/>
      <c r="CB33" s="669"/>
      <c r="CD33" s="618" t="s">
        <v>307</v>
      </c>
      <c r="CE33" s="619"/>
      <c r="CF33" s="619"/>
      <c r="CG33" s="619"/>
      <c r="CH33" s="619"/>
      <c r="CI33" s="619"/>
      <c r="CJ33" s="619"/>
      <c r="CK33" s="619"/>
      <c r="CL33" s="619"/>
      <c r="CM33" s="619"/>
      <c r="CN33" s="619"/>
      <c r="CO33" s="619"/>
      <c r="CP33" s="619"/>
      <c r="CQ33" s="620"/>
      <c r="CR33" s="621">
        <v>82460146</v>
      </c>
      <c r="CS33" s="634"/>
      <c r="CT33" s="634"/>
      <c r="CU33" s="634"/>
      <c r="CV33" s="634"/>
      <c r="CW33" s="634"/>
      <c r="CX33" s="634"/>
      <c r="CY33" s="635"/>
      <c r="CZ33" s="624">
        <v>33.5</v>
      </c>
      <c r="DA33" s="636"/>
      <c r="DB33" s="636"/>
      <c r="DC33" s="637"/>
      <c r="DD33" s="627">
        <v>59905742</v>
      </c>
      <c r="DE33" s="634"/>
      <c r="DF33" s="634"/>
      <c r="DG33" s="634"/>
      <c r="DH33" s="634"/>
      <c r="DI33" s="634"/>
      <c r="DJ33" s="634"/>
      <c r="DK33" s="635"/>
      <c r="DL33" s="627">
        <v>46555792</v>
      </c>
      <c r="DM33" s="634"/>
      <c r="DN33" s="634"/>
      <c r="DO33" s="634"/>
      <c r="DP33" s="634"/>
      <c r="DQ33" s="634"/>
      <c r="DR33" s="634"/>
      <c r="DS33" s="634"/>
      <c r="DT33" s="634"/>
      <c r="DU33" s="634"/>
      <c r="DV33" s="635"/>
      <c r="DW33" s="624">
        <v>34.4</v>
      </c>
      <c r="DX33" s="636"/>
      <c r="DY33" s="636"/>
      <c r="DZ33" s="636"/>
      <c r="EA33" s="636"/>
      <c r="EB33" s="636"/>
      <c r="EC33" s="648"/>
    </row>
    <row r="34" spans="2:133" ht="11.25" customHeight="1" x14ac:dyDescent="0.15">
      <c r="B34" s="618" t="s">
        <v>308</v>
      </c>
      <c r="C34" s="619"/>
      <c r="D34" s="619"/>
      <c r="E34" s="619"/>
      <c r="F34" s="619"/>
      <c r="G34" s="619"/>
      <c r="H34" s="619"/>
      <c r="I34" s="619"/>
      <c r="J34" s="619"/>
      <c r="K34" s="619"/>
      <c r="L34" s="619"/>
      <c r="M34" s="619"/>
      <c r="N34" s="619"/>
      <c r="O34" s="619"/>
      <c r="P34" s="619"/>
      <c r="Q34" s="620"/>
      <c r="R34" s="621">
        <v>737961</v>
      </c>
      <c r="S34" s="622"/>
      <c r="T34" s="622"/>
      <c r="U34" s="622"/>
      <c r="V34" s="622"/>
      <c r="W34" s="622"/>
      <c r="X34" s="622"/>
      <c r="Y34" s="623"/>
      <c r="Z34" s="659">
        <v>0.3</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33542315</v>
      </c>
      <c r="CS34" s="622"/>
      <c r="CT34" s="622"/>
      <c r="CU34" s="622"/>
      <c r="CV34" s="622"/>
      <c r="CW34" s="622"/>
      <c r="CX34" s="622"/>
      <c r="CY34" s="623"/>
      <c r="CZ34" s="624">
        <v>13.6</v>
      </c>
      <c r="DA34" s="636"/>
      <c r="DB34" s="636"/>
      <c r="DC34" s="637"/>
      <c r="DD34" s="627">
        <v>23715893</v>
      </c>
      <c r="DE34" s="622"/>
      <c r="DF34" s="622"/>
      <c r="DG34" s="622"/>
      <c r="DH34" s="622"/>
      <c r="DI34" s="622"/>
      <c r="DJ34" s="622"/>
      <c r="DK34" s="623"/>
      <c r="DL34" s="627">
        <v>20208770</v>
      </c>
      <c r="DM34" s="622"/>
      <c r="DN34" s="622"/>
      <c r="DO34" s="622"/>
      <c r="DP34" s="622"/>
      <c r="DQ34" s="622"/>
      <c r="DR34" s="622"/>
      <c r="DS34" s="622"/>
      <c r="DT34" s="622"/>
      <c r="DU34" s="622"/>
      <c r="DV34" s="623"/>
      <c r="DW34" s="624">
        <v>14.9</v>
      </c>
      <c r="DX34" s="636"/>
      <c r="DY34" s="636"/>
      <c r="DZ34" s="636"/>
      <c r="EA34" s="636"/>
      <c r="EB34" s="636"/>
      <c r="EC34" s="648"/>
    </row>
    <row r="35" spans="2:133" ht="11.25" customHeight="1" x14ac:dyDescent="0.15">
      <c r="B35" s="618" t="s">
        <v>310</v>
      </c>
      <c r="C35" s="619"/>
      <c r="D35" s="619"/>
      <c r="E35" s="619"/>
      <c r="F35" s="619"/>
      <c r="G35" s="619"/>
      <c r="H35" s="619"/>
      <c r="I35" s="619"/>
      <c r="J35" s="619"/>
      <c r="K35" s="619"/>
      <c r="L35" s="619"/>
      <c r="M35" s="619"/>
      <c r="N35" s="619"/>
      <c r="O35" s="619"/>
      <c r="P35" s="619"/>
      <c r="Q35" s="620"/>
      <c r="R35" s="621">
        <v>1905297</v>
      </c>
      <c r="S35" s="622"/>
      <c r="T35" s="622"/>
      <c r="U35" s="622"/>
      <c r="V35" s="622"/>
      <c r="W35" s="622"/>
      <c r="X35" s="622"/>
      <c r="Y35" s="623"/>
      <c r="Z35" s="659">
        <v>0.7</v>
      </c>
      <c r="AA35" s="659"/>
      <c r="AB35" s="659"/>
      <c r="AC35" s="659"/>
      <c r="AD35" s="660" t="s">
        <v>122</v>
      </c>
      <c r="AE35" s="660"/>
      <c r="AF35" s="660"/>
      <c r="AG35" s="660"/>
      <c r="AH35" s="660"/>
      <c r="AI35" s="660"/>
      <c r="AJ35" s="660"/>
      <c r="AK35" s="660"/>
      <c r="AL35" s="624" t="s">
        <v>122</v>
      </c>
      <c r="AM35" s="625"/>
      <c r="AN35" s="625"/>
      <c r="AO35" s="661"/>
      <c r="AP35" s="210"/>
      <c r="AQ35" s="679" t="s">
        <v>311</v>
      </c>
      <c r="AR35" s="680"/>
      <c r="AS35" s="680"/>
      <c r="AT35" s="680"/>
      <c r="AU35" s="680"/>
      <c r="AV35" s="680"/>
      <c r="AW35" s="680"/>
      <c r="AX35" s="680"/>
      <c r="AY35" s="680"/>
      <c r="AZ35" s="680"/>
      <c r="BA35" s="680"/>
      <c r="BB35" s="680"/>
      <c r="BC35" s="680"/>
      <c r="BD35" s="680"/>
      <c r="BE35" s="680"/>
      <c r="BF35" s="681"/>
      <c r="BG35" s="679" t="s">
        <v>312</v>
      </c>
      <c r="BH35" s="680"/>
      <c r="BI35" s="680"/>
      <c r="BJ35" s="680"/>
      <c r="BK35" s="680"/>
      <c r="BL35" s="680"/>
      <c r="BM35" s="680"/>
      <c r="BN35" s="680"/>
      <c r="BO35" s="680"/>
      <c r="BP35" s="680"/>
      <c r="BQ35" s="680"/>
      <c r="BR35" s="680"/>
      <c r="BS35" s="680"/>
      <c r="BT35" s="680"/>
      <c r="BU35" s="680"/>
      <c r="BV35" s="680"/>
      <c r="BW35" s="680"/>
      <c r="BX35" s="680"/>
      <c r="BY35" s="680"/>
      <c r="BZ35" s="680"/>
      <c r="CA35" s="680"/>
      <c r="CB35" s="681"/>
      <c r="CD35" s="618" t="s">
        <v>313</v>
      </c>
      <c r="CE35" s="619"/>
      <c r="CF35" s="619"/>
      <c r="CG35" s="619"/>
      <c r="CH35" s="619"/>
      <c r="CI35" s="619"/>
      <c r="CJ35" s="619"/>
      <c r="CK35" s="619"/>
      <c r="CL35" s="619"/>
      <c r="CM35" s="619"/>
      <c r="CN35" s="619"/>
      <c r="CO35" s="619"/>
      <c r="CP35" s="619"/>
      <c r="CQ35" s="620"/>
      <c r="CR35" s="621">
        <v>1468678</v>
      </c>
      <c r="CS35" s="634"/>
      <c r="CT35" s="634"/>
      <c r="CU35" s="634"/>
      <c r="CV35" s="634"/>
      <c r="CW35" s="634"/>
      <c r="CX35" s="634"/>
      <c r="CY35" s="635"/>
      <c r="CZ35" s="624">
        <v>0.6</v>
      </c>
      <c r="DA35" s="636"/>
      <c r="DB35" s="636"/>
      <c r="DC35" s="637"/>
      <c r="DD35" s="627">
        <v>1149742</v>
      </c>
      <c r="DE35" s="634"/>
      <c r="DF35" s="634"/>
      <c r="DG35" s="634"/>
      <c r="DH35" s="634"/>
      <c r="DI35" s="634"/>
      <c r="DJ35" s="634"/>
      <c r="DK35" s="635"/>
      <c r="DL35" s="627">
        <v>1149742</v>
      </c>
      <c r="DM35" s="634"/>
      <c r="DN35" s="634"/>
      <c r="DO35" s="634"/>
      <c r="DP35" s="634"/>
      <c r="DQ35" s="634"/>
      <c r="DR35" s="634"/>
      <c r="DS35" s="634"/>
      <c r="DT35" s="634"/>
      <c r="DU35" s="634"/>
      <c r="DV35" s="635"/>
      <c r="DW35" s="624">
        <v>0.8</v>
      </c>
      <c r="DX35" s="636"/>
      <c r="DY35" s="636"/>
      <c r="DZ35" s="636"/>
      <c r="EA35" s="636"/>
      <c r="EB35" s="636"/>
      <c r="EC35" s="648"/>
    </row>
    <row r="36" spans="2:133" ht="11.25" customHeight="1" x14ac:dyDescent="0.15">
      <c r="B36" s="618" t="s">
        <v>314</v>
      </c>
      <c r="C36" s="619"/>
      <c r="D36" s="619"/>
      <c r="E36" s="619"/>
      <c r="F36" s="619"/>
      <c r="G36" s="619"/>
      <c r="H36" s="619"/>
      <c r="I36" s="619"/>
      <c r="J36" s="619"/>
      <c r="K36" s="619"/>
      <c r="L36" s="619"/>
      <c r="M36" s="619"/>
      <c r="N36" s="619"/>
      <c r="O36" s="619"/>
      <c r="P36" s="619"/>
      <c r="Q36" s="620"/>
      <c r="R36" s="621">
        <v>9731811</v>
      </c>
      <c r="S36" s="622"/>
      <c r="T36" s="622"/>
      <c r="U36" s="622"/>
      <c r="V36" s="622"/>
      <c r="W36" s="622"/>
      <c r="X36" s="622"/>
      <c r="Y36" s="623"/>
      <c r="Z36" s="659">
        <v>3.8</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3">
        <v>29668015</v>
      </c>
      <c r="BA36" s="674"/>
      <c r="BB36" s="674"/>
      <c r="BC36" s="674"/>
      <c r="BD36" s="674"/>
      <c r="BE36" s="674"/>
      <c r="BF36" s="675"/>
      <c r="BG36" s="676" t="s">
        <v>316</v>
      </c>
      <c r="BH36" s="677"/>
      <c r="BI36" s="677"/>
      <c r="BJ36" s="677"/>
      <c r="BK36" s="677"/>
      <c r="BL36" s="677"/>
      <c r="BM36" s="677"/>
      <c r="BN36" s="677"/>
      <c r="BO36" s="677"/>
      <c r="BP36" s="677"/>
      <c r="BQ36" s="677"/>
      <c r="BR36" s="677"/>
      <c r="BS36" s="677"/>
      <c r="BT36" s="677"/>
      <c r="BU36" s="678"/>
      <c r="BV36" s="673">
        <v>650323</v>
      </c>
      <c r="BW36" s="674"/>
      <c r="BX36" s="674"/>
      <c r="BY36" s="674"/>
      <c r="BZ36" s="674"/>
      <c r="CA36" s="674"/>
      <c r="CB36" s="675"/>
      <c r="CD36" s="618" t="s">
        <v>317</v>
      </c>
      <c r="CE36" s="619"/>
      <c r="CF36" s="619"/>
      <c r="CG36" s="619"/>
      <c r="CH36" s="619"/>
      <c r="CI36" s="619"/>
      <c r="CJ36" s="619"/>
      <c r="CK36" s="619"/>
      <c r="CL36" s="619"/>
      <c r="CM36" s="619"/>
      <c r="CN36" s="619"/>
      <c r="CO36" s="619"/>
      <c r="CP36" s="619"/>
      <c r="CQ36" s="620"/>
      <c r="CR36" s="621">
        <v>13895147</v>
      </c>
      <c r="CS36" s="622"/>
      <c r="CT36" s="622"/>
      <c r="CU36" s="622"/>
      <c r="CV36" s="622"/>
      <c r="CW36" s="622"/>
      <c r="CX36" s="622"/>
      <c r="CY36" s="623"/>
      <c r="CZ36" s="624">
        <v>5.6</v>
      </c>
      <c r="DA36" s="636"/>
      <c r="DB36" s="636"/>
      <c r="DC36" s="637"/>
      <c r="DD36" s="627">
        <v>11811307</v>
      </c>
      <c r="DE36" s="622"/>
      <c r="DF36" s="622"/>
      <c r="DG36" s="622"/>
      <c r="DH36" s="622"/>
      <c r="DI36" s="622"/>
      <c r="DJ36" s="622"/>
      <c r="DK36" s="623"/>
      <c r="DL36" s="627">
        <v>9924138</v>
      </c>
      <c r="DM36" s="622"/>
      <c r="DN36" s="622"/>
      <c r="DO36" s="622"/>
      <c r="DP36" s="622"/>
      <c r="DQ36" s="622"/>
      <c r="DR36" s="622"/>
      <c r="DS36" s="622"/>
      <c r="DT36" s="622"/>
      <c r="DU36" s="622"/>
      <c r="DV36" s="623"/>
      <c r="DW36" s="624">
        <v>7.3</v>
      </c>
      <c r="DX36" s="636"/>
      <c r="DY36" s="636"/>
      <c r="DZ36" s="636"/>
      <c r="EA36" s="636"/>
      <c r="EB36" s="636"/>
      <c r="EC36" s="648"/>
    </row>
    <row r="37" spans="2:133" ht="11.25" customHeight="1" x14ac:dyDescent="0.15">
      <c r="B37" s="618" t="s">
        <v>318</v>
      </c>
      <c r="C37" s="619"/>
      <c r="D37" s="619"/>
      <c r="E37" s="619"/>
      <c r="F37" s="619"/>
      <c r="G37" s="619"/>
      <c r="H37" s="619"/>
      <c r="I37" s="619"/>
      <c r="J37" s="619"/>
      <c r="K37" s="619"/>
      <c r="L37" s="619"/>
      <c r="M37" s="619"/>
      <c r="N37" s="619"/>
      <c r="O37" s="619"/>
      <c r="P37" s="619"/>
      <c r="Q37" s="620"/>
      <c r="R37" s="621">
        <v>10134140</v>
      </c>
      <c r="S37" s="622"/>
      <c r="T37" s="622"/>
      <c r="U37" s="622"/>
      <c r="V37" s="622"/>
      <c r="W37" s="622"/>
      <c r="X37" s="622"/>
      <c r="Y37" s="623"/>
      <c r="Z37" s="659">
        <v>4</v>
      </c>
      <c r="AA37" s="659"/>
      <c r="AB37" s="659"/>
      <c r="AC37" s="659"/>
      <c r="AD37" s="660">
        <v>67850</v>
      </c>
      <c r="AE37" s="660"/>
      <c r="AF37" s="660"/>
      <c r="AG37" s="660"/>
      <c r="AH37" s="660"/>
      <c r="AI37" s="660"/>
      <c r="AJ37" s="660"/>
      <c r="AK37" s="660"/>
      <c r="AL37" s="624">
        <v>0.1</v>
      </c>
      <c r="AM37" s="625"/>
      <c r="AN37" s="625"/>
      <c r="AO37" s="661"/>
      <c r="AQ37" s="654" t="s">
        <v>319</v>
      </c>
      <c r="AR37" s="655"/>
      <c r="AS37" s="655"/>
      <c r="AT37" s="655"/>
      <c r="AU37" s="655"/>
      <c r="AV37" s="655"/>
      <c r="AW37" s="655"/>
      <c r="AX37" s="655"/>
      <c r="AY37" s="656"/>
      <c r="AZ37" s="621">
        <v>8135787</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-682514</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541982</v>
      </c>
      <c r="CS37" s="634"/>
      <c r="CT37" s="634"/>
      <c r="CU37" s="634"/>
      <c r="CV37" s="634"/>
      <c r="CW37" s="634"/>
      <c r="CX37" s="634"/>
      <c r="CY37" s="635"/>
      <c r="CZ37" s="624">
        <v>0.2</v>
      </c>
      <c r="DA37" s="636"/>
      <c r="DB37" s="636"/>
      <c r="DC37" s="637"/>
      <c r="DD37" s="627">
        <v>308736</v>
      </c>
      <c r="DE37" s="634"/>
      <c r="DF37" s="634"/>
      <c r="DG37" s="634"/>
      <c r="DH37" s="634"/>
      <c r="DI37" s="634"/>
      <c r="DJ37" s="634"/>
      <c r="DK37" s="635"/>
      <c r="DL37" s="627">
        <v>308736</v>
      </c>
      <c r="DM37" s="634"/>
      <c r="DN37" s="634"/>
      <c r="DO37" s="634"/>
      <c r="DP37" s="634"/>
      <c r="DQ37" s="634"/>
      <c r="DR37" s="634"/>
      <c r="DS37" s="634"/>
      <c r="DT37" s="634"/>
      <c r="DU37" s="634"/>
      <c r="DV37" s="635"/>
      <c r="DW37" s="624">
        <v>0.2</v>
      </c>
      <c r="DX37" s="636"/>
      <c r="DY37" s="636"/>
      <c r="DZ37" s="636"/>
      <c r="EA37" s="636"/>
      <c r="EB37" s="636"/>
      <c r="EC37" s="648"/>
    </row>
    <row r="38" spans="2:133" ht="11.25" customHeight="1" x14ac:dyDescent="0.15">
      <c r="B38" s="618" t="s">
        <v>322</v>
      </c>
      <c r="C38" s="619"/>
      <c r="D38" s="619"/>
      <c r="E38" s="619"/>
      <c r="F38" s="619"/>
      <c r="G38" s="619"/>
      <c r="H38" s="619"/>
      <c r="I38" s="619"/>
      <c r="J38" s="619"/>
      <c r="K38" s="619"/>
      <c r="L38" s="619"/>
      <c r="M38" s="619"/>
      <c r="N38" s="619"/>
      <c r="O38" s="619"/>
      <c r="P38" s="619"/>
      <c r="Q38" s="620"/>
      <c r="R38" s="621">
        <v>11274700</v>
      </c>
      <c r="S38" s="622"/>
      <c r="T38" s="622"/>
      <c r="U38" s="622"/>
      <c r="V38" s="622"/>
      <c r="W38" s="622"/>
      <c r="X38" s="622"/>
      <c r="Y38" s="623"/>
      <c r="Z38" s="659">
        <v>4.4000000000000004</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596289</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61540</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20811585</v>
      </c>
      <c r="CS38" s="622"/>
      <c r="CT38" s="622"/>
      <c r="CU38" s="622"/>
      <c r="CV38" s="622"/>
      <c r="CW38" s="622"/>
      <c r="CX38" s="622"/>
      <c r="CY38" s="623"/>
      <c r="CZ38" s="624">
        <v>8.5</v>
      </c>
      <c r="DA38" s="636"/>
      <c r="DB38" s="636"/>
      <c r="DC38" s="637"/>
      <c r="DD38" s="627">
        <v>16616160</v>
      </c>
      <c r="DE38" s="622"/>
      <c r="DF38" s="622"/>
      <c r="DG38" s="622"/>
      <c r="DH38" s="622"/>
      <c r="DI38" s="622"/>
      <c r="DJ38" s="622"/>
      <c r="DK38" s="623"/>
      <c r="DL38" s="627">
        <v>15190942</v>
      </c>
      <c r="DM38" s="622"/>
      <c r="DN38" s="622"/>
      <c r="DO38" s="622"/>
      <c r="DP38" s="622"/>
      <c r="DQ38" s="622"/>
      <c r="DR38" s="622"/>
      <c r="DS38" s="622"/>
      <c r="DT38" s="622"/>
      <c r="DU38" s="622"/>
      <c r="DV38" s="623"/>
      <c r="DW38" s="624">
        <v>11.2</v>
      </c>
      <c r="DX38" s="636"/>
      <c r="DY38" s="636"/>
      <c r="DZ38" s="636"/>
      <c r="EA38" s="636"/>
      <c r="EB38" s="636"/>
      <c r="EC38" s="648"/>
    </row>
    <row r="39" spans="2:133" ht="11.25" customHeight="1" x14ac:dyDescent="0.15">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v>486686</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90698</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9263282</v>
      </c>
      <c r="CS39" s="634"/>
      <c r="CT39" s="634"/>
      <c r="CU39" s="634"/>
      <c r="CV39" s="634"/>
      <c r="CW39" s="634"/>
      <c r="CX39" s="634"/>
      <c r="CY39" s="635"/>
      <c r="CZ39" s="624">
        <v>3.8</v>
      </c>
      <c r="DA39" s="636"/>
      <c r="DB39" s="636"/>
      <c r="DC39" s="637"/>
      <c r="DD39" s="627">
        <v>3746117</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15">
      <c r="B40" s="618" t="s">
        <v>330</v>
      </c>
      <c r="C40" s="619"/>
      <c r="D40" s="619"/>
      <c r="E40" s="619"/>
      <c r="F40" s="619"/>
      <c r="G40" s="619"/>
      <c r="H40" s="619"/>
      <c r="I40" s="619"/>
      <c r="J40" s="619"/>
      <c r="K40" s="619"/>
      <c r="L40" s="619"/>
      <c r="M40" s="619"/>
      <c r="N40" s="619"/>
      <c r="O40" s="619"/>
      <c r="P40" s="619"/>
      <c r="Q40" s="620"/>
      <c r="R40" s="621">
        <v>1109800</v>
      </c>
      <c r="S40" s="622"/>
      <c r="T40" s="622"/>
      <c r="U40" s="622"/>
      <c r="V40" s="622"/>
      <c r="W40" s="622"/>
      <c r="X40" s="622"/>
      <c r="Y40" s="623"/>
      <c r="Z40" s="659">
        <v>0.4</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v>233957</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94</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3479139</v>
      </c>
      <c r="CS40" s="622"/>
      <c r="CT40" s="622"/>
      <c r="CU40" s="622"/>
      <c r="CV40" s="622"/>
      <c r="CW40" s="622"/>
      <c r="CX40" s="622"/>
      <c r="CY40" s="623"/>
      <c r="CZ40" s="624">
        <v>1.4</v>
      </c>
      <c r="DA40" s="636"/>
      <c r="DB40" s="636"/>
      <c r="DC40" s="637"/>
      <c r="DD40" s="627">
        <v>2866523</v>
      </c>
      <c r="DE40" s="622"/>
      <c r="DF40" s="622"/>
      <c r="DG40" s="622"/>
      <c r="DH40" s="622"/>
      <c r="DI40" s="622"/>
      <c r="DJ40" s="622"/>
      <c r="DK40" s="623"/>
      <c r="DL40" s="627">
        <v>82200</v>
      </c>
      <c r="DM40" s="622"/>
      <c r="DN40" s="622"/>
      <c r="DO40" s="622"/>
      <c r="DP40" s="622"/>
      <c r="DQ40" s="622"/>
      <c r="DR40" s="622"/>
      <c r="DS40" s="622"/>
      <c r="DT40" s="622"/>
      <c r="DU40" s="622"/>
      <c r="DV40" s="623"/>
      <c r="DW40" s="624">
        <v>0.1</v>
      </c>
      <c r="DX40" s="636"/>
      <c r="DY40" s="636"/>
      <c r="DZ40" s="636"/>
      <c r="EA40" s="636"/>
      <c r="EB40" s="636"/>
      <c r="EC40" s="648"/>
    </row>
    <row r="41" spans="2:133" ht="11.25" customHeight="1" x14ac:dyDescent="0.15">
      <c r="B41" s="602" t="s">
        <v>335</v>
      </c>
      <c r="C41" s="603"/>
      <c r="D41" s="603"/>
      <c r="E41" s="603"/>
      <c r="F41" s="603"/>
      <c r="G41" s="603"/>
      <c r="H41" s="603"/>
      <c r="I41" s="603"/>
      <c r="J41" s="603"/>
      <c r="K41" s="603"/>
      <c r="L41" s="603"/>
      <c r="M41" s="603"/>
      <c r="N41" s="603"/>
      <c r="O41" s="603"/>
      <c r="P41" s="603"/>
      <c r="Q41" s="604"/>
      <c r="R41" s="605">
        <v>254966827</v>
      </c>
      <c r="S41" s="646"/>
      <c r="T41" s="646"/>
      <c r="U41" s="646"/>
      <c r="V41" s="646"/>
      <c r="W41" s="646"/>
      <c r="X41" s="646"/>
      <c r="Y41" s="649"/>
      <c r="Z41" s="650">
        <v>100</v>
      </c>
      <c r="AA41" s="650"/>
      <c r="AB41" s="650"/>
      <c r="AC41" s="650"/>
      <c r="AD41" s="651">
        <v>134228790</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5170042</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v>1</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331</v>
      </c>
      <c r="AR42" s="667"/>
      <c r="AS42" s="667"/>
      <c r="AT42" s="667"/>
      <c r="AU42" s="667"/>
      <c r="AV42" s="667"/>
      <c r="AW42" s="667"/>
      <c r="AX42" s="667"/>
      <c r="AY42" s="668"/>
      <c r="AZ42" s="605">
        <v>15045254</v>
      </c>
      <c r="BA42" s="646"/>
      <c r="BB42" s="646"/>
      <c r="BC42" s="646"/>
      <c r="BD42" s="606"/>
      <c r="BE42" s="606"/>
      <c r="BF42" s="669"/>
      <c r="BG42" s="664"/>
      <c r="BH42" s="665"/>
      <c r="BI42" s="665"/>
      <c r="BJ42" s="665"/>
      <c r="BK42" s="665"/>
      <c r="BL42" s="212"/>
      <c r="BM42" s="603" t="s">
        <v>339</v>
      </c>
      <c r="BN42" s="603"/>
      <c r="BO42" s="603"/>
      <c r="BP42" s="603"/>
      <c r="BQ42" s="603"/>
      <c r="BR42" s="603"/>
      <c r="BS42" s="603"/>
      <c r="BT42" s="603"/>
      <c r="BU42" s="604"/>
      <c r="BV42" s="605">
        <v>384</v>
      </c>
      <c r="BW42" s="646"/>
      <c r="BX42" s="646"/>
      <c r="BY42" s="646"/>
      <c r="BZ42" s="646"/>
      <c r="CA42" s="646"/>
      <c r="CB42" s="647"/>
      <c r="CD42" s="618" t="s">
        <v>340</v>
      </c>
      <c r="CE42" s="619"/>
      <c r="CF42" s="619"/>
      <c r="CG42" s="619"/>
      <c r="CH42" s="619"/>
      <c r="CI42" s="619"/>
      <c r="CJ42" s="619"/>
      <c r="CK42" s="619"/>
      <c r="CL42" s="619"/>
      <c r="CM42" s="619"/>
      <c r="CN42" s="619"/>
      <c r="CO42" s="619"/>
      <c r="CP42" s="619"/>
      <c r="CQ42" s="620"/>
      <c r="CR42" s="621">
        <v>35690091</v>
      </c>
      <c r="CS42" s="634"/>
      <c r="CT42" s="634"/>
      <c r="CU42" s="634"/>
      <c r="CV42" s="634"/>
      <c r="CW42" s="634"/>
      <c r="CX42" s="634"/>
      <c r="CY42" s="635"/>
      <c r="CZ42" s="624">
        <v>14.5</v>
      </c>
      <c r="DA42" s="636"/>
      <c r="DB42" s="636"/>
      <c r="DC42" s="637"/>
      <c r="DD42" s="627">
        <v>12231485</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02" t="s">
        <v>341</v>
      </c>
      <c r="CD43" s="618" t="s">
        <v>342</v>
      </c>
      <c r="CE43" s="619"/>
      <c r="CF43" s="619"/>
      <c r="CG43" s="619"/>
      <c r="CH43" s="619"/>
      <c r="CI43" s="619"/>
      <c r="CJ43" s="619"/>
      <c r="CK43" s="619"/>
      <c r="CL43" s="619"/>
      <c r="CM43" s="619"/>
      <c r="CN43" s="619"/>
      <c r="CO43" s="619"/>
      <c r="CP43" s="619"/>
      <c r="CQ43" s="620"/>
      <c r="CR43" s="621">
        <v>835529</v>
      </c>
      <c r="CS43" s="634"/>
      <c r="CT43" s="634"/>
      <c r="CU43" s="634"/>
      <c r="CV43" s="634"/>
      <c r="CW43" s="634"/>
      <c r="CX43" s="634"/>
      <c r="CY43" s="635"/>
      <c r="CZ43" s="624">
        <v>0.3</v>
      </c>
      <c r="DA43" s="636"/>
      <c r="DB43" s="636"/>
      <c r="DC43" s="637"/>
      <c r="DD43" s="627">
        <v>754859</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343</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344</v>
      </c>
      <c r="CG44" s="619"/>
      <c r="CH44" s="619"/>
      <c r="CI44" s="619"/>
      <c r="CJ44" s="619"/>
      <c r="CK44" s="619"/>
      <c r="CL44" s="619"/>
      <c r="CM44" s="619"/>
      <c r="CN44" s="619"/>
      <c r="CO44" s="619"/>
      <c r="CP44" s="619"/>
      <c r="CQ44" s="620"/>
      <c r="CR44" s="621">
        <v>35668681</v>
      </c>
      <c r="CS44" s="622"/>
      <c r="CT44" s="622"/>
      <c r="CU44" s="622"/>
      <c r="CV44" s="622"/>
      <c r="CW44" s="622"/>
      <c r="CX44" s="622"/>
      <c r="CY44" s="623"/>
      <c r="CZ44" s="624">
        <v>14.5</v>
      </c>
      <c r="DA44" s="625"/>
      <c r="DB44" s="625"/>
      <c r="DC44" s="626"/>
      <c r="DD44" s="627">
        <v>12231375</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345</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346</v>
      </c>
      <c r="CG45" s="619"/>
      <c r="CH45" s="619"/>
      <c r="CI45" s="619"/>
      <c r="CJ45" s="619"/>
      <c r="CK45" s="619"/>
      <c r="CL45" s="619"/>
      <c r="CM45" s="619"/>
      <c r="CN45" s="619"/>
      <c r="CO45" s="619"/>
      <c r="CP45" s="619"/>
      <c r="CQ45" s="620"/>
      <c r="CR45" s="621">
        <v>18118994</v>
      </c>
      <c r="CS45" s="634"/>
      <c r="CT45" s="634"/>
      <c r="CU45" s="634"/>
      <c r="CV45" s="634"/>
      <c r="CW45" s="634"/>
      <c r="CX45" s="634"/>
      <c r="CY45" s="635"/>
      <c r="CZ45" s="624">
        <v>7.4</v>
      </c>
      <c r="DA45" s="636"/>
      <c r="DB45" s="636"/>
      <c r="DC45" s="637"/>
      <c r="DD45" s="627">
        <v>2074093</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13"/>
      <c r="CD46" s="642"/>
      <c r="CE46" s="643"/>
      <c r="CF46" s="618" t="s">
        <v>347</v>
      </c>
      <c r="CG46" s="619"/>
      <c r="CH46" s="619"/>
      <c r="CI46" s="619"/>
      <c r="CJ46" s="619"/>
      <c r="CK46" s="619"/>
      <c r="CL46" s="619"/>
      <c r="CM46" s="619"/>
      <c r="CN46" s="619"/>
      <c r="CO46" s="619"/>
      <c r="CP46" s="619"/>
      <c r="CQ46" s="620"/>
      <c r="CR46" s="621">
        <v>17231760</v>
      </c>
      <c r="CS46" s="622"/>
      <c r="CT46" s="622"/>
      <c r="CU46" s="622"/>
      <c r="CV46" s="622"/>
      <c r="CW46" s="622"/>
      <c r="CX46" s="622"/>
      <c r="CY46" s="623"/>
      <c r="CZ46" s="624">
        <v>7</v>
      </c>
      <c r="DA46" s="625"/>
      <c r="DB46" s="625"/>
      <c r="DC46" s="626"/>
      <c r="DD46" s="627">
        <v>10128154</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13"/>
      <c r="CD47" s="642"/>
      <c r="CE47" s="643"/>
      <c r="CF47" s="618" t="s">
        <v>348</v>
      </c>
      <c r="CG47" s="619"/>
      <c r="CH47" s="619"/>
      <c r="CI47" s="619"/>
      <c r="CJ47" s="619"/>
      <c r="CK47" s="619"/>
      <c r="CL47" s="619"/>
      <c r="CM47" s="619"/>
      <c r="CN47" s="619"/>
      <c r="CO47" s="619"/>
      <c r="CP47" s="619"/>
      <c r="CQ47" s="620"/>
      <c r="CR47" s="621">
        <v>21410</v>
      </c>
      <c r="CS47" s="634"/>
      <c r="CT47" s="634"/>
      <c r="CU47" s="634"/>
      <c r="CV47" s="634"/>
      <c r="CW47" s="634"/>
      <c r="CX47" s="634"/>
      <c r="CY47" s="635"/>
      <c r="CZ47" s="624">
        <v>0</v>
      </c>
      <c r="DA47" s="636"/>
      <c r="DB47" s="636"/>
      <c r="DC47" s="637"/>
      <c r="DD47" s="627">
        <v>110</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13"/>
      <c r="CD48" s="644"/>
      <c r="CE48" s="645"/>
      <c r="CF48" s="618" t="s">
        <v>349</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13"/>
      <c r="CD49" s="602" t="s">
        <v>350</v>
      </c>
      <c r="CE49" s="603"/>
      <c r="CF49" s="603"/>
      <c r="CG49" s="603"/>
      <c r="CH49" s="603"/>
      <c r="CI49" s="603"/>
      <c r="CJ49" s="603"/>
      <c r="CK49" s="603"/>
      <c r="CL49" s="603"/>
      <c r="CM49" s="603"/>
      <c r="CN49" s="603"/>
      <c r="CO49" s="603"/>
      <c r="CP49" s="603"/>
      <c r="CQ49" s="604"/>
      <c r="CR49" s="605">
        <v>245982223</v>
      </c>
      <c r="CS49" s="606"/>
      <c r="CT49" s="606"/>
      <c r="CU49" s="606"/>
      <c r="CV49" s="606"/>
      <c r="CW49" s="606"/>
      <c r="CX49" s="606"/>
      <c r="CY49" s="607"/>
      <c r="CZ49" s="608">
        <v>100</v>
      </c>
      <c r="DA49" s="609"/>
      <c r="DB49" s="609"/>
      <c r="DC49" s="610"/>
      <c r="DD49" s="611">
        <v>153321516</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o1Jtns6d9MV2ZhoklY7GezRPcBxRGQBjL/FtZGGchKCcaqunsbQ4WP0TJO8rS0MhSQzgm2v00f7kIDDNXttLXA==" saltValue="TZ8qAg5T27c96O4vheaXh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52" zoomScale="55" zoomScaleNormal="55" zoomScaleSheetLayoutView="70" workbookViewId="0">
      <selection activeCell="AP38" sqref="AP38:AT38"/>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090" t="s">
        <v>351</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352</v>
      </c>
      <c r="DK2" s="1092"/>
      <c r="DL2" s="1092"/>
      <c r="DM2" s="1092"/>
      <c r="DN2" s="1092"/>
      <c r="DO2" s="1093"/>
      <c r="DP2" s="216"/>
      <c r="DQ2" s="1091" t="s">
        <v>353</v>
      </c>
      <c r="DR2" s="1092"/>
      <c r="DS2" s="1092"/>
      <c r="DT2" s="1092"/>
      <c r="DU2" s="1092"/>
      <c r="DV2" s="1092"/>
      <c r="DW2" s="1092"/>
      <c r="DX2" s="1092"/>
      <c r="DY2" s="1092"/>
      <c r="DZ2" s="1093"/>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59" t="s">
        <v>354</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355</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15">
      <c r="A5" s="995" t="s">
        <v>356</v>
      </c>
      <c r="B5" s="996"/>
      <c r="C5" s="996"/>
      <c r="D5" s="996"/>
      <c r="E5" s="996"/>
      <c r="F5" s="996"/>
      <c r="G5" s="996"/>
      <c r="H5" s="996"/>
      <c r="I5" s="996"/>
      <c r="J5" s="996"/>
      <c r="K5" s="996"/>
      <c r="L5" s="996"/>
      <c r="M5" s="996"/>
      <c r="N5" s="996"/>
      <c r="O5" s="996"/>
      <c r="P5" s="997"/>
      <c r="Q5" s="1001" t="s">
        <v>357</v>
      </c>
      <c r="R5" s="1002"/>
      <c r="S5" s="1002"/>
      <c r="T5" s="1002"/>
      <c r="U5" s="1003"/>
      <c r="V5" s="1001" t="s">
        <v>358</v>
      </c>
      <c r="W5" s="1002"/>
      <c r="X5" s="1002"/>
      <c r="Y5" s="1002"/>
      <c r="Z5" s="1003"/>
      <c r="AA5" s="1001" t="s">
        <v>359</v>
      </c>
      <c r="AB5" s="1002"/>
      <c r="AC5" s="1002"/>
      <c r="AD5" s="1002"/>
      <c r="AE5" s="1002"/>
      <c r="AF5" s="1094" t="s">
        <v>360</v>
      </c>
      <c r="AG5" s="1002"/>
      <c r="AH5" s="1002"/>
      <c r="AI5" s="1002"/>
      <c r="AJ5" s="1015"/>
      <c r="AK5" s="1002" t="s">
        <v>361</v>
      </c>
      <c r="AL5" s="1002"/>
      <c r="AM5" s="1002"/>
      <c r="AN5" s="1002"/>
      <c r="AO5" s="1003"/>
      <c r="AP5" s="1001" t="s">
        <v>362</v>
      </c>
      <c r="AQ5" s="1002"/>
      <c r="AR5" s="1002"/>
      <c r="AS5" s="1002"/>
      <c r="AT5" s="1003"/>
      <c r="AU5" s="1001" t="s">
        <v>363</v>
      </c>
      <c r="AV5" s="1002"/>
      <c r="AW5" s="1002"/>
      <c r="AX5" s="1002"/>
      <c r="AY5" s="1015"/>
      <c r="AZ5" s="220"/>
      <c r="BA5" s="220"/>
      <c r="BB5" s="220"/>
      <c r="BC5" s="220"/>
      <c r="BD5" s="220"/>
      <c r="BE5" s="221"/>
      <c r="BF5" s="221"/>
      <c r="BG5" s="221"/>
      <c r="BH5" s="221"/>
      <c r="BI5" s="221"/>
      <c r="BJ5" s="221"/>
      <c r="BK5" s="221"/>
      <c r="BL5" s="221"/>
      <c r="BM5" s="221"/>
      <c r="BN5" s="221"/>
      <c r="BO5" s="221"/>
      <c r="BP5" s="221"/>
      <c r="BQ5" s="995" t="s">
        <v>364</v>
      </c>
      <c r="BR5" s="996"/>
      <c r="BS5" s="996"/>
      <c r="BT5" s="996"/>
      <c r="BU5" s="996"/>
      <c r="BV5" s="996"/>
      <c r="BW5" s="996"/>
      <c r="BX5" s="996"/>
      <c r="BY5" s="996"/>
      <c r="BZ5" s="996"/>
      <c r="CA5" s="996"/>
      <c r="CB5" s="996"/>
      <c r="CC5" s="996"/>
      <c r="CD5" s="996"/>
      <c r="CE5" s="996"/>
      <c r="CF5" s="996"/>
      <c r="CG5" s="997"/>
      <c r="CH5" s="1001" t="s">
        <v>365</v>
      </c>
      <c r="CI5" s="1002"/>
      <c r="CJ5" s="1002"/>
      <c r="CK5" s="1002"/>
      <c r="CL5" s="1003"/>
      <c r="CM5" s="1001" t="s">
        <v>366</v>
      </c>
      <c r="CN5" s="1002"/>
      <c r="CO5" s="1002"/>
      <c r="CP5" s="1002"/>
      <c r="CQ5" s="1003"/>
      <c r="CR5" s="1001" t="s">
        <v>367</v>
      </c>
      <c r="CS5" s="1002"/>
      <c r="CT5" s="1002"/>
      <c r="CU5" s="1002"/>
      <c r="CV5" s="1003"/>
      <c r="CW5" s="1001" t="s">
        <v>368</v>
      </c>
      <c r="CX5" s="1002"/>
      <c r="CY5" s="1002"/>
      <c r="CZ5" s="1002"/>
      <c r="DA5" s="1003"/>
      <c r="DB5" s="1001" t="s">
        <v>369</v>
      </c>
      <c r="DC5" s="1002"/>
      <c r="DD5" s="1002"/>
      <c r="DE5" s="1002"/>
      <c r="DF5" s="1003"/>
      <c r="DG5" s="1084" t="s">
        <v>370</v>
      </c>
      <c r="DH5" s="1085"/>
      <c r="DI5" s="1085"/>
      <c r="DJ5" s="1085"/>
      <c r="DK5" s="1086"/>
      <c r="DL5" s="1084" t="s">
        <v>371</v>
      </c>
      <c r="DM5" s="1085"/>
      <c r="DN5" s="1085"/>
      <c r="DO5" s="1085"/>
      <c r="DP5" s="1086"/>
      <c r="DQ5" s="1001" t="s">
        <v>372</v>
      </c>
      <c r="DR5" s="1002"/>
      <c r="DS5" s="1002"/>
      <c r="DT5" s="1002"/>
      <c r="DU5" s="1003"/>
      <c r="DV5" s="1001" t="s">
        <v>363</v>
      </c>
      <c r="DW5" s="1002"/>
      <c r="DX5" s="1002"/>
      <c r="DY5" s="1002"/>
      <c r="DZ5" s="1015"/>
      <c r="EA5" s="222"/>
    </row>
    <row r="6" spans="1:131" s="223"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15">
      <c r="A7" s="224">
        <v>1</v>
      </c>
      <c r="B7" s="1047" t="s">
        <v>373</v>
      </c>
      <c r="C7" s="1048"/>
      <c r="D7" s="1048"/>
      <c r="E7" s="1048"/>
      <c r="F7" s="1048"/>
      <c r="G7" s="1048"/>
      <c r="H7" s="1048"/>
      <c r="I7" s="1048"/>
      <c r="J7" s="1048"/>
      <c r="K7" s="1048"/>
      <c r="L7" s="1048"/>
      <c r="M7" s="1048"/>
      <c r="N7" s="1048"/>
      <c r="O7" s="1048"/>
      <c r="P7" s="1049"/>
      <c r="Q7" s="1102">
        <v>254438</v>
      </c>
      <c r="R7" s="1103"/>
      <c r="S7" s="1103"/>
      <c r="T7" s="1103"/>
      <c r="U7" s="1103"/>
      <c r="V7" s="1103">
        <v>245476</v>
      </c>
      <c r="W7" s="1103"/>
      <c r="X7" s="1103"/>
      <c r="Y7" s="1103"/>
      <c r="Z7" s="1103"/>
      <c r="AA7" s="1103">
        <v>8962</v>
      </c>
      <c r="AB7" s="1103"/>
      <c r="AC7" s="1103"/>
      <c r="AD7" s="1103"/>
      <c r="AE7" s="1104"/>
      <c r="AF7" s="1105">
        <v>5798</v>
      </c>
      <c r="AG7" s="1106"/>
      <c r="AH7" s="1106"/>
      <c r="AI7" s="1106"/>
      <c r="AJ7" s="1107"/>
      <c r="AK7" s="1108">
        <v>1466</v>
      </c>
      <c r="AL7" s="1109"/>
      <c r="AM7" s="1109"/>
      <c r="AN7" s="1109"/>
      <c r="AO7" s="1109"/>
      <c r="AP7" s="1109">
        <v>174373</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558</v>
      </c>
      <c r="BT7" s="1100"/>
      <c r="BU7" s="1100"/>
      <c r="BV7" s="1100"/>
      <c r="BW7" s="1100"/>
      <c r="BX7" s="1100"/>
      <c r="BY7" s="1100"/>
      <c r="BZ7" s="1100"/>
      <c r="CA7" s="1100"/>
      <c r="CB7" s="1100"/>
      <c r="CC7" s="1100"/>
      <c r="CD7" s="1100"/>
      <c r="CE7" s="1100"/>
      <c r="CF7" s="1100"/>
      <c r="CG7" s="1112"/>
      <c r="CH7" s="1096">
        <v>-4</v>
      </c>
      <c r="CI7" s="1097"/>
      <c r="CJ7" s="1097"/>
      <c r="CK7" s="1097"/>
      <c r="CL7" s="1098"/>
      <c r="CM7" s="1096">
        <v>59</v>
      </c>
      <c r="CN7" s="1097"/>
      <c r="CO7" s="1097"/>
      <c r="CP7" s="1097"/>
      <c r="CQ7" s="1098"/>
      <c r="CR7" s="1096">
        <v>20</v>
      </c>
      <c r="CS7" s="1097"/>
      <c r="CT7" s="1097"/>
      <c r="CU7" s="1097"/>
      <c r="CV7" s="1098"/>
      <c r="CW7" s="1096" t="s">
        <v>490</v>
      </c>
      <c r="CX7" s="1097"/>
      <c r="CY7" s="1097"/>
      <c r="CZ7" s="1097"/>
      <c r="DA7" s="1098"/>
      <c r="DB7" s="1096" t="s">
        <v>490</v>
      </c>
      <c r="DC7" s="1097"/>
      <c r="DD7" s="1097"/>
      <c r="DE7" s="1097"/>
      <c r="DF7" s="1098"/>
      <c r="DG7" s="1096" t="s">
        <v>490</v>
      </c>
      <c r="DH7" s="1097"/>
      <c r="DI7" s="1097"/>
      <c r="DJ7" s="1097"/>
      <c r="DK7" s="1098"/>
      <c r="DL7" s="1096" t="s">
        <v>490</v>
      </c>
      <c r="DM7" s="1097"/>
      <c r="DN7" s="1097"/>
      <c r="DO7" s="1097"/>
      <c r="DP7" s="1098"/>
      <c r="DQ7" s="1096" t="s">
        <v>490</v>
      </c>
      <c r="DR7" s="1097"/>
      <c r="DS7" s="1097"/>
      <c r="DT7" s="1097"/>
      <c r="DU7" s="1098"/>
      <c r="DV7" s="1099"/>
      <c r="DW7" s="1100"/>
      <c r="DX7" s="1100"/>
      <c r="DY7" s="1100"/>
      <c r="DZ7" s="1101"/>
      <c r="EA7" s="222"/>
    </row>
    <row r="8" spans="1:131" s="223" customFormat="1" ht="26.25" customHeight="1" x14ac:dyDescent="0.15">
      <c r="A8" s="226">
        <v>2</v>
      </c>
      <c r="B8" s="1030" t="s">
        <v>374</v>
      </c>
      <c r="C8" s="1031"/>
      <c r="D8" s="1031"/>
      <c r="E8" s="1031"/>
      <c r="F8" s="1031"/>
      <c r="G8" s="1031"/>
      <c r="H8" s="1031"/>
      <c r="I8" s="1031"/>
      <c r="J8" s="1031"/>
      <c r="K8" s="1031"/>
      <c r="L8" s="1031"/>
      <c r="M8" s="1031"/>
      <c r="N8" s="1031"/>
      <c r="O8" s="1031"/>
      <c r="P8" s="1032"/>
      <c r="Q8" s="1038">
        <v>146</v>
      </c>
      <c r="R8" s="1039"/>
      <c r="S8" s="1039"/>
      <c r="T8" s="1039"/>
      <c r="U8" s="1039"/>
      <c r="V8" s="1039">
        <v>123</v>
      </c>
      <c r="W8" s="1039"/>
      <c r="X8" s="1039"/>
      <c r="Y8" s="1039"/>
      <c r="Z8" s="1039"/>
      <c r="AA8" s="1039">
        <v>23</v>
      </c>
      <c r="AB8" s="1039"/>
      <c r="AC8" s="1039"/>
      <c r="AD8" s="1039"/>
      <c r="AE8" s="1040"/>
      <c r="AF8" s="1035" t="s">
        <v>122</v>
      </c>
      <c r="AG8" s="1036"/>
      <c r="AH8" s="1036"/>
      <c r="AI8" s="1036"/>
      <c r="AJ8" s="1037"/>
      <c r="AK8" s="1080">
        <v>1</v>
      </c>
      <c r="AL8" s="1081"/>
      <c r="AM8" s="1081"/>
      <c r="AN8" s="1081"/>
      <c r="AO8" s="1081"/>
      <c r="AP8" s="1081">
        <v>232</v>
      </c>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t="s">
        <v>559</v>
      </c>
      <c r="BT8" s="993"/>
      <c r="BU8" s="993"/>
      <c r="BV8" s="993"/>
      <c r="BW8" s="993"/>
      <c r="BX8" s="993"/>
      <c r="BY8" s="993"/>
      <c r="BZ8" s="993"/>
      <c r="CA8" s="993"/>
      <c r="CB8" s="993"/>
      <c r="CC8" s="993"/>
      <c r="CD8" s="993"/>
      <c r="CE8" s="993"/>
      <c r="CF8" s="993"/>
      <c r="CG8" s="1014"/>
      <c r="CH8" s="989">
        <v>-20</v>
      </c>
      <c r="CI8" s="990"/>
      <c r="CJ8" s="990"/>
      <c r="CK8" s="990"/>
      <c r="CL8" s="991"/>
      <c r="CM8" s="989">
        <v>239</v>
      </c>
      <c r="CN8" s="990"/>
      <c r="CO8" s="990"/>
      <c r="CP8" s="990"/>
      <c r="CQ8" s="991"/>
      <c r="CR8" s="989">
        <v>100</v>
      </c>
      <c r="CS8" s="990"/>
      <c r="CT8" s="990"/>
      <c r="CU8" s="990"/>
      <c r="CV8" s="991"/>
      <c r="CW8" s="989">
        <v>72</v>
      </c>
      <c r="CX8" s="990"/>
      <c r="CY8" s="990"/>
      <c r="CZ8" s="990"/>
      <c r="DA8" s="991"/>
      <c r="DB8" s="989" t="s">
        <v>490</v>
      </c>
      <c r="DC8" s="990"/>
      <c r="DD8" s="990"/>
      <c r="DE8" s="990"/>
      <c r="DF8" s="991"/>
      <c r="DG8" s="989" t="s">
        <v>490</v>
      </c>
      <c r="DH8" s="990"/>
      <c r="DI8" s="990"/>
      <c r="DJ8" s="990"/>
      <c r="DK8" s="991"/>
      <c r="DL8" s="989" t="s">
        <v>490</v>
      </c>
      <c r="DM8" s="990"/>
      <c r="DN8" s="990"/>
      <c r="DO8" s="990"/>
      <c r="DP8" s="991"/>
      <c r="DQ8" s="989" t="s">
        <v>490</v>
      </c>
      <c r="DR8" s="990"/>
      <c r="DS8" s="990"/>
      <c r="DT8" s="990"/>
      <c r="DU8" s="991"/>
      <c r="DV8" s="992"/>
      <c r="DW8" s="993"/>
      <c r="DX8" s="993"/>
      <c r="DY8" s="993"/>
      <c r="DZ8" s="994"/>
      <c r="EA8" s="222"/>
    </row>
    <row r="9" spans="1:131" s="223" customFormat="1" ht="26.25" customHeight="1" x14ac:dyDescent="0.15">
      <c r="A9" s="226">
        <v>3</v>
      </c>
      <c r="B9" s="1030" t="s">
        <v>375</v>
      </c>
      <c r="C9" s="1031"/>
      <c r="D9" s="1031"/>
      <c r="E9" s="1031"/>
      <c r="F9" s="1031"/>
      <c r="G9" s="1031"/>
      <c r="H9" s="1031"/>
      <c r="I9" s="1031"/>
      <c r="J9" s="1031"/>
      <c r="K9" s="1031"/>
      <c r="L9" s="1031"/>
      <c r="M9" s="1031"/>
      <c r="N9" s="1031"/>
      <c r="O9" s="1031"/>
      <c r="P9" s="1032"/>
      <c r="Q9" s="1038">
        <v>50</v>
      </c>
      <c r="R9" s="1039"/>
      <c r="S9" s="1039"/>
      <c r="T9" s="1039"/>
      <c r="U9" s="1039"/>
      <c r="V9" s="1039">
        <v>50</v>
      </c>
      <c r="W9" s="1039"/>
      <c r="X9" s="1039"/>
      <c r="Y9" s="1039"/>
      <c r="Z9" s="1039"/>
      <c r="AA9" s="1039">
        <v>0</v>
      </c>
      <c r="AB9" s="1039"/>
      <c r="AC9" s="1039"/>
      <c r="AD9" s="1039"/>
      <c r="AE9" s="1040"/>
      <c r="AF9" s="1035" t="s">
        <v>122</v>
      </c>
      <c r="AG9" s="1036"/>
      <c r="AH9" s="1036"/>
      <c r="AI9" s="1036"/>
      <c r="AJ9" s="1037"/>
      <c r="AK9" s="1080">
        <v>1</v>
      </c>
      <c r="AL9" s="1081"/>
      <c r="AM9" s="1081"/>
      <c r="AN9" s="1081"/>
      <c r="AO9" s="1081"/>
      <c r="AP9" s="1081" t="s">
        <v>549</v>
      </c>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t="s">
        <v>560</v>
      </c>
      <c r="BT9" s="993"/>
      <c r="BU9" s="993"/>
      <c r="BV9" s="993"/>
      <c r="BW9" s="993"/>
      <c r="BX9" s="993"/>
      <c r="BY9" s="993"/>
      <c r="BZ9" s="993"/>
      <c r="CA9" s="993"/>
      <c r="CB9" s="993"/>
      <c r="CC9" s="993"/>
      <c r="CD9" s="993"/>
      <c r="CE9" s="993"/>
      <c r="CF9" s="993"/>
      <c r="CG9" s="1014"/>
      <c r="CH9" s="989">
        <v>-19</v>
      </c>
      <c r="CI9" s="990"/>
      <c r="CJ9" s="990"/>
      <c r="CK9" s="990"/>
      <c r="CL9" s="991"/>
      <c r="CM9" s="989">
        <v>332</v>
      </c>
      <c r="CN9" s="990"/>
      <c r="CO9" s="990"/>
      <c r="CP9" s="990"/>
      <c r="CQ9" s="991"/>
      <c r="CR9" s="989">
        <v>102</v>
      </c>
      <c r="CS9" s="990"/>
      <c r="CT9" s="990"/>
      <c r="CU9" s="990"/>
      <c r="CV9" s="991"/>
      <c r="CW9" s="989">
        <v>4</v>
      </c>
      <c r="CX9" s="990"/>
      <c r="CY9" s="990"/>
      <c r="CZ9" s="990"/>
      <c r="DA9" s="991"/>
      <c r="DB9" s="989" t="s">
        <v>490</v>
      </c>
      <c r="DC9" s="990"/>
      <c r="DD9" s="990"/>
      <c r="DE9" s="990"/>
      <c r="DF9" s="991"/>
      <c r="DG9" s="989" t="s">
        <v>490</v>
      </c>
      <c r="DH9" s="990"/>
      <c r="DI9" s="990"/>
      <c r="DJ9" s="990"/>
      <c r="DK9" s="991"/>
      <c r="DL9" s="989" t="s">
        <v>490</v>
      </c>
      <c r="DM9" s="990"/>
      <c r="DN9" s="990"/>
      <c r="DO9" s="990"/>
      <c r="DP9" s="991"/>
      <c r="DQ9" s="989" t="s">
        <v>490</v>
      </c>
      <c r="DR9" s="990"/>
      <c r="DS9" s="990"/>
      <c r="DT9" s="990"/>
      <c r="DU9" s="991"/>
      <c r="DV9" s="992"/>
      <c r="DW9" s="993"/>
      <c r="DX9" s="993"/>
      <c r="DY9" s="993"/>
      <c r="DZ9" s="994"/>
      <c r="EA9" s="222"/>
    </row>
    <row r="10" spans="1:131" s="223" customFormat="1" ht="26.25" customHeight="1" x14ac:dyDescent="0.15">
      <c r="A10" s="226">
        <v>4</v>
      </c>
      <c r="B10" s="1030" t="s">
        <v>376</v>
      </c>
      <c r="C10" s="1031"/>
      <c r="D10" s="1031"/>
      <c r="E10" s="1031"/>
      <c r="F10" s="1031"/>
      <c r="G10" s="1031"/>
      <c r="H10" s="1031"/>
      <c r="I10" s="1031"/>
      <c r="J10" s="1031"/>
      <c r="K10" s="1031"/>
      <c r="L10" s="1031"/>
      <c r="M10" s="1031"/>
      <c r="N10" s="1031"/>
      <c r="O10" s="1031"/>
      <c r="P10" s="1032"/>
      <c r="Q10" s="1038">
        <v>482</v>
      </c>
      <c r="R10" s="1039"/>
      <c r="S10" s="1039"/>
      <c r="T10" s="1039"/>
      <c r="U10" s="1039"/>
      <c r="V10" s="1039">
        <v>482</v>
      </c>
      <c r="W10" s="1039"/>
      <c r="X10" s="1039"/>
      <c r="Y10" s="1039"/>
      <c r="Z10" s="1039"/>
      <c r="AA10" s="1039">
        <v>0</v>
      </c>
      <c r="AB10" s="1039"/>
      <c r="AC10" s="1039"/>
      <c r="AD10" s="1039"/>
      <c r="AE10" s="1040"/>
      <c r="AF10" s="1035" t="s">
        <v>122</v>
      </c>
      <c r="AG10" s="1036"/>
      <c r="AH10" s="1036"/>
      <c r="AI10" s="1036"/>
      <c r="AJ10" s="1037"/>
      <c r="AK10" s="1080">
        <v>474</v>
      </c>
      <c r="AL10" s="1081"/>
      <c r="AM10" s="1081"/>
      <c r="AN10" s="1081"/>
      <c r="AO10" s="1081"/>
      <c r="AP10" s="1081" t="s">
        <v>549</v>
      </c>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t="s">
        <v>561</v>
      </c>
      <c r="BT10" s="993"/>
      <c r="BU10" s="993"/>
      <c r="BV10" s="993"/>
      <c r="BW10" s="993"/>
      <c r="BX10" s="993"/>
      <c r="BY10" s="993"/>
      <c r="BZ10" s="993"/>
      <c r="CA10" s="993"/>
      <c r="CB10" s="993"/>
      <c r="CC10" s="993"/>
      <c r="CD10" s="993"/>
      <c r="CE10" s="993"/>
      <c r="CF10" s="993"/>
      <c r="CG10" s="1014"/>
      <c r="CH10" s="989">
        <v>148</v>
      </c>
      <c r="CI10" s="990"/>
      <c r="CJ10" s="990"/>
      <c r="CK10" s="990"/>
      <c r="CL10" s="991"/>
      <c r="CM10" s="989">
        <v>2636</v>
      </c>
      <c r="CN10" s="990"/>
      <c r="CO10" s="990"/>
      <c r="CP10" s="990"/>
      <c r="CQ10" s="991"/>
      <c r="CR10" s="989">
        <v>80</v>
      </c>
      <c r="CS10" s="990"/>
      <c r="CT10" s="990"/>
      <c r="CU10" s="990"/>
      <c r="CV10" s="991"/>
      <c r="CW10" s="989" t="s">
        <v>490</v>
      </c>
      <c r="CX10" s="990"/>
      <c r="CY10" s="990"/>
      <c r="CZ10" s="990"/>
      <c r="DA10" s="991"/>
      <c r="DB10" s="989" t="s">
        <v>490</v>
      </c>
      <c r="DC10" s="990"/>
      <c r="DD10" s="990"/>
      <c r="DE10" s="990"/>
      <c r="DF10" s="991"/>
      <c r="DG10" s="989" t="s">
        <v>490</v>
      </c>
      <c r="DH10" s="990"/>
      <c r="DI10" s="990"/>
      <c r="DJ10" s="990"/>
      <c r="DK10" s="991"/>
      <c r="DL10" s="989" t="s">
        <v>490</v>
      </c>
      <c r="DM10" s="990"/>
      <c r="DN10" s="990"/>
      <c r="DO10" s="990"/>
      <c r="DP10" s="991"/>
      <c r="DQ10" s="989" t="s">
        <v>490</v>
      </c>
      <c r="DR10" s="990"/>
      <c r="DS10" s="990"/>
      <c r="DT10" s="990"/>
      <c r="DU10" s="991"/>
      <c r="DV10" s="992"/>
      <c r="DW10" s="993"/>
      <c r="DX10" s="993"/>
      <c r="DY10" s="993"/>
      <c r="DZ10" s="994"/>
      <c r="EA10" s="222"/>
    </row>
    <row r="11" spans="1:131" s="223" customFormat="1" ht="26.25" customHeight="1" x14ac:dyDescent="0.15">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t="s">
        <v>562</v>
      </c>
      <c r="BT11" s="993"/>
      <c r="BU11" s="993"/>
      <c r="BV11" s="993"/>
      <c r="BW11" s="993"/>
      <c r="BX11" s="993"/>
      <c r="BY11" s="993"/>
      <c r="BZ11" s="993"/>
      <c r="CA11" s="993"/>
      <c r="CB11" s="993"/>
      <c r="CC11" s="993"/>
      <c r="CD11" s="993"/>
      <c r="CE11" s="993"/>
      <c r="CF11" s="993"/>
      <c r="CG11" s="1014"/>
      <c r="CH11" s="989">
        <v>1</v>
      </c>
      <c r="CI11" s="990"/>
      <c r="CJ11" s="990"/>
      <c r="CK11" s="990"/>
      <c r="CL11" s="991"/>
      <c r="CM11" s="989">
        <v>-128</v>
      </c>
      <c r="CN11" s="990"/>
      <c r="CO11" s="990"/>
      <c r="CP11" s="990"/>
      <c r="CQ11" s="991"/>
      <c r="CR11" s="989">
        <v>80</v>
      </c>
      <c r="CS11" s="990"/>
      <c r="CT11" s="990"/>
      <c r="CU11" s="990"/>
      <c r="CV11" s="991"/>
      <c r="CW11" s="989" t="s">
        <v>490</v>
      </c>
      <c r="CX11" s="990"/>
      <c r="CY11" s="990"/>
      <c r="CZ11" s="990"/>
      <c r="DA11" s="991"/>
      <c r="DB11" s="989" t="s">
        <v>490</v>
      </c>
      <c r="DC11" s="990"/>
      <c r="DD11" s="990"/>
      <c r="DE11" s="990"/>
      <c r="DF11" s="991"/>
      <c r="DG11" s="989" t="s">
        <v>490</v>
      </c>
      <c r="DH11" s="990"/>
      <c r="DI11" s="990"/>
      <c r="DJ11" s="990"/>
      <c r="DK11" s="991"/>
      <c r="DL11" s="989" t="s">
        <v>490</v>
      </c>
      <c r="DM11" s="990"/>
      <c r="DN11" s="990"/>
      <c r="DO11" s="990"/>
      <c r="DP11" s="991"/>
      <c r="DQ11" s="989" t="s">
        <v>490</v>
      </c>
      <c r="DR11" s="990"/>
      <c r="DS11" s="990"/>
      <c r="DT11" s="990"/>
      <c r="DU11" s="991"/>
      <c r="DV11" s="992"/>
      <c r="DW11" s="993"/>
      <c r="DX11" s="993"/>
      <c r="DY11" s="993"/>
      <c r="DZ11" s="994"/>
      <c r="EA11" s="222"/>
    </row>
    <row r="12" spans="1:131" s="223" customFormat="1" ht="26.25" customHeight="1" x14ac:dyDescent="0.15">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t="s">
        <v>563</v>
      </c>
      <c r="BT12" s="993"/>
      <c r="BU12" s="993"/>
      <c r="BV12" s="993"/>
      <c r="BW12" s="993"/>
      <c r="BX12" s="993"/>
      <c r="BY12" s="993"/>
      <c r="BZ12" s="993"/>
      <c r="CA12" s="993"/>
      <c r="CB12" s="993"/>
      <c r="CC12" s="993"/>
      <c r="CD12" s="993"/>
      <c r="CE12" s="993"/>
      <c r="CF12" s="993"/>
      <c r="CG12" s="1014"/>
      <c r="CH12" s="989">
        <v>6</v>
      </c>
      <c r="CI12" s="990"/>
      <c r="CJ12" s="990"/>
      <c r="CK12" s="990"/>
      <c r="CL12" s="991"/>
      <c r="CM12" s="989">
        <v>79</v>
      </c>
      <c r="CN12" s="990"/>
      <c r="CO12" s="990"/>
      <c r="CP12" s="990"/>
      <c r="CQ12" s="991"/>
      <c r="CR12" s="989">
        <v>24</v>
      </c>
      <c r="CS12" s="990"/>
      <c r="CT12" s="990"/>
      <c r="CU12" s="990"/>
      <c r="CV12" s="991"/>
      <c r="CW12" s="989" t="s">
        <v>490</v>
      </c>
      <c r="CX12" s="990"/>
      <c r="CY12" s="990"/>
      <c r="CZ12" s="990"/>
      <c r="DA12" s="991"/>
      <c r="DB12" s="989" t="s">
        <v>490</v>
      </c>
      <c r="DC12" s="990"/>
      <c r="DD12" s="990"/>
      <c r="DE12" s="990"/>
      <c r="DF12" s="991"/>
      <c r="DG12" s="989" t="s">
        <v>490</v>
      </c>
      <c r="DH12" s="990"/>
      <c r="DI12" s="990"/>
      <c r="DJ12" s="990"/>
      <c r="DK12" s="991"/>
      <c r="DL12" s="989" t="s">
        <v>490</v>
      </c>
      <c r="DM12" s="990"/>
      <c r="DN12" s="990"/>
      <c r="DO12" s="990"/>
      <c r="DP12" s="991"/>
      <c r="DQ12" s="989" t="s">
        <v>490</v>
      </c>
      <c r="DR12" s="990"/>
      <c r="DS12" s="990"/>
      <c r="DT12" s="990"/>
      <c r="DU12" s="991"/>
      <c r="DV12" s="992"/>
      <c r="DW12" s="993"/>
      <c r="DX12" s="993"/>
      <c r="DY12" s="993"/>
      <c r="DZ12" s="994"/>
      <c r="EA12" s="222"/>
    </row>
    <row r="13" spans="1:131" s="223" customFormat="1" ht="26.25" customHeight="1" x14ac:dyDescent="0.15">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t="s">
        <v>564</v>
      </c>
      <c r="BT13" s="993"/>
      <c r="BU13" s="993"/>
      <c r="BV13" s="993"/>
      <c r="BW13" s="993"/>
      <c r="BX13" s="993"/>
      <c r="BY13" s="993"/>
      <c r="BZ13" s="993"/>
      <c r="CA13" s="993"/>
      <c r="CB13" s="993"/>
      <c r="CC13" s="993"/>
      <c r="CD13" s="993"/>
      <c r="CE13" s="993"/>
      <c r="CF13" s="993"/>
      <c r="CG13" s="1014"/>
      <c r="CH13" s="989">
        <v>2</v>
      </c>
      <c r="CI13" s="990"/>
      <c r="CJ13" s="990"/>
      <c r="CK13" s="990"/>
      <c r="CL13" s="991"/>
      <c r="CM13" s="989">
        <v>121</v>
      </c>
      <c r="CN13" s="990"/>
      <c r="CO13" s="990"/>
      <c r="CP13" s="990"/>
      <c r="CQ13" s="991"/>
      <c r="CR13" s="989">
        <v>30</v>
      </c>
      <c r="CS13" s="990"/>
      <c r="CT13" s="990"/>
      <c r="CU13" s="990"/>
      <c r="CV13" s="991"/>
      <c r="CW13" s="989" t="s">
        <v>490</v>
      </c>
      <c r="CX13" s="990"/>
      <c r="CY13" s="990"/>
      <c r="CZ13" s="990"/>
      <c r="DA13" s="991"/>
      <c r="DB13" s="989" t="s">
        <v>490</v>
      </c>
      <c r="DC13" s="990"/>
      <c r="DD13" s="990"/>
      <c r="DE13" s="990"/>
      <c r="DF13" s="991"/>
      <c r="DG13" s="989" t="s">
        <v>490</v>
      </c>
      <c r="DH13" s="990"/>
      <c r="DI13" s="990"/>
      <c r="DJ13" s="990"/>
      <c r="DK13" s="991"/>
      <c r="DL13" s="989" t="s">
        <v>490</v>
      </c>
      <c r="DM13" s="990"/>
      <c r="DN13" s="990"/>
      <c r="DO13" s="990"/>
      <c r="DP13" s="991"/>
      <c r="DQ13" s="989" t="s">
        <v>490</v>
      </c>
      <c r="DR13" s="990"/>
      <c r="DS13" s="990"/>
      <c r="DT13" s="990"/>
      <c r="DU13" s="991"/>
      <c r="DV13" s="992"/>
      <c r="DW13" s="993"/>
      <c r="DX13" s="993"/>
      <c r="DY13" s="993"/>
      <c r="DZ13" s="994"/>
      <c r="EA13" s="222"/>
    </row>
    <row r="14" spans="1:131" s="223" customFormat="1" ht="26.25" customHeight="1" x14ac:dyDescent="0.15">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t="s">
        <v>565</v>
      </c>
      <c r="BT14" s="993"/>
      <c r="BU14" s="993"/>
      <c r="BV14" s="993"/>
      <c r="BW14" s="993"/>
      <c r="BX14" s="993"/>
      <c r="BY14" s="993"/>
      <c r="BZ14" s="993"/>
      <c r="CA14" s="993"/>
      <c r="CB14" s="993"/>
      <c r="CC14" s="993"/>
      <c r="CD14" s="993"/>
      <c r="CE14" s="993"/>
      <c r="CF14" s="993"/>
      <c r="CG14" s="1014"/>
      <c r="CH14" s="989">
        <v>21</v>
      </c>
      <c r="CI14" s="990"/>
      <c r="CJ14" s="990"/>
      <c r="CK14" s="990"/>
      <c r="CL14" s="991"/>
      <c r="CM14" s="989">
        <v>523</v>
      </c>
      <c r="CN14" s="990"/>
      <c r="CO14" s="990"/>
      <c r="CP14" s="990"/>
      <c r="CQ14" s="991"/>
      <c r="CR14" s="989">
        <v>96</v>
      </c>
      <c r="CS14" s="990"/>
      <c r="CT14" s="990"/>
      <c r="CU14" s="990"/>
      <c r="CV14" s="991"/>
      <c r="CW14" s="989" t="s">
        <v>490</v>
      </c>
      <c r="CX14" s="990"/>
      <c r="CY14" s="990"/>
      <c r="CZ14" s="990"/>
      <c r="DA14" s="991"/>
      <c r="DB14" s="989" t="s">
        <v>490</v>
      </c>
      <c r="DC14" s="990"/>
      <c r="DD14" s="990"/>
      <c r="DE14" s="990"/>
      <c r="DF14" s="991"/>
      <c r="DG14" s="989" t="s">
        <v>490</v>
      </c>
      <c r="DH14" s="990"/>
      <c r="DI14" s="990"/>
      <c r="DJ14" s="990"/>
      <c r="DK14" s="991"/>
      <c r="DL14" s="989" t="s">
        <v>490</v>
      </c>
      <c r="DM14" s="990"/>
      <c r="DN14" s="990"/>
      <c r="DO14" s="990"/>
      <c r="DP14" s="991"/>
      <c r="DQ14" s="989" t="s">
        <v>490</v>
      </c>
      <c r="DR14" s="990"/>
      <c r="DS14" s="990"/>
      <c r="DT14" s="990"/>
      <c r="DU14" s="991"/>
      <c r="DV14" s="992"/>
      <c r="DW14" s="993"/>
      <c r="DX14" s="993"/>
      <c r="DY14" s="993"/>
      <c r="DZ14" s="994"/>
      <c r="EA14" s="222"/>
    </row>
    <row r="15" spans="1:131" s="223" customFormat="1" ht="26.25" customHeight="1" x14ac:dyDescent="0.15">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15">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15">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15">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15">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15">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15">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377</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
      <c r="A23" s="228" t="s">
        <v>378</v>
      </c>
      <c r="B23" s="937" t="s">
        <v>379</v>
      </c>
      <c r="C23" s="938"/>
      <c r="D23" s="938"/>
      <c r="E23" s="938"/>
      <c r="F23" s="938"/>
      <c r="G23" s="938"/>
      <c r="H23" s="938"/>
      <c r="I23" s="938"/>
      <c r="J23" s="938"/>
      <c r="K23" s="938"/>
      <c r="L23" s="938"/>
      <c r="M23" s="938"/>
      <c r="N23" s="938"/>
      <c r="O23" s="938"/>
      <c r="P23" s="948"/>
      <c r="Q23" s="1067"/>
      <c r="R23" s="1061"/>
      <c r="S23" s="1061"/>
      <c r="T23" s="1061"/>
      <c r="U23" s="1061"/>
      <c r="V23" s="1061"/>
      <c r="W23" s="1061"/>
      <c r="X23" s="1061"/>
      <c r="Y23" s="1061"/>
      <c r="Z23" s="1061"/>
      <c r="AA23" s="1061"/>
      <c r="AB23" s="1061"/>
      <c r="AC23" s="1061"/>
      <c r="AD23" s="1061"/>
      <c r="AE23" s="1068"/>
      <c r="AF23" s="1069">
        <v>5798</v>
      </c>
      <c r="AG23" s="1061"/>
      <c r="AH23" s="1061"/>
      <c r="AI23" s="1061"/>
      <c r="AJ23" s="1070"/>
      <c r="AK23" s="1071"/>
      <c r="AL23" s="1072"/>
      <c r="AM23" s="1072"/>
      <c r="AN23" s="1072"/>
      <c r="AO23" s="1072"/>
      <c r="AP23" s="1061"/>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15">
      <c r="A24" s="1060" t="s">
        <v>380</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
      <c r="A25" s="1059" t="s">
        <v>381</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15">
      <c r="A26" s="995" t="s">
        <v>356</v>
      </c>
      <c r="B26" s="996"/>
      <c r="C26" s="996"/>
      <c r="D26" s="996"/>
      <c r="E26" s="996"/>
      <c r="F26" s="996"/>
      <c r="G26" s="996"/>
      <c r="H26" s="996"/>
      <c r="I26" s="996"/>
      <c r="J26" s="996"/>
      <c r="K26" s="996"/>
      <c r="L26" s="996"/>
      <c r="M26" s="996"/>
      <c r="N26" s="996"/>
      <c r="O26" s="996"/>
      <c r="P26" s="997"/>
      <c r="Q26" s="1001" t="s">
        <v>382</v>
      </c>
      <c r="R26" s="1002"/>
      <c r="S26" s="1002"/>
      <c r="T26" s="1002"/>
      <c r="U26" s="1003"/>
      <c r="V26" s="1001" t="s">
        <v>383</v>
      </c>
      <c r="W26" s="1002"/>
      <c r="X26" s="1002"/>
      <c r="Y26" s="1002"/>
      <c r="Z26" s="1003"/>
      <c r="AA26" s="1001" t="s">
        <v>384</v>
      </c>
      <c r="AB26" s="1002"/>
      <c r="AC26" s="1002"/>
      <c r="AD26" s="1002"/>
      <c r="AE26" s="1002"/>
      <c r="AF26" s="1055" t="s">
        <v>385</v>
      </c>
      <c r="AG26" s="1008"/>
      <c r="AH26" s="1008"/>
      <c r="AI26" s="1008"/>
      <c r="AJ26" s="1056"/>
      <c r="AK26" s="1002" t="s">
        <v>386</v>
      </c>
      <c r="AL26" s="1002"/>
      <c r="AM26" s="1002"/>
      <c r="AN26" s="1002"/>
      <c r="AO26" s="1003"/>
      <c r="AP26" s="1001" t="s">
        <v>387</v>
      </c>
      <c r="AQ26" s="1002"/>
      <c r="AR26" s="1002"/>
      <c r="AS26" s="1002"/>
      <c r="AT26" s="1003"/>
      <c r="AU26" s="1001" t="s">
        <v>388</v>
      </c>
      <c r="AV26" s="1002"/>
      <c r="AW26" s="1002"/>
      <c r="AX26" s="1002"/>
      <c r="AY26" s="1003"/>
      <c r="AZ26" s="1001" t="s">
        <v>389</v>
      </c>
      <c r="BA26" s="1002"/>
      <c r="BB26" s="1002"/>
      <c r="BC26" s="1002"/>
      <c r="BD26" s="1003"/>
      <c r="BE26" s="1001" t="s">
        <v>363</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15">
      <c r="A28" s="230">
        <v>1</v>
      </c>
      <c r="B28" s="1047" t="s">
        <v>390</v>
      </c>
      <c r="C28" s="1048"/>
      <c r="D28" s="1048"/>
      <c r="E28" s="1048"/>
      <c r="F28" s="1048"/>
      <c r="G28" s="1048"/>
      <c r="H28" s="1048"/>
      <c r="I28" s="1048"/>
      <c r="J28" s="1048"/>
      <c r="K28" s="1048"/>
      <c r="L28" s="1048"/>
      <c r="M28" s="1048"/>
      <c r="N28" s="1048"/>
      <c r="O28" s="1048"/>
      <c r="P28" s="1049"/>
      <c r="Q28" s="1050">
        <v>51889</v>
      </c>
      <c r="R28" s="1051"/>
      <c r="S28" s="1051"/>
      <c r="T28" s="1051"/>
      <c r="U28" s="1051"/>
      <c r="V28" s="1051">
        <v>51209</v>
      </c>
      <c r="W28" s="1051"/>
      <c r="X28" s="1051"/>
      <c r="Y28" s="1051"/>
      <c r="Z28" s="1051"/>
      <c r="AA28" s="1051">
        <v>680</v>
      </c>
      <c r="AB28" s="1051"/>
      <c r="AC28" s="1051"/>
      <c r="AD28" s="1051"/>
      <c r="AE28" s="1052"/>
      <c r="AF28" s="1053">
        <v>680</v>
      </c>
      <c r="AG28" s="1051"/>
      <c r="AH28" s="1051"/>
      <c r="AI28" s="1051"/>
      <c r="AJ28" s="1054"/>
      <c r="AK28" s="1042">
        <v>5875</v>
      </c>
      <c r="AL28" s="1043"/>
      <c r="AM28" s="1043"/>
      <c r="AN28" s="1043"/>
      <c r="AO28" s="1043"/>
      <c r="AP28" s="1043" t="s">
        <v>549</v>
      </c>
      <c r="AQ28" s="1043"/>
      <c r="AR28" s="1043"/>
      <c r="AS28" s="1043"/>
      <c r="AT28" s="1043"/>
      <c r="AU28" s="1043" t="s">
        <v>549</v>
      </c>
      <c r="AV28" s="1043"/>
      <c r="AW28" s="1043"/>
      <c r="AX28" s="1043"/>
      <c r="AY28" s="1043"/>
      <c r="AZ28" s="1044" t="s">
        <v>549</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15">
      <c r="A29" s="230">
        <v>2</v>
      </c>
      <c r="B29" s="1030" t="s">
        <v>391</v>
      </c>
      <c r="C29" s="1031"/>
      <c r="D29" s="1031"/>
      <c r="E29" s="1031"/>
      <c r="F29" s="1031"/>
      <c r="G29" s="1031"/>
      <c r="H29" s="1031"/>
      <c r="I29" s="1031"/>
      <c r="J29" s="1031"/>
      <c r="K29" s="1031"/>
      <c r="L29" s="1031"/>
      <c r="M29" s="1031"/>
      <c r="N29" s="1031"/>
      <c r="O29" s="1031"/>
      <c r="P29" s="1032"/>
      <c r="Q29" s="1038">
        <v>48470</v>
      </c>
      <c r="R29" s="1039"/>
      <c r="S29" s="1039"/>
      <c r="T29" s="1039"/>
      <c r="U29" s="1039"/>
      <c r="V29" s="1039">
        <v>48405</v>
      </c>
      <c r="W29" s="1039"/>
      <c r="X29" s="1039"/>
      <c r="Y29" s="1039"/>
      <c r="Z29" s="1039"/>
      <c r="AA29" s="1039">
        <v>65</v>
      </c>
      <c r="AB29" s="1039"/>
      <c r="AC29" s="1039"/>
      <c r="AD29" s="1039"/>
      <c r="AE29" s="1040"/>
      <c r="AF29" s="1035">
        <v>65</v>
      </c>
      <c r="AG29" s="1036"/>
      <c r="AH29" s="1036"/>
      <c r="AI29" s="1036"/>
      <c r="AJ29" s="1037"/>
      <c r="AK29" s="980">
        <v>7436</v>
      </c>
      <c r="AL29" s="971"/>
      <c r="AM29" s="971"/>
      <c r="AN29" s="971"/>
      <c r="AO29" s="971"/>
      <c r="AP29" s="971" t="s">
        <v>549</v>
      </c>
      <c r="AQ29" s="971"/>
      <c r="AR29" s="971"/>
      <c r="AS29" s="971"/>
      <c r="AT29" s="971"/>
      <c r="AU29" s="971" t="s">
        <v>549</v>
      </c>
      <c r="AV29" s="971"/>
      <c r="AW29" s="971"/>
      <c r="AX29" s="971"/>
      <c r="AY29" s="971"/>
      <c r="AZ29" s="1041" t="s">
        <v>549</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15">
      <c r="A30" s="230">
        <v>3</v>
      </c>
      <c r="B30" s="1030" t="s">
        <v>392</v>
      </c>
      <c r="C30" s="1031"/>
      <c r="D30" s="1031"/>
      <c r="E30" s="1031"/>
      <c r="F30" s="1031"/>
      <c r="G30" s="1031"/>
      <c r="H30" s="1031"/>
      <c r="I30" s="1031"/>
      <c r="J30" s="1031"/>
      <c r="K30" s="1031"/>
      <c r="L30" s="1031"/>
      <c r="M30" s="1031"/>
      <c r="N30" s="1031"/>
      <c r="O30" s="1031"/>
      <c r="P30" s="1032"/>
      <c r="Q30" s="1038">
        <v>9724</v>
      </c>
      <c r="R30" s="1039"/>
      <c r="S30" s="1039"/>
      <c r="T30" s="1039"/>
      <c r="U30" s="1039"/>
      <c r="V30" s="1039">
        <v>9424</v>
      </c>
      <c r="W30" s="1039"/>
      <c r="X30" s="1039"/>
      <c r="Y30" s="1039"/>
      <c r="Z30" s="1039"/>
      <c r="AA30" s="1039">
        <v>300</v>
      </c>
      <c r="AB30" s="1039"/>
      <c r="AC30" s="1039"/>
      <c r="AD30" s="1039"/>
      <c r="AE30" s="1040"/>
      <c r="AF30" s="1035">
        <v>300</v>
      </c>
      <c r="AG30" s="1036"/>
      <c r="AH30" s="1036"/>
      <c r="AI30" s="1036"/>
      <c r="AJ30" s="1037"/>
      <c r="AK30" s="980">
        <v>2022</v>
      </c>
      <c r="AL30" s="971"/>
      <c r="AM30" s="971"/>
      <c r="AN30" s="971"/>
      <c r="AO30" s="971"/>
      <c r="AP30" s="971" t="s">
        <v>549</v>
      </c>
      <c r="AQ30" s="971"/>
      <c r="AR30" s="971"/>
      <c r="AS30" s="971"/>
      <c r="AT30" s="971"/>
      <c r="AU30" s="971" t="s">
        <v>549</v>
      </c>
      <c r="AV30" s="971"/>
      <c r="AW30" s="971"/>
      <c r="AX30" s="971"/>
      <c r="AY30" s="971"/>
      <c r="AZ30" s="1041" t="s">
        <v>549</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15">
      <c r="A31" s="230">
        <v>4</v>
      </c>
      <c r="B31" s="1030" t="s">
        <v>393</v>
      </c>
      <c r="C31" s="1031"/>
      <c r="D31" s="1031"/>
      <c r="E31" s="1031"/>
      <c r="F31" s="1031"/>
      <c r="G31" s="1031"/>
      <c r="H31" s="1031"/>
      <c r="I31" s="1031"/>
      <c r="J31" s="1031"/>
      <c r="K31" s="1031"/>
      <c r="L31" s="1031"/>
      <c r="M31" s="1031"/>
      <c r="N31" s="1031"/>
      <c r="O31" s="1031"/>
      <c r="P31" s="1032"/>
      <c r="Q31" s="1038">
        <v>11534</v>
      </c>
      <c r="R31" s="1039"/>
      <c r="S31" s="1039"/>
      <c r="T31" s="1039"/>
      <c r="U31" s="1039"/>
      <c r="V31" s="1039">
        <v>9708</v>
      </c>
      <c r="W31" s="1039"/>
      <c r="X31" s="1039"/>
      <c r="Y31" s="1039"/>
      <c r="Z31" s="1039"/>
      <c r="AA31" s="1039">
        <v>1826</v>
      </c>
      <c r="AB31" s="1039"/>
      <c r="AC31" s="1039"/>
      <c r="AD31" s="1039"/>
      <c r="AE31" s="1040"/>
      <c r="AF31" s="1035">
        <v>10692</v>
      </c>
      <c r="AG31" s="1036"/>
      <c r="AH31" s="1036"/>
      <c r="AI31" s="1036"/>
      <c r="AJ31" s="1037"/>
      <c r="AK31" s="980">
        <v>640</v>
      </c>
      <c r="AL31" s="971"/>
      <c r="AM31" s="971"/>
      <c r="AN31" s="971"/>
      <c r="AO31" s="971"/>
      <c r="AP31" s="971">
        <v>20481</v>
      </c>
      <c r="AQ31" s="971"/>
      <c r="AR31" s="971"/>
      <c r="AS31" s="971"/>
      <c r="AT31" s="971"/>
      <c r="AU31" s="971">
        <v>430</v>
      </c>
      <c r="AV31" s="971"/>
      <c r="AW31" s="971"/>
      <c r="AX31" s="971"/>
      <c r="AY31" s="971"/>
      <c r="AZ31" s="1041" t="s">
        <v>549</v>
      </c>
      <c r="BA31" s="1041"/>
      <c r="BB31" s="1041"/>
      <c r="BC31" s="1041"/>
      <c r="BD31" s="1041"/>
      <c r="BE31" s="972" t="s">
        <v>394</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15">
      <c r="A32" s="230">
        <v>5</v>
      </c>
      <c r="B32" s="1030" t="s">
        <v>395</v>
      </c>
      <c r="C32" s="1031"/>
      <c r="D32" s="1031"/>
      <c r="E32" s="1031"/>
      <c r="F32" s="1031"/>
      <c r="G32" s="1031"/>
      <c r="H32" s="1031"/>
      <c r="I32" s="1031"/>
      <c r="J32" s="1031"/>
      <c r="K32" s="1031"/>
      <c r="L32" s="1031"/>
      <c r="M32" s="1031"/>
      <c r="N32" s="1031"/>
      <c r="O32" s="1031"/>
      <c r="P32" s="1032"/>
      <c r="Q32" s="1038">
        <v>18775</v>
      </c>
      <c r="R32" s="1039"/>
      <c r="S32" s="1039"/>
      <c r="T32" s="1039"/>
      <c r="U32" s="1039"/>
      <c r="V32" s="1039">
        <v>18775</v>
      </c>
      <c r="W32" s="1039"/>
      <c r="X32" s="1039"/>
      <c r="Y32" s="1039"/>
      <c r="Z32" s="1039"/>
      <c r="AA32" s="1039">
        <v>0</v>
      </c>
      <c r="AB32" s="1039"/>
      <c r="AC32" s="1039"/>
      <c r="AD32" s="1039"/>
      <c r="AE32" s="1040"/>
      <c r="AF32" s="1035">
        <v>2049</v>
      </c>
      <c r="AG32" s="1036"/>
      <c r="AH32" s="1036"/>
      <c r="AI32" s="1036"/>
      <c r="AJ32" s="1037"/>
      <c r="AK32" s="980">
        <v>8370</v>
      </c>
      <c r="AL32" s="971"/>
      <c r="AM32" s="971"/>
      <c r="AN32" s="971"/>
      <c r="AO32" s="971"/>
      <c r="AP32" s="971">
        <v>79728</v>
      </c>
      <c r="AQ32" s="971"/>
      <c r="AR32" s="971"/>
      <c r="AS32" s="971"/>
      <c r="AT32" s="971"/>
      <c r="AU32" s="971">
        <v>31558</v>
      </c>
      <c r="AV32" s="971"/>
      <c r="AW32" s="971"/>
      <c r="AX32" s="971"/>
      <c r="AY32" s="971"/>
      <c r="AZ32" s="1041" t="s">
        <v>549</v>
      </c>
      <c r="BA32" s="1041"/>
      <c r="BB32" s="1041"/>
      <c r="BC32" s="1041"/>
      <c r="BD32" s="1041"/>
      <c r="BE32" s="972" t="s">
        <v>394</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15">
      <c r="A33" s="230">
        <v>6</v>
      </c>
      <c r="B33" s="1030" t="s">
        <v>396</v>
      </c>
      <c r="C33" s="1031"/>
      <c r="D33" s="1031"/>
      <c r="E33" s="1031"/>
      <c r="F33" s="1031"/>
      <c r="G33" s="1031"/>
      <c r="H33" s="1031"/>
      <c r="I33" s="1031"/>
      <c r="J33" s="1031"/>
      <c r="K33" s="1031"/>
      <c r="L33" s="1031"/>
      <c r="M33" s="1031"/>
      <c r="N33" s="1031"/>
      <c r="O33" s="1031"/>
      <c r="P33" s="1032"/>
      <c r="Q33" s="1038">
        <v>2094</v>
      </c>
      <c r="R33" s="1039"/>
      <c r="S33" s="1039"/>
      <c r="T33" s="1039"/>
      <c r="U33" s="1039"/>
      <c r="V33" s="1039">
        <v>1235</v>
      </c>
      <c r="W33" s="1039"/>
      <c r="X33" s="1039"/>
      <c r="Y33" s="1039"/>
      <c r="Z33" s="1039"/>
      <c r="AA33" s="1039">
        <f>+Q33-V33</f>
        <v>859</v>
      </c>
      <c r="AB33" s="1039"/>
      <c r="AC33" s="1039"/>
      <c r="AD33" s="1039"/>
      <c r="AE33" s="1040"/>
      <c r="AF33" s="1035">
        <v>716</v>
      </c>
      <c r="AG33" s="1036"/>
      <c r="AH33" s="1036"/>
      <c r="AI33" s="1036"/>
      <c r="AJ33" s="1037"/>
      <c r="AK33" s="980">
        <v>596</v>
      </c>
      <c r="AL33" s="971"/>
      <c r="AM33" s="971"/>
      <c r="AN33" s="971"/>
      <c r="AO33" s="971"/>
      <c r="AP33" s="971">
        <v>11044</v>
      </c>
      <c r="AQ33" s="971"/>
      <c r="AR33" s="971"/>
      <c r="AS33" s="971"/>
      <c r="AT33" s="971"/>
      <c r="AU33" s="971">
        <v>7168</v>
      </c>
      <c r="AV33" s="971"/>
      <c r="AW33" s="971"/>
      <c r="AX33" s="971"/>
      <c r="AY33" s="971"/>
      <c r="AZ33" s="1041" t="s">
        <v>549</v>
      </c>
      <c r="BA33" s="1041"/>
      <c r="BB33" s="1041"/>
      <c r="BC33" s="1041"/>
      <c r="BD33" s="1041"/>
      <c r="BE33" s="972" t="s">
        <v>397</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15">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15">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15">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15">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15">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15">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15">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15">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15">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15">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15">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15">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15">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15">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15">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15">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15">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15">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15">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15">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15">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15">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15">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15">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15">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15">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15">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15">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398</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
      <c r="A63" s="228" t="s">
        <v>378</v>
      </c>
      <c r="B63" s="937" t="s">
        <v>399</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14501</v>
      </c>
      <c r="AG63" s="959"/>
      <c r="AH63" s="959"/>
      <c r="AI63" s="959"/>
      <c r="AJ63" s="1022"/>
      <c r="AK63" s="1023"/>
      <c r="AL63" s="963"/>
      <c r="AM63" s="963"/>
      <c r="AN63" s="963"/>
      <c r="AO63" s="963"/>
      <c r="AP63" s="959"/>
      <c r="AQ63" s="959"/>
      <c r="AR63" s="959"/>
      <c r="AS63" s="959"/>
      <c r="AT63" s="959"/>
      <c r="AU63" s="959"/>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
      <c r="A65" s="220" t="s">
        <v>400</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15">
      <c r="A66" s="995" t="s">
        <v>401</v>
      </c>
      <c r="B66" s="996"/>
      <c r="C66" s="996"/>
      <c r="D66" s="996"/>
      <c r="E66" s="996"/>
      <c r="F66" s="996"/>
      <c r="G66" s="996"/>
      <c r="H66" s="996"/>
      <c r="I66" s="996"/>
      <c r="J66" s="996"/>
      <c r="K66" s="996"/>
      <c r="L66" s="996"/>
      <c r="M66" s="996"/>
      <c r="N66" s="996"/>
      <c r="O66" s="996"/>
      <c r="P66" s="997"/>
      <c r="Q66" s="1001" t="s">
        <v>382</v>
      </c>
      <c r="R66" s="1002"/>
      <c r="S66" s="1002"/>
      <c r="T66" s="1002"/>
      <c r="U66" s="1003"/>
      <c r="V66" s="1001" t="s">
        <v>383</v>
      </c>
      <c r="W66" s="1002"/>
      <c r="X66" s="1002"/>
      <c r="Y66" s="1002"/>
      <c r="Z66" s="1003"/>
      <c r="AA66" s="1001" t="s">
        <v>384</v>
      </c>
      <c r="AB66" s="1002"/>
      <c r="AC66" s="1002"/>
      <c r="AD66" s="1002"/>
      <c r="AE66" s="1003"/>
      <c r="AF66" s="1007" t="s">
        <v>385</v>
      </c>
      <c r="AG66" s="1008"/>
      <c r="AH66" s="1008"/>
      <c r="AI66" s="1008"/>
      <c r="AJ66" s="1009"/>
      <c r="AK66" s="1001" t="s">
        <v>386</v>
      </c>
      <c r="AL66" s="996"/>
      <c r="AM66" s="996"/>
      <c r="AN66" s="996"/>
      <c r="AO66" s="997"/>
      <c r="AP66" s="1001" t="s">
        <v>387</v>
      </c>
      <c r="AQ66" s="1002"/>
      <c r="AR66" s="1002"/>
      <c r="AS66" s="1002"/>
      <c r="AT66" s="1003"/>
      <c r="AU66" s="1001" t="s">
        <v>402</v>
      </c>
      <c r="AV66" s="1002"/>
      <c r="AW66" s="1002"/>
      <c r="AX66" s="1002"/>
      <c r="AY66" s="1003"/>
      <c r="AZ66" s="1001" t="s">
        <v>363</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15">
      <c r="A68" s="224">
        <v>1</v>
      </c>
      <c r="B68" s="985" t="s">
        <v>550</v>
      </c>
      <c r="C68" s="986"/>
      <c r="D68" s="986"/>
      <c r="E68" s="986"/>
      <c r="F68" s="986"/>
      <c r="G68" s="986"/>
      <c r="H68" s="986"/>
      <c r="I68" s="986"/>
      <c r="J68" s="986"/>
      <c r="K68" s="986"/>
      <c r="L68" s="986"/>
      <c r="M68" s="986"/>
      <c r="N68" s="986"/>
      <c r="O68" s="986"/>
      <c r="P68" s="987"/>
      <c r="Q68" s="988">
        <v>5</v>
      </c>
      <c r="R68" s="982"/>
      <c r="S68" s="982"/>
      <c r="T68" s="982"/>
      <c r="U68" s="982"/>
      <c r="V68" s="982">
        <v>1</v>
      </c>
      <c r="W68" s="982"/>
      <c r="X68" s="982"/>
      <c r="Y68" s="982"/>
      <c r="Z68" s="982"/>
      <c r="AA68" s="982">
        <v>4</v>
      </c>
      <c r="AB68" s="982"/>
      <c r="AC68" s="982"/>
      <c r="AD68" s="982"/>
      <c r="AE68" s="982"/>
      <c r="AF68" s="982">
        <v>4</v>
      </c>
      <c r="AG68" s="982"/>
      <c r="AH68" s="982"/>
      <c r="AI68" s="982"/>
      <c r="AJ68" s="982"/>
      <c r="AK68" s="982">
        <v>0</v>
      </c>
      <c r="AL68" s="982"/>
      <c r="AM68" s="982"/>
      <c r="AN68" s="982"/>
      <c r="AO68" s="982"/>
      <c r="AP68" s="982" t="s">
        <v>549</v>
      </c>
      <c r="AQ68" s="982"/>
      <c r="AR68" s="982"/>
      <c r="AS68" s="982"/>
      <c r="AT68" s="982"/>
      <c r="AU68" s="982" t="s">
        <v>549</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15">
      <c r="A69" s="226">
        <v>2</v>
      </c>
      <c r="B69" s="974" t="s">
        <v>551</v>
      </c>
      <c r="C69" s="975"/>
      <c r="D69" s="975"/>
      <c r="E69" s="975"/>
      <c r="F69" s="975"/>
      <c r="G69" s="975"/>
      <c r="H69" s="975"/>
      <c r="I69" s="975"/>
      <c r="J69" s="975"/>
      <c r="K69" s="975"/>
      <c r="L69" s="975"/>
      <c r="M69" s="975"/>
      <c r="N69" s="975"/>
      <c r="O69" s="975"/>
      <c r="P69" s="976"/>
      <c r="Q69" s="977">
        <v>13</v>
      </c>
      <c r="R69" s="971"/>
      <c r="S69" s="971"/>
      <c r="T69" s="971"/>
      <c r="U69" s="971"/>
      <c r="V69" s="971">
        <v>10</v>
      </c>
      <c r="W69" s="971"/>
      <c r="X69" s="971"/>
      <c r="Y69" s="971"/>
      <c r="Z69" s="971"/>
      <c r="AA69" s="971">
        <v>3</v>
      </c>
      <c r="AB69" s="971"/>
      <c r="AC69" s="971"/>
      <c r="AD69" s="971"/>
      <c r="AE69" s="971"/>
      <c r="AF69" s="971">
        <v>3</v>
      </c>
      <c r="AG69" s="971"/>
      <c r="AH69" s="971"/>
      <c r="AI69" s="971"/>
      <c r="AJ69" s="971"/>
      <c r="AK69" s="971">
        <v>6</v>
      </c>
      <c r="AL69" s="971"/>
      <c r="AM69" s="971"/>
      <c r="AN69" s="971"/>
      <c r="AO69" s="971"/>
      <c r="AP69" s="971" t="s">
        <v>549</v>
      </c>
      <c r="AQ69" s="971"/>
      <c r="AR69" s="971"/>
      <c r="AS69" s="971"/>
      <c r="AT69" s="971"/>
      <c r="AU69" s="971" t="s">
        <v>549</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15">
      <c r="A70" s="226">
        <v>3</v>
      </c>
      <c r="B70" s="974" t="s">
        <v>552</v>
      </c>
      <c r="C70" s="975"/>
      <c r="D70" s="975"/>
      <c r="E70" s="975"/>
      <c r="F70" s="975"/>
      <c r="G70" s="975"/>
      <c r="H70" s="975"/>
      <c r="I70" s="975"/>
      <c r="J70" s="975"/>
      <c r="K70" s="975"/>
      <c r="L70" s="975"/>
      <c r="M70" s="975"/>
      <c r="N70" s="975"/>
      <c r="O70" s="975"/>
      <c r="P70" s="976"/>
      <c r="Q70" s="977">
        <v>201</v>
      </c>
      <c r="R70" s="971"/>
      <c r="S70" s="971"/>
      <c r="T70" s="971"/>
      <c r="U70" s="971"/>
      <c r="V70" s="971">
        <v>194</v>
      </c>
      <c r="W70" s="971"/>
      <c r="X70" s="971"/>
      <c r="Y70" s="971"/>
      <c r="Z70" s="971"/>
      <c r="AA70" s="971">
        <v>7</v>
      </c>
      <c r="AB70" s="971"/>
      <c r="AC70" s="971"/>
      <c r="AD70" s="971"/>
      <c r="AE70" s="971"/>
      <c r="AF70" s="971">
        <v>7</v>
      </c>
      <c r="AG70" s="971"/>
      <c r="AH70" s="971"/>
      <c r="AI70" s="971"/>
      <c r="AJ70" s="971"/>
      <c r="AK70" s="971">
        <v>0</v>
      </c>
      <c r="AL70" s="971"/>
      <c r="AM70" s="971"/>
      <c r="AN70" s="971"/>
      <c r="AO70" s="971"/>
      <c r="AP70" s="971" t="s">
        <v>490</v>
      </c>
      <c r="AQ70" s="971"/>
      <c r="AR70" s="971"/>
      <c r="AS70" s="971"/>
      <c r="AT70" s="971"/>
      <c r="AU70" s="971" t="s">
        <v>490</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15">
      <c r="A71" s="226">
        <v>4</v>
      </c>
      <c r="B71" s="974" t="s">
        <v>553</v>
      </c>
      <c r="C71" s="975"/>
      <c r="D71" s="975"/>
      <c r="E71" s="975"/>
      <c r="F71" s="975"/>
      <c r="G71" s="975"/>
      <c r="H71" s="975"/>
      <c r="I71" s="975"/>
      <c r="J71" s="975"/>
      <c r="K71" s="975"/>
      <c r="L71" s="975"/>
      <c r="M71" s="975"/>
      <c r="N71" s="975"/>
      <c r="O71" s="975"/>
      <c r="P71" s="976"/>
      <c r="Q71" s="977">
        <v>130737</v>
      </c>
      <c r="R71" s="971"/>
      <c r="S71" s="971"/>
      <c r="T71" s="971"/>
      <c r="U71" s="971"/>
      <c r="V71" s="971">
        <v>130734</v>
      </c>
      <c r="W71" s="971"/>
      <c r="X71" s="971"/>
      <c r="Y71" s="971"/>
      <c r="Z71" s="971"/>
      <c r="AA71" s="971">
        <v>3</v>
      </c>
      <c r="AB71" s="971"/>
      <c r="AC71" s="971"/>
      <c r="AD71" s="971"/>
      <c r="AE71" s="971"/>
      <c r="AF71" s="971">
        <v>3</v>
      </c>
      <c r="AG71" s="971"/>
      <c r="AH71" s="971"/>
      <c r="AI71" s="971"/>
      <c r="AJ71" s="971"/>
      <c r="AK71" s="971">
        <v>0</v>
      </c>
      <c r="AL71" s="971"/>
      <c r="AM71" s="971"/>
      <c r="AN71" s="971"/>
      <c r="AO71" s="971"/>
      <c r="AP71" s="971" t="s">
        <v>490</v>
      </c>
      <c r="AQ71" s="971"/>
      <c r="AR71" s="971"/>
      <c r="AS71" s="971"/>
      <c r="AT71" s="971"/>
      <c r="AU71" s="971" t="s">
        <v>490</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15">
      <c r="A72" s="226">
        <v>5</v>
      </c>
      <c r="B72" s="974" t="s">
        <v>554</v>
      </c>
      <c r="C72" s="975"/>
      <c r="D72" s="975"/>
      <c r="E72" s="975"/>
      <c r="F72" s="975"/>
      <c r="G72" s="975"/>
      <c r="H72" s="975"/>
      <c r="I72" s="975"/>
      <c r="J72" s="975"/>
      <c r="K72" s="975"/>
      <c r="L72" s="975"/>
      <c r="M72" s="975"/>
      <c r="N72" s="975"/>
      <c r="O72" s="975"/>
      <c r="P72" s="976"/>
      <c r="Q72" s="977">
        <v>54</v>
      </c>
      <c r="R72" s="971"/>
      <c r="S72" s="971"/>
      <c r="T72" s="971"/>
      <c r="U72" s="971"/>
      <c r="V72" s="971">
        <v>50</v>
      </c>
      <c r="W72" s="971"/>
      <c r="X72" s="971"/>
      <c r="Y72" s="971"/>
      <c r="Z72" s="971"/>
      <c r="AA72" s="971">
        <v>4</v>
      </c>
      <c r="AB72" s="971"/>
      <c r="AC72" s="971"/>
      <c r="AD72" s="971"/>
      <c r="AE72" s="971"/>
      <c r="AF72" s="971">
        <v>4</v>
      </c>
      <c r="AG72" s="971"/>
      <c r="AH72" s="971"/>
      <c r="AI72" s="971"/>
      <c r="AJ72" s="971"/>
      <c r="AK72" s="971">
        <v>0</v>
      </c>
      <c r="AL72" s="971"/>
      <c r="AM72" s="971"/>
      <c r="AN72" s="971"/>
      <c r="AO72" s="971"/>
      <c r="AP72" s="971" t="s">
        <v>490</v>
      </c>
      <c r="AQ72" s="971"/>
      <c r="AR72" s="971"/>
      <c r="AS72" s="971"/>
      <c r="AT72" s="971"/>
      <c r="AU72" s="971" t="s">
        <v>490</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15">
      <c r="A73" s="226">
        <v>6</v>
      </c>
      <c r="B73" s="974" t="s">
        <v>555</v>
      </c>
      <c r="C73" s="975"/>
      <c r="D73" s="975"/>
      <c r="E73" s="975"/>
      <c r="F73" s="975"/>
      <c r="G73" s="975"/>
      <c r="H73" s="975"/>
      <c r="I73" s="975"/>
      <c r="J73" s="975"/>
      <c r="K73" s="975"/>
      <c r="L73" s="975"/>
      <c r="M73" s="975"/>
      <c r="N73" s="975"/>
      <c r="O73" s="975"/>
      <c r="P73" s="976"/>
      <c r="Q73" s="977">
        <v>1064</v>
      </c>
      <c r="R73" s="971"/>
      <c r="S73" s="971"/>
      <c r="T73" s="971"/>
      <c r="U73" s="971"/>
      <c r="V73" s="971">
        <v>984</v>
      </c>
      <c r="W73" s="971"/>
      <c r="X73" s="971"/>
      <c r="Y73" s="971"/>
      <c r="Z73" s="971"/>
      <c r="AA73" s="971">
        <v>80</v>
      </c>
      <c r="AB73" s="971"/>
      <c r="AC73" s="971"/>
      <c r="AD73" s="971"/>
      <c r="AE73" s="971"/>
      <c r="AF73" s="971">
        <v>80</v>
      </c>
      <c r="AG73" s="971"/>
      <c r="AH73" s="971"/>
      <c r="AI73" s="971"/>
      <c r="AJ73" s="971"/>
      <c r="AK73" s="971">
        <v>48</v>
      </c>
      <c r="AL73" s="971"/>
      <c r="AM73" s="971"/>
      <c r="AN73" s="971"/>
      <c r="AO73" s="971"/>
      <c r="AP73" s="971" t="s">
        <v>490</v>
      </c>
      <c r="AQ73" s="971"/>
      <c r="AR73" s="971"/>
      <c r="AS73" s="971"/>
      <c r="AT73" s="971"/>
      <c r="AU73" s="971" t="s">
        <v>490</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15">
      <c r="A74" s="226">
        <v>7</v>
      </c>
      <c r="B74" s="974" t="s">
        <v>556</v>
      </c>
      <c r="C74" s="975"/>
      <c r="D74" s="975"/>
      <c r="E74" s="975"/>
      <c r="F74" s="975"/>
      <c r="G74" s="975"/>
      <c r="H74" s="975"/>
      <c r="I74" s="975"/>
      <c r="J74" s="975"/>
      <c r="K74" s="975"/>
      <c r="L74" s="975"/>
      <c r="M74" s="975"/>
      <c r="N74" s="975"/>
      <c r="O74" s="975"/>
      <c r="P74" s="976"/>
      <c r="Q74" s="977">
        <v>784</v>
      </c>
      <c r="R74" s="971"/>
      <c r="S74" s="971"/>
      <c r="T74" s="971"/>
      <c r="U74" s="971"/>
      <c r="V74" s="971">
        <v>370</v>
      </c>
      <c r="W74" s="971"/>
      <c r="X74" s="971"/>
      <c r="Y74" s="971"/>
      <c r="Z74" s="971"/>
      <c r="AA74" s="971">
        <v>414</v>
      </c>
      <c r="AB74" s="971"/>
      <c r="AC74" s="971"/>
      <c r="AD74" s="971"/>
      <c r="AE74" s="971"/>
      <c r="AF74" s="971">
        <v>414</v>
      </c>
      <c r="AG74" s="971"/>
      <c r="AH74" s="971"/>
      <c r="AI74" s="971"/>
      <c r="AJ74" s="971"/>
      <c r="AK74" s="971">
        <v>0</v>
      </c>
      <c r="AL74" s="971"/>
      <c r="AM74" s="971"/>
      <c r="AN74" s="971"/>
      <c r="AO74" s="971"/>
      <c r="AP74" s="971" t="s">
        <v>490</v>
      </c>
      <c r="AQ74" s="971"/>
      <c r="AR74" s="971"/>
      <c r="AS74" s="971"/>
      <c r="AT74" s="971"/>
      <c r="AU74" s="971" t="s">
        <v>490</v>
      </c>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15">
      <c r="A75" s="226">
        <v>8</v>
      </c>
      <c r="B75" s="974" t="s">
        <v>557</v>
      </c>
      <c r="C75" s="975"/>
      <c r="D75" s="975"/>
      <c r="E75" s="975"/>
      <c r="F75" s="975"/>
      <c r="G75" s="975"/>
      <c r="H75" s="975"/>
      <c r="I75" s="975"/>
      <c r="J75" s="975"/>
      <c r="K75" s="975"/>
      <c r="L75" s="975"/>
      <c r="M75" s="975"/>
      <c r="N75" s="975"/>
      <c r="O75" s="975"/>
      <c r="P75" s="976"/>
      <c r="Q75" s="978">
        <v>906481</v>
      </c>
      <c r="R75" s="979"/>
      <c r="S75" s="979"/>
      <c r="T75" s="979"/>
      <c r="U75" s="980"/>
      <c r="V75" s="981">
        <v>887687</v>
      </c>
      <c r="W75" s="979"/>
      <c r="X75" s="979"/>
      <c r="Y75" s="979"/>
      <c r="Z75" s="980"/>
      <c r="AA75" s="981">
        <v>18794</v>
      </c>
      <c r="AB75" s="979"/>
      <c r="AC75" s="979"/>
      <c r="AD75" s="979"/>
      <c r="AE75" s="980"/>
      <c r="AF75" s="981">
        <v>18794</v>
      </c>
      <c r="AG75" s="979"/>
      <c r="AH75" s="979"/>
      <c r="AI75" s="979"/>
      <c r="AJ75" s="980"/>
      <c r="AK75" s="981">
        <v>9782</v>
      </c>
      <c r="AL75" s="979"/>
      <c r="AM75" s="979"/>
      <c r="AN75" s="979"/>
      <c r="AO75" s="980"/>
      <c r="AP75" s="981" t="s">
        <v>490</v>
      </c>
      <c r="AQ75" s="979"/>
      <c r="AR75" s="979"/>
      <c r="AS75" s="979"/>
      <c r="AT75" s="980"/>
      <c r="AU75" s="981" t="s">
        <v>490</v>
      </c>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15">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15">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15">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15">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15">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15">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15">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15">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15">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15">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15">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15">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
      <c r="A88" s="228" t="s">
        <v>378</v>
      </c>
      <c r="B88" s="937" t="s">
        <v>403</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378</v>
      </c>
      <c r="BR102" s="937" t="s">
        <v>404</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405</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406</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407</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408</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42" t="s">
        <v>409</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410</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15">
      <c r="A109" s="895" t="s">
        <v>411</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412</v>
      </c>
      <c r="AB109" s="896"/>
      <c r="AC109" s="896"/>
      <c r="AD109" s="896"/>
      <c r="AE109" s="897"/>
      <c r="AF109" s="898" t="s">
        <v>413</v>
      </c>
      <c r="AG109" s="896"/>
      <c r="AH109" s="896"/>
      <c r="AI109" s="896"/>
      <c r="AJ109" s="897"/>
      <c r="AK109" s="898" t="s">
        <v>294</v>
      </c>
      <c r="AL109" s="896"/>
      <c r="AM109" s="896"/>
      <c r="AN109" s="896"/>
      <c r="AO109" s="897"/>
      <c r="AP109" s="898" t="s">
        <v>414</v>
      </c>
      <c r="AQ109" s="896"/>
      <c r="AR109" s="896"/>
      <c r="AS109" s="896"/>
      <c r="AT109" s="929"/>
      <c r="AU109" s="895" t="s">
        <v>411</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412</v>
      </c>
      <c r="BR109" s="896"/>
      <c r="BS109" s="896"/>
      <c r="BT109" s="896"/>
      <c r="BU109" s="897"/>
      <c r="BV109" s="898" t="s">
        <v>413</v>
      </c>
      <c r="BW109" s="896"/>
      <c r="BX109" s="896"/>
      <c r="BY109" s="896"/>
      <c r="BZ109" s="897"/>
      <c r="CA109" s="898" t="s">
        <v>294</v>
      </c>
      <c r="CB109" s="896"/>
      <c r="CC109" s="896"/>
      <c r="CD109" s="896"/>
      <c r="CE109" s="897"/>
      <c r="CF109" s="936" t="s">
        <v>414</v>
      </c>
      <c r="CG109" s="936"/>
      <c r="CH109" s="936"/>
      <c r="CI109" s="936"/>
      <c r="CJ109" s="936"/>
      <c r="CK109" s="898" t="s">
        <v>415</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412</v>
      </c>
      <c r="DH109" s="896"/>
      <c r="DI109" s="896"/>
      <c r="DJ109" s="896"/>
      <c r="DK109" s="897"/>
      <c r="DL109" s="898" t="s">
        <v>413</v>
      </c>
      <c r="DM109" s="896"/>
      <c r="DN109" s="896"/>
      <c r="DO109" s="896"/>
      <c r="DP109" s="897"/>
      <c r="DQ109" s="898" t="s">
        <v>294</v>
      </c>
      <c r="DR109" s="896"/>
      <c r="DS109" s="896"/>
      <c r="DT109" s="896"/>
      <c r="DU109" s="897"/>
      <c r="DV109" s="898" t="s">
        <v>414</v>
      </c>
      <c r="DW109" s="896"/>
      <c r="DX109" s="896"/>
      <c r="DY109" s="896"/>
      <c r="DZ109" s="929"/>
    </row>
    <row r="110" spans="1:131" s="218" customFormat="1" ht="26.25" customHeight="1" x14ac:dyDescent="0.15">
      <c r="A110" s="807" t="s">
        <v>416</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21596914</v>
      </c>
      <c r="AB110" s="889"/>
      <c r="AC110" s="889"/>
      <c r="AD110" s="889"/>
      <c r="AE110" s="890"/>
      <c r="AF110" s="891">
        <v>20854028</v>
      </c>
      <c r="AG110" s="889"/>
      <c r="AH110" s="889"/>
      <c r="AI110" s="889"/>
      <c r="AJ110" s="890"/>
      <c r="AK110" s="891">
        <v>19445085</v>
      </c>
      <c r="AL110" s="889"/>
      <c r="AM110" s="889"/>
      <c r="AN110" s="889"/>
      <c r="AO110" s="890"/>
      <c r="AP110" s="892">
        <v>17.2</v>
      </c>
      <c r="AQ110" s="893"/>
      <c r="AR110" s="893"/>
      <c r="AS110" s="893"/>
      <c r="AT110" s="894"/>
      <c r="AU110" s="930" t="s">
        <v>69</v>
      </c>
      <c r="AV110" s="931"/>
      <c r="AW110" s="931"/>
      <c r="AX110" s="931"/>
      <c r="AY110" s="931"/>
      <c r="AZ110" s="860" t="s">
        <v>417</v>
      </c>
      <c r="BA110" s="808"/>
      <c r="BB110" s="808"/>
      <c r="BC110" s="808"/>
      <c r="BD110" s="808"/>
      <c r="BE110" s="808"/>
      <c r="BF110" s="808"/>
      <c r="BG110" s="808"/>
      <c r="BH110" s="808"/>
      <c r="BI110" s="808"/>
      <c r="BJ110" s="808"/>
      <c r="BK110" s="808"/>
      <c r="BL110" s="808"/>
      <c r="BM110" s="808"/>
      <c r="BN110" s="808"/>
      <c r="BO110" s="808"/>
      <c r="BP110" s="809"/>
      <c r="BQ110" s="861">
        <v>193596195</v>
      </c>
      <c r="BR110" s="842"/>
      <c r="BS110" s="842"/>
      <c r="BT110" s="842"/>
      <c r="BU110" s="842"/>
      <c r="BV110" s="842">
        <v>182807715</v>
      </c>
      <c r="BW110" s="842"/>
      <c r="BX110" s="842"/>
      <c r="BY110" s="842"/>
      <c r="BZ110" s="842"/>
      <c r="CA110" s="842">
        <v>174604738</v>
      </c>
      <c r="CB110" s="842"/>
      <c r="CC110" s="842"/>
      <c r="CD110" s="842"/>
      <c r="CE110" s="842"/>
      <c r="CF110" s="866">
        <v>154.1</v>
      </c>
      <c r="CG110" s="867"/>
      <c r="CH110" s="867"/>
      <c r="CI110" s="867"/>
      <c r="CJ110" s="867"/>
      <c r="CK110" s="926" t="s">
        <v>418</v>
      </c>
      <c r="CL110" s="819"/>
      <c r="CM110" s="860" t="s">
        <v>419</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v>25074249</v>
      </c>
      <c r="DH110" s="842"/>
      <c r="DI110" s="842"/>
      <c r="DJ110" s="842"/>
      <c r="DK110" s="842"/>
      <c r="DL110" s="842">
        <v>25192495</v>
      </c>
      <c r="DM110" s="842"/>
      <c r="DN110" s="842"/>
      <c r="DO110" s="842"/>
      <c r="DP110" s="842"/>
      <c r="DQ110" s="842">
        <v>24366976</v>
      </c>
      <c r="DR110" s="842"/>
      <c r="DS110" s="842"/>
      <c r="DT110" s="842"/>
      <c r="DU110" s="842"/>
      <c r="DV110" s="843">
        <v>21.5</v>
      </c>
      <c r="DW110" s="843"/>
      <c r="DX110" s="843"/>
      <c r="DY110" s="843"/>
      <c r="DZ110" s="844"/>
    </row>
    <row r="111" spans="1:131" s="218" customFormat="1" ht="26.25" customHeight="1" x14ac:dyDescent="0.15">
      <c r="A111" s="774" t="s">
        <v>420</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421</v>
      </c>
      <c r="BA111" s="752"/>
      <c r="BB111" s="752"/>
      <c r="BC111" s="752"/>
      <c r="BD111" s="752"/>
      <c r="BE111" s="752"/>
      <c r="BF111" s="752"/>
      <c r="BG111" s="752"/>
      <c r="BH111" s="752"/>
      <c r="BI111" s="752"/>
      <c r="BJ111" s="752"/>
      <c r="BK111" s="752"/>
      <c r="BL111" s="752"/>
      <c r="BM111" s="752"/>
      <c r="BN111" s="752"/>
      <c r="BO111" s="752"/>
      <c r="BP111" s="753"/>
      <c r="BQ111" s="816">
        <v>25074249</v>
      </c>
      <c r="BR111" s="817"/>
      <c r="BS111" s="817"/>
      <c r="BT111" s="817"/>
      <c r="BU111" s="817"/>
      <c r="BV111" s="817">
        <v>25192495</v>
      </c>
      <c r="BW111" s="817"/>
      <c r="BX111" s="817"/>
      <c r="BY111" s="817"/>
      <c r="BZ111" s="817"/>
      <c r="CA111" s="817">
        <v>24366976</v>
      </c>
      <c r="CB111" s="817"/>
      <c r="CC111" s="817"/>
      <c r="CD111" s="817"/>
      <c r="CE111" s="817"/>
      <c r="CF111" s="875">
        <v>21.5</v>
      </c>
      <c r="CG111" s="876"/>
      <c r="CH111" s="876"/>
      <c r="CI111" s="876"/>
      <c r="CJ111" s="876"/>
      <c r="CK111" s="927"/>
      <c r="CL111" s="821"/>
      <c r="CM111" s="815" t="s">
        <v>422</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15">
      <c r="A112" s="912" t="s">
        <v>423</v>
      </c>
      <c r="B112" s="913"/>
      <c r="C112" s="752" t="s">
        <v>424</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v>168333</v>
      </c>
      <c r="AB112" s="780"/>
      <c r="AC112" s="780"/>
      <c r="AD112" s="780"/>
      <c r="AE112" s="781"/>
      <c r="AF112" s="782">
        <v>168333</v>
      </c>
      <c r="AG112" s="780"/>
      <c r="AH112" s="780"/>
      <c r="AI112" s="780"/>
      <c r="AJ112" s="781"/>
      <c r="AK112" s="782">
        <v>175000</v>
      </c>
      <c r="AL112" s="780"/>
      <c r="AM112" s="780"/>
      <c r="AN112" s="780"/>
      <c r="AO112" s="781"/>
      <c r="AP112" s="824">
        <v>0.2</v>
      </c>
      <c r="AQ112" s="825"/>
      <c r="AR112" s="825"/>
      <c r="AS112" s="825"/>
      <c r="AT112" s="826"/>
      <c r="AU112" s="932"/>
      <c r="AV112" s="933"/>
      <c r="AW112" s="933"/>
      <c r="AX112" s="933"/>
      <c r="AY112" s="933"/>
      <c r="AZ112" s="815" t="s">
        <v>425</v>
      </c>
      <c r="BA112" s="752"/>
      <c r="BB112" s="752"/>
      <c r="BC112" s="752"/>
      <c r="BD112" s="752"/>
      <c r="BE112" s="752"/>
      <c r="BF112" s="752"/>
      <c r="BG112" s="752"/>
      <c r="BH112" s="752"/>
      <c r="BI112" s="752"/>
      <c r="BJ112" s="752"/>
      <c r="BK112" s="752"/>
      <c r="BL112" s="752"/>
      <c r="BM112" s="752"/>
      <c r="BN112" s="752"/>
      <c r="BO112" s="752"/>
      <c r="BP112" s="753"/>
      <c r="BQ112" s="816">
        <v>37743271</v>
      </c>
      <c r="BR112" s="817"/>
      <c r="BS112" s="817"/>
      <c r="BT112" s="817"/>
      <c r="BU112" s="817"/>
      <c r="BV112" s="817">
        <v>37993195</v>
      </c>
      <c r="BW112" s="817"/>
      <c r="BX112" s="817"/>
      <c r="BY112" s="817"/>
      <c r="BZ112" s="817"/>
      <c r="CA112" s="817">
        <v>39156002</v>
      </c>
      <c r="CB112" s="817"/>
      <c r="CC112" s="817"/>
      <c r="CD112" s="817"/>
      <c r="CE112" s="817"/>
      <c r="CF112" s="875">
        <v>34.6</v>
      </c>
      <c r="CG112" s="876"/>
      <c r="CH112" s="876"/>
      <c r="CI112" s="876"/>
      <c r="CJ112" s="876"/>
      <c r="CK112" s="927"/>
      <c r="CL112" s="821"/>
      <c r="CM112" s="815" t="s">
        <v>426</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15">
      <c r="A113" s="914"/>
      <c r="B113" s="915"/>
      <c r="C113" s="752" t="s">
        <v>427</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4236474</v>
      </c>
      <c r="AB113" s="919"/>
      <c r="AC113" s="919"/>
      <c r="AD113" s="919"/>
      <c r="AE113" s="920"/>
      <c r="AF113" s="921">
        <v>4397877</v>
      </c>
      <c r="AG113" s="919"/>
      <c r="AH113" s="919"/>
      <c r="AI113" s="919"/>
      <c r="AJ113" s="920"/>
      <c r="AK113" s="921">
        <v>4715293</v>
      </c>
      <c r="AL113" s="919"/>
      <c r="AM113" s="919"/>
      <c r="AN113" s="919"/>
      <c r="AO113" s="920"/>
      <c r="AP113" s="922">
        <v>4.2</v>
      </c>
      <c r="AQ113" s="923"/>
      <c r="AR113" s="923"/>
      <c r="AS113" s="923"/>
      <c r="AT113" s="924"/>
      <c r="AU113" s="932"/>
      <c r="AV113" s="933"/>
      <c r="AW113" s="933"/>
      <c r="AX113" s="933"/>
      <c r="AY113" s="933"/>
      <c r="AZ113" s="815" t="s">
        <v>428</v>
      </c>
      <c r="BA113" s="752"/>
      <c r="BB113" s="752"/>
      <c r="BC113" s="752"/>
      <c r="BD113" s="752"/>
      <c r="BE113" s="752"/>
      <c r="BF113" s="752"/>
      <c r="BG113" s="752"/>
      <c r="BH113" s="752"/>
      <c r="BI113" s="752"/>
      <c r="BJ113" s="752"/>
      <c r="BK113" s="752"/>
      <c r="BL113" s="752"/>
      <c r="BM113" s="752"/>
      <c r="BN113" s="752"/>
      <c r="BO113" s="752"/>
      <c r="BP113" s="753"/>
      <c r="BQ113" s="816" t="s">
        <v>122</v>
      </c>
      <c r="BR113" s="817"/>
      <c r="BS113" s="817"/>
      <c r="BT113" s="817"/>
      <c r="BU113" s="817"/>
      <c r="BV113" s="817" t="s">
        <v>122</v>
      </c>
      <c r="BW113" s="817"/>
      <c r="BX113" s="817"/>
      <c r="BY113" s="817"/>
      <c r="BZ113" s="817"/>
      <c r="CA113" s="817" t="s">
        <v>122</v>
      </c>
      <c r="CB113" s="817"/>
      <c r="CC113" s="817"/>
      <c r="CD113" s="817"/>
      <c r="CE113" s="817"/>
      <c r="CF113" s="875" t="s">
        <v>122</v>
      </c>
      <c r="CG113" s="876"/>
      <c r="CH113" s="876"/>
      <c r="CI113" s="876"/>
      <c r="CJ113" s="876"/>
      <c r="CK113" s="927"/>
      <c r="CL113" s="821"/>
      <c r="CM113" s="815" t="s">
        <v>429</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15">
      <c r="A114" s="914"/>
      <c r="B114" s="915"/>
      <c r="C114" s="752" t="s">
        <v>430</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t="s">
        <v>122</v>
      </c>
      <c r="AB114" s="780"/>
      <c r="AC114" s="780"/>
      <c r="AD114" s="780"/>
      <c r="AE114" s="781"/>
      <c r="AF114" s="782" t="s">
        <v>122</v>
      </c>
      <c r="AG114" s="780"/>
      <c r="AH114" s="780"/>
      <c r="AI114" s="780"/>
      <c r="AJ114" s="781"/>
      <c r="AK114" s="782" t="s">
        <v>122</v>
      </c>
      <c r="AL114" s="780"/>
      <c r="AM114" s="780"/>
      <c r="AN114" s="780"/>
      <c r="AO114" s="781"/>
      <c r="AP114" s="824" t="s">
        <v>122</v>
      </c>
      <c r="AQ114" s="825"/>
      <c r="AR114" s="825"/>
      <c r="AS114" s="825"/>
      <c r="AT114" s="826"/>
      <c r="AU114" s="932"/>
      <c r="AV114" s="933"/>
      <c r="AW114" s="933"/>
      <c r="AX114" s="933"/>
      <c r="AY114" s="933"/>
      <c r="AZ114" s="815" t="s">
        <v>431</v>
      </c>
      <c r="BA114" s="752"/>
      <c r="BB114" s="752"/>
      <c r="BC114" s="752"/>
      <c r="BD114" s="752"/>
      <c r="BE114" s="752"/>
      <c r="BF114" s="752"/>
      <c r="BG114" s="752"/>
      <c r="BH114" s="752"/>
      <c r="BI114" s="752"/>
      <c r="BJ114" s="752"/>
      <c r="BK114" s="752"/>
      <c r="BL114" s="752"/>
      <c r="BM114" s="752"/>
      <c r="BN114" s="752"/>
      <c r="BO114" s="752"/>
      <c r="BP114" s="753"/>
      <c r="BQ114" s="816">
        <v>26912998</v>
      </c>
      <c r="BR114" s="817"/>
      <c r="BS114" s="817"/>
      <c r="BT114" s="817"/>
      <c r="BU114" s="817"/>
      <c r="BV114" s="817">
        <v>28602206</v>
      </c>
      <c r="BW114" s="817"/>
      <c r="BX114" s="817"/>
      <c r="BY114" s="817"/>
      <c r="BZ114" s="817"/>
      <c r="CA114" s="817">
        <v>29974912</v>
      </c>
      <c r="CB114" s="817"/>
      <c r="CC114" s="817"/>
      <c r="CD114" s="817"/>
      <c r="CE114" s="817"/>
      <c r="CF114" s="875">
        <v>26.5</v>
      </c>
      <c r="CG114" s="876"/>
      <c r="CH114" s="876"/>
      <c r="CI114" s="876"/>
      <c r="CJ114" s="876"/>
      <c r="CK114" s="927"/>
      <c r="CL114" s="821"/>
      <c r="CM114" s="815" t="s">
        <v>432</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15">
      <c r="A115" s="914"/>
      <c r="B115" s="915"/>
      <c r="C115" s="752" t="s">
        <v>433</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434</v>
      </c>
      <c r="BA115" s="752"/>
      <c r="BB115" s="752"/>
      <c r="BC115" s="752"/>
      <c r="BD115" s="752"/>
      <c r="BE115" s="752"/>
      <c r="BF115" s="752"/>
      <c r="BG115" s="752"/>
      <c r="BH115" s="752"/>
      <c r="BI115" s="752"/>
      <c r="BJ115" s="752"/>
      <c r="BK115" s="752"/>
      <c r="BL115" s="752"/>
      <c r="BM115" s="752"/>
      <c r="BN115" s="752"/>
      <c r="BO115" s="752"/>
      <c r="BP115" s="753"/>
      <c r="BQ115" s="816">
        <v>193</v>
      </c>
      <c r="BR115" s="817"/>
      <c r="BS115" s="817"/>
      <c r="BT115" s="817"/>
      <c r="BU115" s="817"/>
      <c r="BV115" s="817">
        <v>3726</v>
      </c>
      <c r="BW115" s="817"/>
      <c r="BX115" s="817"/>
      <c r="BY115" s="817"/>
      <c r="BZ115" s="817"/>
      <c r="CA115" s="817">
        <v>432</v>
      </c>
      <c r="CB115" s="817"/>
      <c r="CC115" s="817"/>
      <c r="CD115" s="817"/>
      <c r="CE115" s="817"/>
      <c r="CF115" s="875">
        <v>0</v>
      </c>
      <c r="CG115" s="876"/>
      <c r="CH115" s="876"/>
      <c r="CI115" s="876"/>
      <c r="CJ115" s="876"/>
      <c r="CK115" s="927"/>
      <c r="CL115" s="821"/>
      <c r="CM115" s="815" t="s">
        <v>435</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15">
      <c r="A116" s="916"/>
      <c r="B116" s="917"/>
      <c r="C116" s="839" t="s">
        <v>436</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v>203</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437</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438</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15">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439</v>
      </c>
      <c r="Z117" s="897"/>
      <c r="AA117" s="902">
        <v>26001924</v>
      </c>
      <c r="AB117" s="903"/>
      <c r="AC117" s="903"/>
      <c r="AD117" s="903"/>
      <c r="AE117" s="904"/>
      <c r="AF117" s="905">
        <v>25420238</v>
      </c>
      <c r="AG117" s="903"/>
      <c r="AH117" s="903"/>
      <c r="AI117" s="903"/>
      <c r="AJ117" s="904"/>
      <c r="AK117" s="905">
        <v>24335378</v>
      </c>
      <c r="AL117" s="903"/>
      <c r="AM117" s="903"/>
      <c r="AN117" s="903"/>
      <c r="AO117" s="904"/>
      <c r="AP117" s="906"/>
      <c r="AQ117" s="907"/>
      <c r="AR117" s="907"/>
      <c r="AS117" s="907"/>
      <c r="AT117" s="908"/>
      <c r="AU117" s="932"/>
      <c r="AV117" s="933"/>
      <c r="AW117" s="933"/>
      <c r="AX117" s="933"/>
      <c r="AY117" s="933"/>
      <c r="AZ117" s="863" t="s">
        <v>440</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441</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15">
      <c r="A118" s="895" t="s">
        <v>415</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412</v>
      </c>
      <c r="AB118" s="896"/>
      <c r="AC118" s="896"/>
      <c r="AD118" s="896"/>
      <c r="AE118" s="897"/>
      <c r="AF118" s="898" t="s">
        <v>413</v>
      </c>
      <c r="AG118" s="896"/>
      <c r="AH118" s="896"/>
      <c r="AI118" s="896"/>
      <c r="AJ118" s="897"/>
      <c r="AK118" s="898" t="s">
        <v>294</v>
      </c>
      <c r="AL118" s="896"/>
      <c r="AM118" s="896"/>
      <c r="AN118" s="896"/>
      <c r="AO118" s="897"/>
      <c r="AP118" s="899" t="s">
        <v>414</v>
      </c>
      <c r="AQ118" s="900"/>
      <c r="AR118" s="900"/>
      <c r="AS118" s="900"/>
      <c r="AT118" s="901"/>
      <c r="AU118" s="932"/>
      <c r="AV118" s="933"/>
      <c r="AW118" s="933"/>
      <c r="AX118" s="933"/>
      <c r="AY118" s="933"/>
      <c r="AZ118" s="838" t="s">
        <v>442</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443</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15">
      <c r="A119" s="818" t="s">
        <v>418</v>
      </c>
      <c r="B119" s="819"/>
      <c r="C119" s="860" t="s">
        <v>419</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444</v>
      </c>
      <c r="BP119" s="878"/>
      <c r="BQ119" s="879">
        <v>283326906</v>
      </c>
      <c r="BR119" s="845"/>
      <c r="BS119" s="845"/>
      <c r="BT119" s="845"/>
      <c r="BU119" s="845"/>
      <c r="BV119" s="845">
        <v>274599337</v>
      </c>
      <c r="BW119" s="845"/>
      <c r="BX119" s="845"/>
      <c r="BY119" s="845"/>
      <c r="BZ119" s="845"/>
      <c r="CA119" s="845">
        <v>268103060</v>
      </c>
      <c r="CB119" s="845"/>
      <c r="CC119" s="845"/>
      <c r="CD119" s="845"/>
      <c r="CE119" s="845"/>
      <c r="CF119" s="748"/>
      <c r="CG119" s="749"/>
      <c r="CH119" s="749"/>
      <c r="CI119" s="749"/>
      <c r="CJ119" s="834"/>
      <c r="CK119" s="928"/>
      <c r="CL119" s="823"/>
      <c r="CM119" s="838" t="s">
        <v>445</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15">
      <c r="A120" s="820"/>
      <c r="B120" s="821"/>
      <c r="C120" s="815" t="s">
        <v>422</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446</v>
      </c>
      <c r="AV120" s="881"/>
      <c r="AW120" s="881"/>
      <c r="AX120" s="881"/>
      <c r="AY120" s="882"/>
      <c r="AZ120" s="860" t="s">
        <v>447</v>
      </c>
      <c r="BA120" s="808"/>
      <c r="BB120" s="808"/>
      <c r="BC120" s="808"/>
      <c r="BD120" s="808"/>
      <c r="BE120" s="808"/>
      <c r="BF120" s="808"/>
      <c r="BG120" s="808"/>
      <c r="BH120" s="808"/>
      <c r="BI120" s="808"/>
      <c r="BJ120" s="808"/>
      <c r="BK120" s="808"/>
      <c r="BL120" s="808"/>
      <c r="BM120" s="808"/>
      <c r="BN120" s="808"/>
      <c r="BO120" s="808"/>
      <c r="BP120" s="809"/>
      <c r="BQ120" s="861">
        <v>62935245</v>
      </c>
      <c r="BR120" s="842"/>
      <c r="BS120" s="842"/>
      <c r="BT120" s="842"/>
      <c r="BU120" s="842"/>
      <c r="BV120" s="842">
        <v>64874780</v>
      </c>
      <c r="BW120" s="842"/>
      <c r="BX120" s="842"/>
      <c r="BY120" s="842"/>
      <c r="BZ120" s="842"/>
      <c r="CA120" s="842">
        <v>72866899</v>
      </c>
      <c r="CB120" s="842"/>
      <c r="CC120" s="842"/>
      <c r="CD120" s="842"/>
      <c r="CE120" s="842"/>
      <c r="CF120" s="866">
        <v>64.3</v>
      </c>
      <c r="CG120" s="867"/>
      <c r="CH120" s="867"/>
      <c r="CI120" s="867"/>
      <c r="CJ120" s="867"/>
      <c r="CK120" s="868" t="s">
        <v>448</v>
      </c>
      <c r="CL120" s="852"/>
      <c r="CM120" s="852"/>
      <c r="CN120" s="852"/>
      <c r="CO120" s="853"/>
      <c r="CP120" s="872" t="s">
        <v>395</v>
      </c>
      <c r="CQ120" s="873"/>
      <c r="CR120" s="873"/>
      <c r="CS120" s="873"/>
      <c r="CT120" s="873"/>
      <c r="CU120" s="873"/>
      <c r="CV120" s="873"/>
      <c r="CW120" s="873"/>
      <c r="CX120" s="873"/>
      <c r="CY120" s="873"/>
      <c r="CZ120" s="873"/>
      <c r="DA120" s="873"/>
      <c r="DB120" s="873"/>
      <c r="DC120" s="873"/>
      <c r="DD120" s="873"/>
      <c r="DE120" s="873"/>
      <c r="DF120" s="874"/>
      <c r="DG120" s="861">
        <v>30078214</v>
      </c>
      <c r="DH120" s="842"/>
      <c r="DI120" s="842"/>
      <c r="DJ120" s="842"/>
      <c r="DK120" s="842"/>
      <c r="DL120" s="842">
        <v>30083288</v>
      </c>
      <c r="DM120" s="842"/>
      <c r="DN120" s="842"/>
      <c r="DO120" s="842"/>
      <c r="DP120" s="842"/>
      <c r="DQ120" s="842">
        <v>31558097</v>
      </c>
      <c r="DR120" s="842"/>
      <c r="DS120" s="842"/>
      <c r="DT120" s="842"/>
      <c r="DU120" s="842"/>
      <c r="DV120" s="843">
        <v>27.9</v>
      </c>
      <c r="DW120" s="843"/>
      <c r="DX120" s="843"/>
      <c r="DY120" s="843"/>
      <c r="DZ120" s="844"/>
    </row>
    <row r="121" spans="1:130" s="218" customFormat="1" ht="26.25" customHeight="1" x14ac:dyDescent="0.15">
      <c r="A121" s="820"/>
      <c r="B121" s="821"/>
      <c r="C121" s="863" t="s">
        <v>449</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450</v>
      </c>
      <c r="BA121" s="752"/>
      <c r="BB121" s="752"/>
      <c r="BC121" s="752"/>
      <c r="BD121" s="752"/>
      <c r="BE121" s="752"/>
      <c r="BF121" s="752"/>
      <c r="BG121" s="752"/>
      <c r="BH121" s="752"/>
      <c r="BI121" s="752"/>
      <c r="BJ121" s="752"/>
      <c r="BK121" s="752"/>
      <c r="BL121" s="752"/>
      <c r="BM121" s="752"/>
      <c r="BN121" s="752"/>
      <c r="BO121" s="752"/>
      <c r="BP121" s="753"/>
      <c r="BQ121" s="816">
        <v>35403961</v>
      </c>
      <c r="BR121" s="817"/>
      <c r="BS121" s="817"/>
      <c r="BT121" s="817"/>
      <c r="BU121" s="817"/>
      <c r="BV121" s="817">
        <v>34980112</v>
      </c>
      <c r="BW121" s="817"/>
      <c r="BX121" s="817"/>
      <c r="BY121" s="817"/>
      <c r="BZ121" s="817"/>
      <c r="CA121" s="817">
        <v>35894147</v>
      </c>
      <c r="CB121" s="817"/>
      <c r="CC121" s="817"/>
      <c r="CD121" s="817"/>
      <c r="CE121" s="817"/>
      <c r="CF121" s="875">
        <v>31.7</v>
      </c>
      <c r="CG121" s="876"/>
      <c r="CH121" s="876"/>
      <c r="CI121" s="876"/>
      <c r="CJ121" s="876"/>
      <c r="CK121" s="869"/>
      <c r="CL121" s="855"/>
      <c r="CM121" s="855"/>
      <c r="CN121" s="855"/>
      <c r="CO121" s="856"/>
      <c r="CP121" s="835" t="s">
        <v>396</v>
      </c>
      <c r="CQ121" s="836"/>
      <c r="CR121" s="836"/>
      <c r="CS121" s="836"/>
      <c r="CT121" s="836"/>
      <c r="CU121" s="836"/>
      <c r="CV121" s="836"/>
      <c r="CW121" s="836"/>
      <c r="CX121" s="836"/>
      <c r="CY121" s="836"/>
      <c r="CZ121" s="836"/>
      <c r="DA121" s="836"/>
      <c r="DB121" s="836"/>
      <c r="DC121" s="836"/>
      <c r="DD121" s="836"/>
      <c r="DE121" s="836"/>
      <c r="DF121" s="837"/>
      <c r="DG121" s="816">
        <v>7256335</v>
      </c>
      <c r="DH121" s="817"/>
      <c r="DI121" s="817"/>
      <c r="DJ121" s="817"/>
      <c r="DK121" s="817"/>
      <c r="DL121" s="817">
        <v>7488348</v>
      </c>
      <c r="DM121" s="817"/>
      <c r="DN121" s="817"/>
      <c r="DO121" s="817"/>
      <c r="DP121" s="817"/>
      <c r="DQ121" s="817">
        <v>7167797</v>
      </c>
      <c r="DR121" s="817"/>
      <c r="DS121" s="817"/>
      <c r="DT121" s="817"/>
      <c r="DU121" s="817"/>
      <c r="DV121" s="794">
        <v>6.3</v>
      </c>
      <c r="DW121" s="794"/>
      <c r="DX121" s="794"/>
      <c r="DY121" s="794"/>
      <c r="DZ121" s="795"/>
    </row>
    <row r="122" spans="1:130" s="218" customFormat="1" ht="26.25" customHeight="1" x14ac:dyDescent="0.15">
      <c r="A122" s="820"/>
      <c r="B122" s="821"/>
      <c r="C122" s="815" t="s">
        <v>432</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451</v>
      </c>
      <c r="BA122" s="839"/>
      <c r="BB122" s="839"/>
      <c r="BC122" s="839"/>
      <c r="BD122" s="839"/>
      <c r="BE122" s="839"/>
      <c r="BF122" s="839"/>
      <c r="BG122" s="839"/>
      <c r="BH122" s="839"/>
      <c r="BI122" s="839"/>
      <c r="BJ122" s="839"/>
      <c r="BK122" s="839"/>
      <c r="BL122" s="839"/>
      <c r="BM122" s="839"/>
      <c r="BN122" s="839"/>
      <c r="BO122" s="839"/>
      <c r="BP122" s="840"/>
      <c r="BQ122" s="879">
        <v>172512632</v>
      </c>
      <c r="BR122" s="845"/>
      <c r="BS122" s="845"/>
      <c r="BT122" s="845"/>
      <c r="BU122" s="845"/>
      <c r="BV122" s="845">
        <v>164249737</v>
      </c>
      <c r="BW122" s="845"/>
      <c r="BX122" s="845"/>
      <c r="BY122" s="845"/>
      <c r="BZ122" s="845"/>
      <c r="CA122" s="845">
        <v>155596643</v>
      </c>
      <c r="CB122" s="845"/>
      <c r="CC122" s="845"/>
      <c r="CD122" s="845"/>
      <c r="CE122" s="845"/>
      <c r="CF122" s="846">
        <v>137.30000000000001</v>
      </c>
      <c r="CG122" s="847"/>
      <c r="CH122" s="847"/>
      <c r="CI122" s="847"/>
      <c r="CJ122" s="847"/>
      <c r="CK122" s="869"/>
      <c r="CL122" s="855"/>
      <c r="CM122" s="855"/>
      <c r="CN122" s="855"/>
      <c r="CO122" s="856"/>
      <c r="CP122" s="835" t="s">
        <v>393</v>
      </c>
      <c r="CQ122" s="836"/>
      <c r="CR122" s="836"/>
      <c r="CS122" s="836"/>
      <c r="CT122" s="836"/>
      <c r="CU122" s="836"/>
      <c r="CV122" s="836"/>
      <c r="CW122" s="836"/>
      <c r="CX122" s="836"/>
      <c r="CY122" s="836"/>
      <c r="CZ122" s="836"/>
      <c r="DA122" s="836"/>
      <c r="DB122" s="836"/>
      <c r="DC122" s="836"/>
      <c r="DD122" s="836"/>
      <c r="DE122" s="836"/>
      <c r="DF122" s="837"/>
      <c r="DG122" s="816">
        <v>408722</v>
      </c>
      <c r="DH122" s="817"/>
      <c r="DI122" s="817"/>
      <c r="DJ122" s="817"/>
      <c r="DK122" s="817"/>
      <c r="DL122" s="817">
        <v>421559</v>
      </c>
      <c r="DM122" s="817"/>
      <c r="DN122" s="817"/>
      <c r="DO122" s="817"/>
      <c r="DP122" s="817"/>
      <c r="DQ122" s="817">
        <v>430108</v>
      </c>
      <c r="DR122" s="817"/>
      <c r="DS122" s="817"/>
      <c r="DT122" s="817"/>
      <c r="DU122" s="817"/>
      <c r="DV122" s="794">
        <v>0.4</v>
      </c>
      <c r="DW122" s="794"/>
      <c r="DX122" s="794"/>
      <c r="DY122" s="794"/>
      <c r="DZ122" s="795"/>
    </row>
    <row r="123" spans="1:130" s="218" customFormat="1" ht="26.25" customHeight="1" x14ac:dyDescent="0.15">
      <c r="A123" s="820"/>
      <c r="B123" s="821"/>
      <c r="C123" s="815" t="s">
        <v>438</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452</v>
      </c>
      <c r="BP123" s="878"/>
      <c r="BQ123" s="832">
        <v>270851838</v>
      </c>
      <c r="BR123" s="833"/>
      <c r="BS123" s="833"/>
      <c r="BT123" s="833"/>
      <c r="BU123" s="833"/>
      <c r="BV123" s="833">
        <v>264104629</v>
      </c>
      <c r="BW123" s="833"/>
      <c r="BX123" s="833"/>
      <c r="BY123" s="833"/>
      <c r="BZ123" s="833"/>
      <c r="CA123" s="833">
        <v>264357689</v>
      </c>
      <c r="CB123" s="833"/>
      <c r="CC123" s="833"/>
      <c r="CD123" s="833"/>
      <c r="CE123" s="833"/>
      <c r="CF123" s="748"/>
      <c r="CG123" s="749"/>
      <c r="CH123" s="749"/>
      <c r="CI123" s="749"/>
      <c r="CJ123" s="834"/>
      <c r="CK123" s="869"/>
      <c r="CL123" s="855"/>
      <c r="CM123" s="855"/>
      <c r="CN123" s="855"/>
      <c r="CO123" s="856"/>
      <c r="CP123" s="835"/>
      <c r="CQ123" s="836"/>
      <c r="CR123" s="836"/>
      <c r="CS123" s="836"/>
      <c r="CT123" s="836"/>
      <c r="CU123" s="836"/>
      <c r="CV123" s="836"/>
      <c r="CW123" s="836"/>
      <c r="CX123" s="836"/>
      <c r="CY123" s="836"/>
      <c r="CZ123" s="836"/>
      <c r="DA123" s="836"/>
      <c r="DB123" s="836"/>
      <c r="DC123" s="836"/>
      <c r="DD123" s="836"/>
      <c r="DE123" s="836"/>
      <c r="DF123" s="837"/>
      <c r="DG123" s="779"/>
      <c r="DH123" s="780"/>
      <c r="DI123" s="780"/>
      <c r="DJ123" s="780"/>
      <c r="DK123" s="781"/>
      <c r="DL123" s="782"/>
      <c r="DM123" s="780"/>
      <c r="DN123" s="780"/>
      <c r="DO123" s="780"/>
      <c r="DP123" s="781"/>
      <c r="DQ123" s="782"/>
      <c r="DR123" s="780"/>
      <c r="DS123" s="780"/>
      <c r="DT123" s="780"/>
      <c r="DU123" s="781"/>
      <c r="DV123" s="824"/>
      <c r="DW123" s="825"/>
      <c r="DX123" s="825"/>
      <c r="DY123" s="825"/>
      <c r="DZ123" s="826"/>
    </row>
    <row r="124" spans="1:130" s="218" customFormat="1" ht="26.25" customHeight="1" thickBot="1" x14ac:dyDescent="0.2">
      <c r="A124" s="820"/>
      <c r="B124" s="821"/>
      <c r="C124" s="815" t="s">
        <v>441</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453</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11.6</v>
      </c>
      <c r="BR124" s="831"/>
      <c r="BS124" s="831"/>
      <c r="BT124" s="831"/>
      <c r="BU124" s="831"/>
      <c r="BV124" s="831">
        <v>9.6</v>
      </c>
      <c r="BW124" s="831"/>
      <c r="BX124" s="831"/>
      <c r="BY124" s="831"/>
      <c r="BZ124" s="831"/>
      <c r="CA124" s="831">
        <v>3.3</v>
      </c>
      <c r="CB124" s="831"/>
      <c r="CC124" s="831"/>
      <c r="CD124" s="831"/>
      <c r="CE124" s="831"/>
      <c r="CF124" s="726"/>
      <c r="CG124" s="727"/>
      <c r="CH124" s="727"/>
      <c r="CI124" s="727"/>
      <c r="CJ124" s="862"/>
      <c r="CK124" s="870"/>
      <c r="CL124" s="870"/>
      <c r="CM124" s="870"/>
      <c r="CN124" s="870"/>
      <c r="CO124" s="871"/>
      <c r="CP124" s="835" t="s">
        <v>454</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15">
      <c r="A125" s="820"/>
      <c r="B125" s="821"/>
      <c r="C125" s="815" t="s">
        <v>443</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455</v>
      </c>
      <c r="CL125" s="852"/>
      <c r="CM125" s="852"/>
      <c r="CN125" s="852"/>
      <c r="CO125" s="853"/>
      <c r="CP125" s="860" t="s">
        <v>456</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
      <c r="A126" s="820"/>
      <c r="B126" s="821"/>
      <c r="C126" s="815" t="s">
        <v>445</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457</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15">
      <c r="A127" s="822"/>
      <c r="B127" s="823"/>
      <c r="C127" s="838" t="s">
        <v>458</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459</v>
      </c>
      <c r="AY127" s="812"/>
      <c r="AZ127" s="812"/>
      <c r="BA127" s="812"/>
      <c r="BB127" s="812"/>
      <c r="BC127" s="812"/>
      <c r="BD127" s="812"/>
      <c r="BE127" s="813"/>
      <c r="BF127" s="811" t="s">
        <v>460</v>
      </c>
      <c r="BG127" s="812"/>
      <c r="BH127" s="812"/>
      <c r="BI127" s="812"/>
      <c r="BJ127" s="812"/>
      <c r="BK127" s="812"/>
      <c r="BL127" s="813"/>
      <c r="BM127" s="811" t="s">
        <v>461</v>
      </c>
      <c r="BN127" s="812"/>
      <c r="BO127" s="812"/>
      <c r="BP127" s="812"/>
      <c r="BQ127" s="812"/>
      <c r="BR127" s="812"/>
      <c r="BS127" s="813"/>
      <c r="BT127" s="811" t="s">
        <v>462</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463</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
      <c r="A128" s="796" t="s">
        <v>464</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465</v>
      </c>
      <c r="X128" s="798"/>
      <c r="Y128" s="798"/>
      <c r="Z128" s="799"/>
      <c r="AA128" s="800">
        <v>4641374</v>
      </c>
      <c r="AB128" s="801"/>
      <c r="AC128" s="801"/>
      <c r="AD128" s="801"/>
      <c r="AE128" s="802"/>
      <c r="AF128" s="803">
        <v>4991613</v>
      </c>
      <c r="AG128" s="801"/>
      <c r="AH128" s="801"/>
      <c r="AI128" s="801"/>
      <c r="AJ128" s="802"/>
      <c r="AK128" s="803">
        <v>4933876</v>
      </c>
      <c r="AL128" s="801"/>
      <c r="AM128" s="801"/>
      <c r="AN128" s="801"/>
      <c r="AO128" s="802"/>
      <c r="AP128" s="804"/>
      <c r="AQ128" s="805"/>
      <c r="AR128" s="805"/>
      <c r="AS128" s="805"/>
      <c r="AT128" s="806"/>
      <c r="AU128" s="220"/>
      <c r="AV128" s="220"/>
      <c r="AW128" s="220"/>
      <c r="AX128" s="807" t="s">
        <v>466</v>
      </c>
      <c r="AY128" s="808"/>
      <c r="AZ128" s="808"/>
      <c r="BA128" s="808"/>
      <c r="BB128" s="808"/>
      <c r="BC128" s="808"/>
      <c r="BD128" s="808"/>
      <c r="BE128" s="809"/>
      <c r="BF128" s="786" t="s">
        <v>122</v>
      </c>
      <c r="BG128" s="787"/>
      <c r="BH128" s="787"/>
      <c r="BI128" s="787"/>
      <c r="BJ128" s="787"/>
      <c r="BK128" s="787"/>
      <c r="BL128" s="810"/>
      <c r="BM128" s="786">
        <v>11.25</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467</v>
      </c>
      <c r="CQ128" s="730"/>
      <c r="CR128" s="730"/>
      <c r="CS128" s="730"/>
      <c r="CT128" s="730"/>
      <c r="CU128" s="730"/>
      <c r="CV128" s="730"/>
      <c r="CW128" s="730"/>
      <c r="CX128" s="730"/>
      <c r="CY128" s="730"/>
      <c r="CZ128" s="730"/>
      <c r="DA128" s="730"/>
      <c r="DB128" s="730"/>
      <c r="DC128" s="730"/>
      <c r="DD128" s="730"/>
      <c r="DE128" s="730"/>
      <c r="DF128" s="731"/>
      <c r="DG128" s="790">
        <v>193</v>
      </c>
      <c r="DH128" s="791"/>
      <c r="DI128" s="791"/>
      <c r="DJ128" s="791"/>
      <c r="DK128" s="791"/>
      <c r="DL128" s="791">
        <v>3726</v>
      </c>
      <c r="DM128" s="791"/>
      <c r="DN128" s="791"/>
      <c r="DO128" s="791"/>
      <c r="DP128" s="791"/>
      <c r="DQ128" s="791">
        <v>432</v>
      </c>
      <c r="DR128" s="791"/>
      <c r="DS128" s="791"/>
      <c r="DT128" s="791"/>
      <c r="DU128" s="791"/>
      <c r="DV128" s="792">
        <v>0</v>
      </c>
      <c r="DW128" s="792"/>
      <c r="DX128" s="792"/>
      <c r="DY128" s="792"/>
      <c r="DZ128" s="793"/>
    </row>
    <row r="129" spans="1:131" s="218"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468</v>
      </c>
      <c r="X129" s="777"/>
      <c r="Y129" s="777"/>
      <c r="Z129" s="778"/>
      <c r="AA129" s="779">
        <v>124017973</v>
      </c>
      <c r="AB129" s="780"/>
      <c r="AC129" s="780"/>
      <c r="AD129" s="780"/>
      <c r="AE129" s="781"/>
      <c r="AF129" s="782">
        <v>125835112</v>
      </c>
      <c r="AG129" s="780"/>
      <c r="AH129" s="780"/>
      <c r="AI129" s="780"/>
      <c r="AJ129" s="781"/>
      <c r="AK129" s="782">
        <v>128468950</v>
      </c>
      <c r="AL129" s="780"/>
      <c r="AM129" s="780"/>
      <c r="AN129" s="780"/>
      <c r="AO129" s="781"/>
      <c r="AP129" s="783"/>
      <c r="AQ129" s="784"/>
      <c r="AR129" s="784"/>
      <c r="AS129" s="784"/>
      <c r="AT129" s="785"/>
      <c r="AU129" s="221"/>
      <c r="AV129" s="221"/>
      <c r="AW129" s="221"/>
      <c r="AX129" s="751" t="s">
        <v>469</v>
      </c>
      <c r="AY129" s="752"/>
      <c r="AZ129" s="752"/>
      <c r="BA129" s="752"/>
      <c r="BB129" s="752"/>
      <c r="BC129" s="752"/>
      <c r="BD129" s="752"/>
      <c r="BE129" s="753"/>
      <c r="BF129" s="770" t="s">
        <v>122</v>
      </c>
      <c r="BG129" s="771"/>
      <c r="BH129" s="771"/>
      <c r="BI129" s="771"/>
      <c r="BJ129" s="771"/>
      <c r="BK129" s="771"/>
      <c r="BL129" s="772"/>
      <c r="BM129" s="770">
        <v>16.25</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774" t="s">
        <v>470</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471</v>
      </c>
      <c r="X130" s="777"/>
      <c r="Y130" s="777"/>
      <c r="Z130" s="778"/>
      <c r="AA130" s="779">
        <v>17196436</v>
      </c>
      <c r="AB130" s="780"/>
      <c r="AC130" s="780"/>
      <c r="AD130" s="780"/>
      <c r="AE130" s="781"/>
      <c r="AF130" s="782">
        <v>16633929</v>
      </c>
      <c r="AG130" s="780"/>
      <c r="AH130" s="780"/>
      <c r="AI130" s="780"/>
      <c r="AJ130" s="781"/>
      <c r="AK130" s="782">
        <v>15163790</v>
      </c>
      <c r="AL130" s="780"/>
      <c r="AM130" s="780"/>
      <c r="AN130" s="780"/>
      <c r="AO130" s="781"/>
      <c r="AP130" s="783"/>
      <c r="AQ130" s="784"/>
      <c r="AR130" s="784"/>
      <c r="AS130" s="784"/>
      <c r="AT130" s="785"/>
      <c r="AU130" s="221"/>
      <c r="AV130" s="221"/>
      <c r="AW130" s="221"/>
      <c r="AX130" s="751" t="s">
        <v>472</v>
      </c>
      <c r="AY130" s="752"/>
      <c r="AZ130" s="752"/>
      <c r="BA130" s="752"/>
      <c r="BB130" s="752"/>
      <c r="BC130" s="752"/>
      <c r="BD130" s="752"/>
      <c r="BE130" s="753"/>
      <c r="BF130" s="754">
        <v>3.7</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473</v>
      </c>
      <c r="X131" s="761"/>
      <c r="Y131" s="761"/>
      <c r="Z131" s="762"/>
      <c r="AA131" s="763">
        <v>106821537</v>
      </c>
      <c r="AB131" s="764"/>
      <c r="AC131" s="764"/>
      <c r="AD131" s="764"/>
      <c r="AE131" s="765"/>
      <c r="AF131" s="766">
        <v>109201183</v>
      </c>
      <c r="AG131" s="764"/>
      <c r="AH131" s="764"/>
      <c r="AI131" s="764"/>
      <c r="AJ131" s="765"/>
      <c r="AK131" s="766">
        <v>113305160</v>
      </c>
      <c r="AL131" s="764"/>
      <c r="AM131" s="764"/>
      <c r="AN131" s="764"/>
      <c r="AO131" s="765"/>
      <c r="AP131" s="767"/>
      <c r="AQ131" s="768"/>
      <c r="AR131" s="768"/>
      <c r="AS131" s="768"/>
      <c r="AT131" s="769"/>
      <c r="AU131" s="221"/>
      <c r="AV131" s="221"/>
      <c r="AW131" s="221"/>
      <c r="AX131" s="729" t="s">
        <v>474</v>
      </c>
      <c r="AY131" s="730"/>
      <c r="AZ131" s="730"/>
      <c r="BA131" s="730"/>
      <c r="BB131" s="730"/>
      <c r="BC131" s="730"/>
      <c r="BD131" s="730"/>
      <c r="BE131" s="731"/>
      <c r="BF131" s="732">
        <v>3.3</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38" t="s">
        <v>475</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476</v>
      </c>
      <c r="W132" s="742"/>
      <c r="X132" s="742"/>
      <c r="Y132" s="742"/>
      <c r="Z132" s="743"/>
      <c r="AA132" s="744">
        <v>3.8981973939999999</v>
      </c>
      <c r="AB132" s="745"/>
      <c r="AC132" s="745"/>
      <c r="AD132" s="745"/>
      <c r="AE132" s="746"/>
      <c r="AF132" s="747">
        <v>3.4749588290000002</v>
      </c>
      <c r="AG132" s="745"/>
      <c r="AH132" s="745"/>
      <c r="AI132" s="745"/>
      <c r="AJ132" s="746"/>
      <c r="AK132" s="747">
        <v>3.7400870080000002</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477</v>
      </c>
      <c r="W133" s="721"/>
      <c r="X133" s="721"/>
      <c r="Y133" s="721"/>
      <c r="Z133" s="722"/>
      <c r="AA133" s="723">
        <v>3.2</v>
      </c>
      <c r="AB133" s="724"/>
      <c r="AC133" s="724"/>
      <c r="AD133" s="724"/>
      <c r="AE133" s="725"/>
      <c r="AF133" s="723">
        <v>3.5</v>
      </c>
      <c r="AG133" s="724"/>
      <c r="AH133" s="724"/>
      <c r="AI133" s="724"/>
      <c r="AJ133" s="725"/>
      <c r="AK133" s="723">
        <v>3.7</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sN0S/2gqpVF202BIIWtCkCx0iSXxC+BPNhmO+nClUCzrPfeAz9OecpUrfOIM4VnTRABrmvNZ8D15muMTk5zExw==" saltValue="7lUBfnnN7kC2N/2KzPU58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40" zoomScale="70" zoomScaleNormal="85" zoomScaleSheetLayoutView="70" workbookViewId="0">
      <selection activeCell="AY74" sqref="AY74"/>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478</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fc/OfWLDx6Y+rYMfUHtFfLE4e9mKpw4KpGC7FfdzKcEji53VxMtVOlFtyZgKO8RWULnR6YlxWoHTv+A7ZQdNgg==" saltValue="KPI42euQJccxnCfZ1W+bs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W43" zoomScale="85" zoomScaleNormal="85"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0JpZGgyx8lFc4mKlzJ0A5/CMb4VAYAKF1/8+xMhgx/9Z/kVPeSjycZe9CfLbsvu5oHjWWPJ6aIvuzVaAMPuV1A==" saltValue="jXJhAF5PawuNnD35SE2XB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19" zoomScale="70" zoomScaleSheetLayoutView="70"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479</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480</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481</v>
      </c>
      <c r="AP7" s="260"/>
      <c r="AQ7" s="261" t="s">
        <v>482</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483</v>
      </c>
      <c r="AQ8" s="267" t="s">
        <v>484</v>
      </c>
      <c r="AR8" s="268" t="s">
        <v>485</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486</v>
      </c>
      <c r="AL9" s="1131"/>
      <c r="AM9" s="1131"/>
      <c r="AN9" s="1132"/>
      <c r="AO9" s="269">
        <v>38209947</v>
      </c>
      <c r="AP9" s="269">
        <v>73034</v>
      </c>
      <c r="AQ9" s="270">
        <v>69190</v>
      </c>
      <c r="AR9" s="271">
        <v>5.6</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487</v>
      </c>
      <c r="AL10" s="1131"/>
      <c r="AM10" s="1131"/>
      <c r="AN10" s="1132"/>
      <c r="AO10" s="272">
        <v>77756</v>
      </c>
      <c r="AP10" s="272">
        <v>149</v>
      </c>
      <c r="AQ10" s="273">
        <v>1817</v>
      </c>
      <c r="AR10" s="274">
        <v>-91.8</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488</v>
      </c>
      <c r="AL11" s="1131"/>
      <c r="AM11" s="1131"/>
      <c r="AN11" s="1132"/>
      <c r="AO11" s="272">
        <v>281917</v>
      </c>
      <c r="AP11" s="272">
        <v>539</v>
      </c>
      <c r="AQ11" s="273">
        <v>711</v>
      </c>
      <c r="AR11" s="274">
        <v>-24.2</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489</v>
      </c>
      <c r="AL12" s="1131"/>
      <c r="AM12" s="1131"/>
      <c r="AN12" s="1132"/>
      <c r="AO12" s="272" t="s">
        <v>490</v>
      </c>
      <c r="AP12" s="272" t="s">
        <v>490</v>
      </c>
      <c r="AQ12" s="273">
        <v>19</v>
      </c>
      <c r="AR12" s="274" t="s">
        <v>490</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491</v>
      </c>
      <c r="AL13" s="1131"/>
      <c r="AM13" s="1131"/>
      <c r="AN13" s="1132"/>
      <c r="AO13" s="272">
        <v>649605</v>
      </c>
      <c r="AP13" s="272">
        <v>1242</v>
      </c>
      <c r="AQ13" s="273">
        <v>2094</v>
      </c>
      <c r="AR13" s="274">
        <v>-40.700000000000003</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492</v>
      </c>
      <c r="AL14" s="1131"/>
      <c r="AM14" s="1131"/>
      <c r="AN14" s="1132"/>
      <c r="AO14" s="272">
        <v>835529</v>
      </c>
      <c r="AP14" s="272">
        <v>1597</v>
      </c>
      <c r="AQ14" s="273">
        <v>1351</v>
      </c>
      <c r="AR14" s="274">
        <v>18.2</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493</v>
      </c>
      <c r="AL15" s="1134"/>
      <c r="AM15" s="1134"/>
      <c r="AN15" s="1135"/>
      <c r="AO15" s="272">
        <v>-2337315</v>
      </c>
      <c r="AP15" s="272">
        <v>-4468</v>
      </c>
      <c r="AQ15" s="273">
        <v>-3935</v>
      </c>
      <c r="AR15" s="274">
        <v>13.5</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37717439</v>
      </c>
      <c r="AP16" s="272">
        <v>72093</v>
      </c>
      <c r="AQ16" s="273">
        <v>71247</v>
      </c>
      <c r="AR16" s="274">
        <v>1.2</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494</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495</v>
      </c>
      <c r="AP20" s="281" t="s">
        <v>496</v>
      </c>
      <c r="AQ20" s="282" t="s">
        <v>497</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498</v>
      </c>
      <c r="AL21" s="1137"/>
      <c r="AM21" s="1137"/>
      <c r="AN21" s="1138"/>
      <c r="AO21" s="285">
        <v>7.14</v>
      </c>
      <c r="AP21" s="286">
        <v>6.59</v>
      </c>
      <c r="AQ21" s="287">
        <v>0.55000000000000004</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499</v>
      </c>
      <c r="AL22" s="1137"/>
      <c r="AM22" s="1137"/>
      <c r="AN22" s="1138"/>
      <c r="AO22" s="290">
        <v>100.9</v>
      </c>
      <c r="AP22" s="291">
        <v>99.2</v>
      </c>
      <c r="AQ22" s="292">
        <v>1.7</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29" t="s">
        <v>500</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x14ac:dyDescent="0.15">
      <c r="A27" s="297"/>
      <c r="AO27" s="250"/>
      <c r="AP27" s="250"/>
      <c r="AQ27" s="250"/>
      <c r="AR27" s="250"/>
      <c r="AS27" s="250"/>
      <c r="AT27" s="250"/>
    </row>
    <row r="28" spans="1:46" ht="17.25" x14ac:dyDescent="0.15">
      <c r="A28" s="251" t="s">
        <v>501</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502</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481</v>
      </c>
      <c r="AP30" s="260"/>
      <c r="AQ30" s="261" t="s">
        <v>482</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483</v>
      </c>
      <c r="AQ31" s="267" t="s">
        <v>484</v>
      </c>
      <c r="AR31" s="268" t="s">
        <v>485</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503</v>
      </c>
      <c r="AL32" s="1121"/>
      <c r="AM32" s="1121"/>
      <c r="AN32" s="1122"/>
      <c r="AO32" s="300">
        <v>19445085</v>
      </c>
      <c r="AP32" s="300">
        <v>37167</v>
      </c>
      <c r="AQ32" s="301">
        <v>37151</v>
      </c>
      <c r="AR32" s="302">
        <v>0</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504</v>
      </c>
      <c r="AL33" s="1121"/>
      <c r="AM33" s="1121"/>
      <c r="AN33" s="1122"/>
      <c r="AO33" s="300" t="s">
        <v>490</v>
      </c>
      <c r="AP33" s="300" t="s">
        <v>490</v>
      </c>
      <c r="AQ33" s="301">
        <v>1</v>
      </c>
      <c r="AR33" s="302" t="s">
        <v>490</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505</v>
      </c>
      <c r="AL34" s="1121"/>
      <c r="AM34" s="1121"/>
      <c r="AN34" s="1122"/>
      <c r="AO34" s="300">
        <v>175000</v>
      </c>
      <c r="AP34" s="300">
        <v>334</v>
      </c>
      <c r="AQ34" s="301">
        <v>48</v>
      </c>
      <c r="AR34" s="302">
        <v>595.79999999999995</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506</v>
      </c>
      <c r="AL35" s="1121"/>
      <c r="AM35" s="1121"/>
      <c r="AN35" s="1122"/>
      <c r="AO35" s="300">
        <v>4715293</v>
      </c>
      <c r="AP35" s="300">
        <v>9013</v>
      </c>
      <c r="AQ35" s="301">
        <v>8181</v>
      </c>
      <c r="AR35" s="302">
        <v>10.199999999999999</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507</v>
      </c>
      <c r="AL36" s="1121"/>
      <c r="AM36" s="1121"/>
      <c r="AN36" s="1122"/>
      <c r="AO36" s="300" t="s">
        <v>490</v>
      </c>
      <c r="AP36" s="300" t="s">
        <v>490</v>
      </c>
      <c r="AQ36" s="301">
        <v>473</v>
      </c>
      <c r="AR36" s="302" t="s">
        <v>490</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508</v>
      </c>
      <c r="AL37" s="1121"/>
      <c r="AM37" s="1121"/>
      <c r="AN37" s="1122"/>
      <c r="AO37" s="300" t="s">
        <v>490</v>
      </c>
      <c r="AP37" s="300" t="s">
        <v>490</v>
      </c>
      <c r="AQ37" s="301">
        <v>499</v>
      </c>
      <c r="AR37" s="302" t="s">
        <v>490</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509</v>
      </c>
      <c r="AL38" s="1124"/>
      <c r="AM38" s="1124"/>
      <c r="AN38" s="1125"/>
      <c r="AO38" s="303" t="s">
        <v>490</v>
      </c>
      <c r="AP38" s="303" t="s">
        <v>490</v>
      </c>
      <c r="AQ38" s="304">
        <v>1</v>
      </c>
      <c r="AR38" s="292" t="s">
        <v>490</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510</v>
      </c>
      <c r="AL39" s="1124"/>
      <c r="AM39" s="1124"/>
      <c r="AN39" s="1125"/>
      <c r="AO39" s="300">
        <v>-4933876</v>
      </c>
      <c r="AP39" s="300">
        <v>-9431</v>
      </c>
      <c r="AQ39" s="301">
        <v>-8269</v>
      </c>
      <c r="AR39" s="302">
        <v>14.1</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511</v>
      </c>
      <c r="AL40" s="1121"/>
      <c r="AM40" s="1121"/>
      <c r="AN40" s="1122"/>
      <c r="AO40" s="300">
        <v>-15163790</v>
      </c>
      <c r="AP40" s="300">
        <v>-28984</v>
      </c>
      <c r="AQ40" s="301">
        <v>-27482</v>
      </c>
      <c r="AR40" s="302">
        <v>5.5</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4237712</v>
      </c>
      <c r="AP41" s="300">
        <v>8100</v>
      </c>
      <c r="AQ41" s="301">
        <v>10602</v>
      </c>
      <c r="AR41" s="302">
        <v>-23.6</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512</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513</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481</v>
      </c>
      <c r="AN49" s="1115" t="s">
        <v>514</v>
      </c>
      <c r="AO49" s="1116"/>
      <c r="AP49" s="1116"/>
      <c r="AQ49" s="1116"/>
      <c r="AR49" s="1117"/>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515</v>
      </c>
      <c r="AO50" s="317" t="s">
        <v>516</v>
      </c>
      <c r="AP50" s="318" t="s">
        <v>517</v>
      </c>
      <c r="AQ50" s="319" t="s">
        <v>518</v>
      </c>
      <c r="AR50" s="320" t="s">
        <v>519</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520</v>
      </c>
      <c r="AL51" s="313"/>
      <c r="AM51" s="321">
        <v>52279104</v>
      </c>
      <c r="AN51" s="322">
        <v>97878</v>
      </c>
      <c r="AO51" s="323">
        <v>38.700000000000003</v>
      </c>
      <c r="AP51" s="324">
        <v>52191</v>
      </c>
      <c r="AQ51" s="325">
        <v>0.7</v>
      </c>
      <c r="AR51" s="326">
        <v>38</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521</v>
      </c>
      <c r="AM52" s="329">
        <v>31061663</v>
      </c>
      <c r="AN52" s="330">
        <v>58154</v>
      </c>
      <c r="AO52" s="331">
        <v>36.200000000000003</v>
      </c>
      <c r="AP52" s="332">
        <v>26807</v>
      </c>
      <c r="AQ52" s="333">
        <v>1.8</v>
      </c>
      <c r="AR52" s="334">
        <v>34.4</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522</v>
      </c>
      <c r="AL53" s="313"/>
      <c r="AM53" s="321">
        <v>30227944</v>
      </c>
      <c r="AN53" s="322">
        <v>56940</v>
      </c>
      <c r="AO53" s="323">
        <v>-41.8</v>
      </c>
      <c r="AP53" s="324">
        <v>48105</v>
      </c>
      <c r="AQ53" s="325">
        <v>-7.8</v>
      </c>
      <c r="AR53" s="326">
        <v>-34</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521</v>
      </c>
      <c r="AM54" s="329">
        <v>16547447</v>
      </c>
      <c r="AN54" s="330">
        <v>31170</v>
      </c>
      <c r="AO54" s="331">
        <v>-46.4</v>
      </c>
      <c r="AP54" s="332">
        <v>24072</v>
      </c>
      <c r="AQ54" s="333">
        <v>-10.199999999999999</v>
      </c>
      <c r="AR54" s="334">
        <v>-36.200000000000003</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523</v>
      </c>
      <c r="AL55" s="313"/>
      <c r="AM55" s="321">
        <v>24593935</v>
      </c>
      <c r="AN55" s="322">
        <v>46539</v>
      </c>
      <c r="AO55" s="323">
        <v>-18.3</v>
      </c>
      <c r="AP55" s="324">
        <v>47446</v>
      </c>
      <c r="AQ55" s="325">
        <v>-1.4</v>
      </c>
      <c r="AR55" s="326">
        <v>-16.899999999999999</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521</v>
      </c>
      <c r="AM56" s="329">
        <v>12228523</v>
      </c>
      <c r="AN56" s="330">
        <v>23140</v>
      </c>
      <c r="AO56" s="331">
        <v>-25.8</v>
      </c>
      <c r="AP56" s="332">
        <v>24371</v>
      </c>
      <c r="AQ56" s="333">
        <v>1.2</v>
      </c>
      <c r="AR56" s="334">
        <v>-27</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524</v>
      </c>
      <c r="AL57" s="313"/>
      <c r="AM57" s="321">
        <v>27985752</v>
      </c>
      <c r="AN57" s="322">
        <v>53217</v>
      </c>
      <c r="AO57" s="323">
        <v>14.3</v>
      </c>
      <c r="AP57" s="324">
        <v>48387</v>
      </c>
      <c r="AQ57" s="325">
        <v>2</v>
      </c>
      <c r="AR57" s="326">
        <v>12.3</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521</v>
      </c>
      <c r="AM58" s="329">
        <v>14423357</v>
      </c>
      <c r="AN58" s="330">
        <v>27427</v>
      </c>
      <c r="AO58" s="331">
        <v>18.5</v>
      </c>
      <c r="AP58" s="332">
        <v>25592</v>
      </c>
      <c r="AQ58" s="333">
        <v>5</v>
      </c>
      <c r="AR58" s="334">
        <v>13.5</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525</v>
      </c>
      <c r="AL59" s="313"/>
      <c r="AM59" s="321">
        <v>35668681</v>
      </c>
      <c r="AN59" s="322">
        <v>68177</v>
      </c>
      <c r="AO59" s="323">
        <v>28.1</v>
      </c>
      <c r="AP59" s="324">
        <v>49684</v>
      </c>
      <c r="AQ59" s="325">
        <v>2.7</v>
      </c>
      <c r="AR59" s="326">
        <v>25.4</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521</v>
      </c>
      <c r="AM60" s="329">
        <v>17231760</v>
      </c>
      <c r="AN60" s="330">
        <v>32937</v>
      </c>
      <c r="AO60" s="331">
        <v>20.100000000000001</v>
      </c>
      <c r="AP60" s="332">
        <v>28303</v>
      </c>
      <c r="AQ60" s="333">
        <v>10.6</v>
      </c>
      <c r="AR60" s="334">
        <v>9.5</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526</v>
      </c>
      <c r="AL61" s="335"/>
      <c r="AM61" s="336">
        <v>34151083</v>
      </c>
      <c r="AN61" s="337">
        <v>64550</v>
      </c>
      <c r="AO61" s="338">
        <v>4.2</v>
      </c>
      <c r="AP61" s="339">
        <v>49163</v>
      </c>
      <c r="AQ61" s="340">
        <v>-0.8</v>
      </c>
      <c r="AR61" s="326">
        <v>5</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521</v>
      </c>
      <c r="AM62" s="329">
        <v>18298550</v>
      </c>
      <c r="AN62" s="330">
        <v>34566</v>
      </c>
      <c r="AO62" s="331">
        <v>0.5</v>
      </c>
      <c r="AP62" s="332">
        <v>25829</v>
      </c>
      <c r="AQ62" s="333">
        <v>1.7</v>
      </c>
      <c r="AR62" s="334">
        <v>-1.2</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kivrI4Dm8GRV9lcuc+J26C3WpZ/tCLh2ub5mk20og6sgN98C8LN5ZZtgrGhGgRxKi2WCA3l5Eqve8MSb/yVong==" saltValue="28bAauRolO8coVqXXnhyY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election activeCell="BL101" sqref="BL101"/>
    </sheetView>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478</v>
      </c>
    </row>
    <row r="120" spans="125:125" ht="13.5" hidden="1" customHeight="1" x14ac:dyDescent="0.15"/>
    <row r="121" spans="125:125" ht="13.5" hidden="1" customHeight="1" x14ac:dyDescent="0.15">
      <c r="DU121" s="247"/>
    </row>
  </sheetData>
  <sheetProtection algorithmName="SHA-512" hashValue="YK/fN9giABuw37ppk5FYrP3lEyrzdxaDQcz9w3MmD9fXsbfdxJD8a4jQA+hAUQOS/SaUUlgORctbRTs/CoukQg==" saltValue="sLCdJ2Ms1ekU8HzaSRcFD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election activeCell="C109" sqref="C109"/>
    </sheetView>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478</v>
      </c>
    </row>
  </sheetData>
  <sheetProtection algorithmName="SHA-512" hashValue="6dUV14QwCvS2sRz+CNCMQkJ/bB8uZoTaZ9P+3YPd6WO8PfKxmnECbZlXF4eoiNmwKqZ7y8ydIdTq+amscPlelw==" saltValue="UhJwjYOVo4dhUdfSSmpaw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30" zoomScale="85" zoomScaleNormal="85" zoomScaleSheetLayoutView="100" workbookViewId="0">
      <selection activeCell="O45" sqref="O45"/>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15">
      <c r="B47" s="10"/>
      <c r="C47" s="1139" t="s">
        <v>3</v>
      </c>
      <c r="D47" s="1139"/>
      <c r="E47" s="1140"/>
      <c r="F47" s="11">
        <v>11.01</v>
      </c>
      <c r="G47" s="12">
        <v>11.42</v>
      </c>
      <c r="H47" s="12">
        <v>11.72</v>
      </c>
      <c r="I47" s="12">
        <v>11.57</v>
      </c>
      <c r="J47" s="13">
        <v>11.36</v>
      </c>
    </row>
    <row r="48" spans="2:10" ht="57.75" customHeight="1" x14ac:dyDescent="0.15">
      <c r="B48" s="14"/>
      <c r="C48" s="1141" t="s">
        <v>4</v>
      </c>
      <c r="D48" s="1141"/>
      <c r="E48" s="1142"/>
      <c r="F48" s="15">
        <v>3.96</v>
      </c>
      <c r="G48" s="16">
        <v>4.32</v>
      </c>
      <c r="H48" s="16">
        <v>4.6500000000000004</v>
      </c>
      <c r="I48" s="16">
        <v>4.26</v>
      </c>
      <c r="J48" s="17">
        <v>4.51</v>
      </c>
    </row>
    <row r="49" spans="2:10" ht="57.75" customHeight="1" thickBot="1" x14ac:dyDescent="0.2">
      <c r="B49" s="18"/>
      <c r="C49" s="1143" t="s">
        <v>5</v>
      </c>
      <c r="D49" s="1143"/>
      <c r="E49" s="1144"/>
      <c r="F49" s="19" t="s">
        <v>533</v>
      </c>
      <c r="G49" s="20">
        <v>2.09</v>
      </c>
      <c r="H49" s="20">
        <v>1.56</v>
      </c>
      <c r="I49" s="20">
        <v>0.9</v>
      </c>
      <c r="J49" s="21">
        <v>1.02</v>
      </c>
    </row>
    <row r="50" spans="2:10" x14ac:dyDescent="0.15"/>
  </sheetData>
  <sheetProtection algorithmName="SHA-512" hashValue="Pa4waNI4PpBKYPx0/66kGT4vEOs4fk64J7aOLV+cYVkt9iby21utp2vhkVeZFaIANP04LhkkFJAwJAX3XncdAg==" saltValue="2ldpc1l0U63Dp9ESdyYUZ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2026-03-16T08:23:39Z</cp:lastPrinted>
  <dcterms:created xsi:type="dcterms:W3CDTF">2026-02-23T07:46:17Z</dcterms:created>
  <dcterms:modified xsi:type="dcterms:W3CDTF">2026-03-16T08:23:50Z</dcterms:modified>
  <cp:category/>
</cp:coreProperties>
</file>