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zaisei02\財政課書庫\99 その他\04_県調査・通知・調査照会システム\R7\20260305_【照会：3月16日（月）〆】令和6年度財政状況資料集の作成及び提出について\03回答\"/>
    </mc:Choice>
  </mc:AlternateContent>
  <bookViews>
    <workbookView xWindow="0" yWindow="0" windowWidth="28800" windowHeight="13845" activeTab="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W37" i="10"/>
  <c r="BE37" i="10"/>
  <c r="AM37" i="10"/>
  <c r="U37" i="10"/>
  <c r="C37" i="10"/>
  <c r="BW36" i="10"/>
  <c r="BE36" i="10"/>
  <c r="AM36" i="10"/>
  <c r="U36" i="10"/>
  <c r="C36" i="10"/>
  <c r="BE35" i="10"/>
  <c r="AM35" i="10"/>
  <c r="U35" i="10"/>
  <c r="C35" i="10"/>
  <c r="CO34" i="10"/>
  <c r="CO35" i="10" s="1"/>
  <c r="CO36" i="10" s="1"/>
  <c r="CO37" i="10" s="1"/>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<sst xmlns="http://schemas.openxmlformats.org/spreadsheetml/2006/main" count="1112" uniqueCount="571">
  <si>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</si>
  <si>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</si>
  <si>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</si>
  <si>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</si>
  <si>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</si>
  <si>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</si>
  <si>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</si>
  <si>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</si>
  <si>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</si>
  <si>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</si>
  <si>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</si>
  <si>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</si>
  <si>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</si>
  <si>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</si>
  <si>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</si>
  <si>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</si>
  <si>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</si>
  <si>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</si>
  <si>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</si>
  <si>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</si>
  <si>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</si>
  <si>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</si>
  <si>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</si>
  <si>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</si>
  <si>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</si>
  <si>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</si>
  <si>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</si>
  <si>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</si>
  <si>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</si>
  <si>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</si>
  <si>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</si>
  <si>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</si>
  <si>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</si>
  <si>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</si>
  <si>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</si>
  <si>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</si>
  <si>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</si>
  <si>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</si>
  <si>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</si>
  <si>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</si>
  <si>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</si>
  <si>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</si>
  <si>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</si>
  <si>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</si>
  <si>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</si>
  <si>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</si>
  <si>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</si>
  <si>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</si>
  <si>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</si>
  <si>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</si>
  <si>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</si>
  <si>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</si>
  <si>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</si>
  <si>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</si>
  <si>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</si>
  <si>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</si>
  <si>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</si>
  <si>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</si>
  <si>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</si>
  <si>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</si>
  <si>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</si>
  <si>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</si>
  <si>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</si>
  <si>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</si>
  <si>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</si>
  <si>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</si>
  <si>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</si>
  <si>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</si>
  <si>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</si>
  <si>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</si>
  <si>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</si>
  <si>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</si>
  <si>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</si>
  <si>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</si>
  <si>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</si>
  <si>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</si>
  <si>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</si>
  <si>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</si>
  <si>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</si>
  <si>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</si>
  <si>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</si>
  <si>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</si>
  <si>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</si>
  <si>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</si>
  <si>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</si>
  <si>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</si>
  <si>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</si>
  <si>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</si>
  <si>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</si>
  <si>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</si>
  <si>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</si>
  <si>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</si>
  <si>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</si>
  <si>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</si>
  <si>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明石市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</si>
  <si>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</si>
  <si>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</si>
  <si>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</si>
  <si>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</si>
  <si>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</si>
  <si>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</si>
  <si>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</si>
  <si>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</si>
  <si>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</si>
  <si>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</si>
  <si>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</si>
  <si>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</si>
  <si>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</si>
  <si>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</si>
  <si>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</si>
  <si>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</si>
  <si>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</si>
  <si>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</si>
  <si>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</si>
  <si>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</si>
  <si>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</si>
  <si>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</si>
  <si>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</si>
  <si>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</si>
  <si>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</si>
  <si>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</si>
  <si>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</si>
  <si>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</si>
  <si>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</si>
  <si>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</si>
  <si>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</si>
  <si>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</si>
  <si>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</si>
  <si>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</si>
  <si>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</si>
  <si>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</si>
  <si>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</si>
  <si>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</si>
  <si>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</si>
  <si>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</si>
  <si>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</si>
  <si>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</si>
  <si>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</si>
  <si>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</si>
  <si>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</si>
  <si>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</si>
  <si>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</si>
  <si>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</si>
  <si>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</si>
  <si>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</si>
  <si>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</si>
  <si>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</si>
  <si>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</si>
  <si>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</si>
  <si>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</si>
  <si>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</si>
  <si>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</si>
  <si>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</si>
  <si>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</si>
  <si>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</si>
  <si>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</si>
  <si>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</si>
  <si>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</si>
  <si>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</si>
  <si>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</si>
  <si>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</si>
  <si>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</si>
  <si>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</si>
  <si>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</si>
  <si>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</si>
  <si>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</si>
  <si>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</si>
  <si>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</si>
  <si>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</si>
  <si>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</si>
  <si>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</si>
  <si>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</si>
  <si>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</si>
  <si>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</si>
  <si>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</si>
  <si>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</si>
  <si>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</si>
  <si>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</si>
  <si>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</si>
  <si>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</si>
  <si>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</si>
  <si>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</si>
  <si>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</si>
  <si>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</si>
  <si>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</si>
  <si>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</si>
  <si>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</si>
  <si>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</si>
  <si>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</si>
  <si>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</si>
  <si>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</si>
  <si>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</si>
  <si>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</si>
  <si>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</si>
  <si>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</si>
  <si>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</si>
  <si>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</si>
  <si>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</si>
  <si>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</si>
  <si>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</si>
  <si>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</si>
  <si>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</si>
  <si>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</si>
  <si>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兵庫県明石市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</si>
  <si>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</si>
  <si>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</si>
  <si>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</si>
  <si>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</si>
  <si>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</si>
  <si>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</si>
  <si>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</si>
  <si>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</si>
  <si>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</si>
  <si>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</si>
  <si>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</si>
  <si>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</si>
  <si>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</si>
  <si>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</si>
  <si>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</si>
  <si>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</si>
  <si>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</si>
  <si>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</si>
  <si>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</si>
  <si>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</si>
  <si>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</si>
  <si>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</si>
  <si>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</si>
  <si>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</si>
  <si>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</si>
  <si>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</si>
  <si>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</si>
  <si>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</si>
  <si>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</si>
  <si>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</si>
  <si>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</si>
  <si>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</si>
  <si>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</si>
  <si>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</si>
  <si>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</si>
  <si>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</si>
  <si>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</si>
  <si>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</si>
  <si>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</si>
  <si>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</si>
  <si>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</si>
  <si>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</si>
  <si>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</si>
  <si>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</si>
  <si>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</si>
  <si>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</si>
  <si>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</si>
  <si>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</si>
  <si>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</si>
  <si>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</si>
  <si>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</si>
  <si>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</si>
  <si>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</si>
  <si>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</si>
  <si>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</si>
  <si>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</si>
  <si>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</si>
  <si>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</si>
  <si>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</si>
  <si>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</si>
  <si>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</si>
  <si>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</si>
  <si>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</si>
  <si>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</si>
  <si>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</si>
  <si>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</si>
  <si>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</si>
  <si>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</si>
  <si>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</si>
  <si>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</si>
  <si>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</si>
  <si>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</si>
  <si>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</si>
  <si>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</si>
  <si>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</si>
  <si>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</si>
  <si>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</si>
  <si>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</si>
  <si>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</si>
  <si>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</si>
  <si>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</si>
  <si>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</si>
  <si>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</si>
  <si>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</si>
  <si>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</si>
  <si>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</si>
  <si>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</si>
  <si>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</si>
  <si>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</si>
  <si>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</si>
  <si>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</si>
  <si>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</si>
  <si>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</si>
  <si>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</si>
  <si>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</si>
  <si>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</si>
  <si>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</si>
  <si>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</si>
  <si>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</si>
  <si>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</si>
  <si>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</si>
  <si>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</si>
  <si>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</si>
  <si>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</si>
  <si>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</si>
  <si>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</si>
  <si>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</si>
  <si>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</si>
  <si>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</si>
  <si>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</si>
  <si>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</si>
  <si>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</si>
  <si>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</si>
  <si>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</si>
  <si>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</si>
  <si>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</si>
  <si>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</si>
  <si>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</si>
  <si>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</si>
  <si>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</si>
  <si>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</si>
  <si>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</si>
  <si>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</si>
  <si>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市場</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</si>
  <si>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</si>
  <si>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</si>
  <si>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</si>
  <si>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</si>
  <si>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</si>
  <si>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</si>
  <si>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</si>
  <si>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</si>
  <si>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</si>
  <si>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</si>
  <si>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</si>
  <si>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</si>
  <si>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</si>
  <si>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</si>
  <si>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</si>
  <si>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</si>
  <si>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</si>
  <si>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</si>
  <si>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</si>
  <si>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</si>
  <si>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</si>
  <si>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</si>
  <si>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</si>
  <si>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</si>
  <si>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</si>
  <si>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</si>
  <si>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兵庫県明石市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</si>
  <si>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</si>
  <si>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</si>
  <si>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</si>
  <si>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</si>
  <si>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</si>
  <si>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</si>
  <si>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</si>
  <si>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</si>
  <si>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</si>
  <si>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</si>
  <si>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</si>
  <si>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</si>
  <si>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</si>
  <si>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</si>
  <si>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</si>
  <si>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</si>
  <si>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</si>
  <si>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</si>
  <si>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</si>
  <si>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</si>
  <si>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葬祭事業特別会計</t>
    <phoneticPr fontId="5"/>
  </si>
  <si>
    <t>公共用地取得事業特別会計</t>
    <phoneticPr fontId="5"/>
  </si>
  <si>
    <t>石ヶ谷墓園整備事業特別会計</t>
    <phoneticPr fontId="5"/>
  </si>
  <si>
    <t>土地区画整理事業清算金特別会計</t>
    <phoneticPr fontId="5"/>
  </si>
  <si>
    <t>病院事業債管理特別会計</t>
    <phoneticPr fontId="5"/>
  </si>
  <si>
    <t>母子父子寡婦福祉資金貸付事業特別会計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</si>
  <si>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</si>
  <si>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</si>
  <si>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</si>
  <si>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</si>
  <si>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</si>
  <si>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</si>
  <si>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</si>
  <si>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</si>
  <si>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</si>
  <si>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</si>
  <si>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</si>
  <si>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</si>
  <si>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</si>
  <si>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</si>
  <si>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</si>
  <si>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</si>
  <si>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</si>
  <si>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</si>
  <si>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</si>
  <si>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地方卸売市場事業特別会計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</si>
  <si>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</si>
  <si>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</si>
  <si>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</si>
  <si>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</si>
  <si>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</si>
  <si>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</si>
  <si>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</si>
  <si>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</si>
  <si>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</si>
  <si>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</si>
  <si>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</si>
  <si>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</si>
  <si>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</si>
  <si>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</si>
  <si>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</si>
  <si>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</si>
  <si>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</si>
  <si>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</si>
  <si>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</si>
  <si>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</si>
  <si>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</si>
  <si>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</si>
  <si>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</si>
  <si>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</si>
  <si>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</si>
  <si>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</si>
  <si>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</si>
  <si>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</si>
  <si>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</si>
  <si>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</si>
  <si>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</si>
  <si>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</si>
  <si>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</si>
  <si>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</si>
  <si>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</si>
  <si>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</si>
  <si>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</si>
  <si>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</si>
  <si>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</si>
  <si>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</si>
  <si>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</si>
  <si>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</si>
  <si>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</si>
  <si>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</si>
  <si>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</si>
  <si>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</si>
  <si>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</si>
  <si>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</si>
  <si>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</si>
  <si>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</si>
  <si>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</si>
  <si>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</si>
  <si>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</si>
  <si>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</si>
  <si>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</si>
  <si>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</si>
  <si>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</si>
  <si>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</si>
  <si>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</si>
  <si>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</si>
  <si>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</si>
  <si>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</si>
  <si>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</si>
  <si>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</si>
  <si>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</si>
  <si>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</si>
  <si>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</si>
  <si>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</si>
  <si>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</si>
  <si>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</si>
  <si>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</si>
  <si>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</si>
  <si>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</si>
  <si>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</si>
  <si>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</si>
  <si>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</si>
  <si>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</si>
  <si>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</si>
  <si>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</si>
  <si>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</si>
  <si>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</si>
  <si>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</si>
  <si>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</si>
  <si>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</si>
  <si>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</si>
  <si>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</si>
  <si>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</si>
  <si>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</si>
  <si>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</si>
  <si>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</si>
  <si>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</si>
  <si>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</si>
  <si>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</si>
  <si>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</si>
  <si>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</si>
  <si>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</si>
  <si>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</si>
  <si>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</si>
  <si>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</si>
  <si>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</si>
  <si>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</si>
  <si>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</si>
  <si>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</si>
  <si>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</si>
  <si>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</si>
  <si>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</si>
  <si>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</si>
  <si>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</si>
  <si>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</si>
  <si>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</si>
  <si>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</si>
  <si>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</si>
  <si>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</si>
  <si>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</si>
  <si>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</si>
  <si>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</si>
  <si>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</si>
  <si>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</si>
  <si>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</si>
  <si>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</si>
  <si>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</si>
  <si>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</si>
  <si>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</si>
  <si>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</si>
  <si>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</si>
  <si>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</si>
  <si>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</si>
  <si>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</si>
  <si>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</si>
  <si>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</si>
  <si>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</si>
  <si>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</si>
  <si>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</si>
  <si>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</si>
  <si>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</si>
  <si>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</si>
  <si>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1.08</t>
  </si>
  <si>
    <t>土地区画整理事業清算金特別会計</t>
  </si>
  <si>
    <t>▲ 0.00</t>
  </si>
  <si>
    <t>水道事業会計</t>
  </si>
  <si>
    <t>下水道事業会計</t>
  </si>
  <si>
    <t>一般会計</t>
  </si>
  <si>
    <t>石ヶ谷墓園整備事業特別会計</t>
  </si>
  <si>
    <t>介護保険事業特別会計</t>
  </si>
  <si>
    <t>国民健康保険事業特別会計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</si>
  <si>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</si>
  <si>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</si>
  <si>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</si>
  <si>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</si>
  <si>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</si>
  <si>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</si>
  <si>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</si>
  <si>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</si>
  <si>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t>
    <phoneticPr fontId="2"/>
  </si>
  <si>
    <t>兵庫県後期高齢者医療広域連合（一般会計）</t>
  </si>
  <si>
    <t>兵庫県後期高齢者医療広域連合（特別会計）</t>
  </si>
  <si>
    <t>明石市産業振興財団</t>
    <rPh sb="0" eb="3">
      <t>アカシシ</t>
    </rPh>
    <rPh sb="3" eb="5">
      <t>サンギョウ</t>
    </rPh>
    <rPh sb="5" eb="7">
      <t>シンコウ</t>
    </rPh>
    <rPh sb="7" eb="9">
      <t>ザイダン</t>
    </rPh>
    <phoneticPr fontId="2"/>
  </si>
  <si>
    <t>明石地域振興開発</t>
    <rPh sb="0" eb="2">
      <t>アカシ</t>
    </rPh>
    <rPh sb="2" eb="4">
      <t>チイキ</t>
    </rPh>
    <rPh sb="4" eb="6">
      <t>シンコウ</t>
    </rPh>
    <rPh sb="6" eb="8">
      <t>カイハツ</t>
    </rPh>
    <phoneticPr fontId="2"/>
  </si>
  <si>
    <t>明石市立市民病院</t>
    <rPh sb="0" eb="4">
      <t>アカシシリツ</t>
    </rPh>
    <rPh sb="4" eb="6">
      <t>シミン</t>
    </rPh>
    <rPh sb="6" eb="8">
      <t>ビョウイン</t>
    </rPh>
    <phoneticPr fontId="2"/>
  </si>
  <si>
    <t>一般財団法人あかしこども財団</t>
    <rPh sb="0" eb="2">
      <t>イッパン</t>
    </rPh>
    <rPh sb="2" eb="4">
      <t>ザイダン</t>
    </rPh>
    <rPh sb="4" eb="6">
      <t>ホウジン</t>
    </rPh>
    <rPh sb="12" eb="14">
      <t>ザイダン</t>
    </rPh>
    <phoneticPr fontId="2"/>
  </si>
  <si>
    <t>○</t>
  </si>
  <si>
    <t>-</t>
    <phoneticPr fontId="2"/>
  </si>
  <si>
    <t>-</t>
    <phoneticPr fontId="2"/>
  </si>
  <si>
    <t>-</t>
    <phoneticPr fontId="2"/>
  </si>
  <si>
    <t>庁舎建設基金</t>
    <phoneticPr fontId="2"/>
  </si>
  <si>
    <t>一般廃棄物処理施設整備基金</t>
    <phoneticPr fontId="5"/>
  </si>
  <si>
    <t>福祉まちづくり基金</t>
    <phoneticPr fontId="5"/>
  </si>
  <si>
    <t>スポーツ振興基金</t>
    <phoneticPr fontId="5"/>
  </si>
  <si>
    <t>特別会計等健全化基金</t>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</si>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</sst>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795C-48D1-80F2-E01DA91CE56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34621</c:v>
                </c:pt>
                <c:pt idx="1">
                  <c:v>28142</c:v>
                </c:pt>
                <c:pt idx="2">
                  <c:v>28994</c:v>
                </c:pt>
                <c:pt idx="3">
                  <c:v>33104</c:v>
                </c:pt>
                <c:pt idx="4">
                  <c:v>25110</c:v>
                </c:pt>
              </c:numCache>
            </c:numRef>
          </c:val>
          <c:smooth val="0"/>
          <c:extLst>
            <c:ext xmlns:c16="http://schemas.microsoft.com/office/drawing/2014/chart" uri="{C3380CC4-5D6E-409C-BE32-E72D297353CC}">
              <c16:uniqueId val="{00000001-795C-48D1-80F2-E01DA91CE56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3.22</c:v>
                </c:pt>
                <c:pt idx="1">
                  <c:v>2.36</c:v>
                </c:pt>
                <c:pt idx="2">
                  <c:v>1.58</c:v>
                </c:pt>
                <c:pt idx="3">
                  <c:v>1.57</c:v>
                </c:pt>
                <c:pt idx="4">
                  <c:v>1.74</c:v>
                </c:pt>
              </c:numCache>
            </c:numRef>
          </c:val>
          <c:extLst>
            <c:ext xmlns:c16="http://schemas.microsoft.com/office/drawing/2014/chart" uri="{C3380CC4-5D6E-409C-BE32-E72D297353CC}">
              <c16:uniqueId val="{00000000-07D2-43B2-9597-C54E9507C1A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14.7</c:v>
                </c:pt>
                <c:pt idx="1">
                  <c:v>14.98</c:v>
                </c:pt>
                <c:pt idx="2">
                  <c:v>15.05</c:v>
                </c:pt>
                <c:pt idx="3">
                  <c:v>14.65</c:v>
                </c:pt>
                <c:pt idx="4">
                  <c:v>14.13</c:v>
                </c:pt>
              </c:numCache>
            </c:numRef>
          </c:val>
          <c:extLst>
            <c:ext xmlns:c16="http://schemas.microsoft.com/office/drawing/2014/chart" uri="{C3380CC4-5D6E-409C-BE32-E72D297353CC}">
              <c16:uniqueId val="{00000001-07D2-43B2-9597-C54E9507C1A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2.4300000000000002</c:v>
                </c:pt>
                <c:pt idx="1">
                  <c:v>0.64</c:v>
                </c:pt>
                <c:pt idx="2">
                  <c:v>-1.08</c:v>
                </c:pt>
                <c:pt idx="3">
                  <c:v>0.05</c:v>
                </c:pt>
                <c:pt idx="4">
                  <c:v>0.35</c:v>
                </c:pt>
              </c:numCache>
            </c:numRef>
          </c:val>
          <c:smooth val="0"/>
          <c:extLst>
            <c:ext xmlns:c16="http://schemas.microsoft.com/office/drawing/2014/chart" uri="{C3380CC4-5D6E-409C-BE32-E72D297353CC}">
              <c16:uniqueId val="{00000002-07D2-43B2-9597-C54E9507C1A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7451-4D76-BA12-C8166E952BB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451-4D76-BA12-C8166E952BB6}"/>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c:v>
                </c:pt>
                <c:pt idx="4">
                  <c:v>#N/A</c:v>
                </c:pt>
                <c:pt idx="5">
                  <c:v>0.01</c:v>
                </c:pt>
                <c:pt idx="6">
                  <c:v>#N/A</c:v>
                </c:pt>
                <c:pt idx="7">
                  <c:v>0.16</c:v>
                </c:pt>
                <c:pt idx="8">
                  <c:v>#N/A</c:v>
                </c:pt>
                <c:pt idx="9">
                  <c:v>0</c:v>
                </c:pt>
              </c:numCache>
            </c:numRef>
          </c:val>
          <c:extLst>
            <c:ext xmlns:c16="http://schemas.microsoft.com/office/drawing/2014/chart" uri="{C3380CC4-5D6E-409C-BE32-E72D297353CC}">
              <c16:uniqueId val="{00000002-7451-4D76-BA12-C8166E952BB6}"/>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0.03</c:v>
                </c:pt>
                <c:pt idx="2">
                  <c:v>#N/A</c:v>
                </c:pt>
                <c:pt idx="3">
                  <c:v>0.02</c:v>
                </c:pt>
                <c:pt idx="4">
                  <c:v>#N/A</c:v>
                </c:pt>
                <c:pt idx="5">
                  <c:v>0.03</c:v>
                </c:pt>
                <c:pt idx="6">
                  <c:v>#N/A</c:v>
                </c:pt>
                <c:pt idx="7">
                  <c:v>0.04</c:v>
                </c:pt>
                <c:pt idx="8">
                  <c:v>#N/A</c:v>
                </c:pt>
                <c:pt idx="9">
                  <c:v>0.03</c:v>
                </c:pt>
              </c:numCache>
            </c:numRef>
          </c:val>
          <c:extLst>
            <c:ext xmlns:c16="http://schemas.microsoft.com/office/drawing/2014/chart" uri="{C3380CC4-5D6E-409C-BE32-E72D297353CC}">
              <c16:uniqueId val="{00000003-7451-4D76-BA12-C8166E952BB6}"/>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1.17</c:v>
                </c:pt>
                <c:pt idx="2">
                  <c:v>#N/A</c:v>
                </c:pt>
                <c:pt idx="3">
                  <c:v>0.47</c:v>
                </c:pt>
                <c:pt idx="4">
                  <c:v>#N/A</c:v>
                </c:pt>
                <c:pt idx="5">
                  <c:v>0.51</c:v>
                </c:pt>
                <c:pt idx="6">
                  <c:v>#N/A</c:v>
                </c:pt>
                <c:pt idx="7">
                  <c:v>0.17</c:v>
                </c:pt>
                <c:pt idx="8">
                  <c:v>#N/A</c:v>
                </c:pt>
                <c:pt idx="9">
                  <c:v>0.21</c:v>
                </c:pt>
              </c:numCache>
            </c:numRef>
          </c:val>
          <c:extLst>
            <c:ext xmlns:c16="http://schemas.microsoft.com/office/drawing/2014/chart" uri="{C3380CC4-5D6E-409C-BE32-E72D297353CC}">
              <c16:uniqueId val="{00000004-7451-4D76-BA12-C8166E952BB6}"/>
            </c:ext>
          </c:extLst>
        </c:ser>
        <c:ser>
          <c:idx val="5"/>
          <c:order val="5"/>
          <c:tx>
            <c:strRef>
              <c:f>データシート!$A$32</c:f>
              <c:strCache>
                <c:ptCount val="1"/>
                <c:pt idx="0">
                  <c:v>石ヶ谷墓園整備事業特別会計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0.48</c:v>
                </c:pt>
                <c:pt idx="2">
                  <c:v>#N/A</c:v>
                </c:pt>
                <c:pt idx="3">
                  <c:v>0.47</c:v>
                </c:pt>
                <c:pt idx="4">
                  <c:v>#N/A</c:v>
                </c:pt>
                <c:pt idx="5">
                  <c:v>0.49</c:v>
                </c:pt>
                <c:pt idx="6">
                  <c:v>#N/A</c:v>
                </c:pt>
                <c:pt idx="7">
                  <c:v>0.48</c:v>
                </c:pt>
                <c:pt idx="8">
                  <c:v>#N/A</c:v>
                </c:pt>
                <c:pt idx="9">
                  <c:v>0.49</c:v>
                </c:pt>
              </c:numCache>
            </c:numRef>
          </c:val>
          <c:extLst>
            <c:ext xmlns:c16="http://schemas.microsoft.com/office/drawing/2014/chart" uri="{C3380CC4-5D6E-409C-BE32-E72D297353CC}">
              <c16:uniqueId val="{00000005-7451-4D76-BA12-C8166E952BB6}"/>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2.73</c:v>
                </c:pt>
                <c:pt idx="2">
                  <c:v>#N/A</c:v>
                </c:pt>
                <c:pt idx="3">
                  <c:v>1.88</c:v>
                </c:pt>
                <c:pt idx="4">
                  <c:v>#N/A</c:v>
                </c:pt>
                <c:pt idx="5">
                  <c:v>1.08</c:v>
                </c:pt>
                <c:pt idx="6">
                  <c:v>#N/A</c:v>
                </c:pt>
                <c:pt idx="7">
                  <c:v>1.08</c:v>
                </c:pt>
                <c:pt idx="8">
                  <c:v>#N/A</c:v>
                </c:pt>
                <c:pt idx="9">
                  <c:v>1.24</c:v>
                </c:pt>
              </c:numCache>
            </c:numRef>
          </c:val>
          <c:extLst>
            <c:ext xmlns:c16="http://schemas.microsoft.com/office/drawing/2014/chart" uri="{C3380CC4-5D6E-409C-BE32-E72D297353CC}">
              <c16:uniqueId val="{00000006-7451-4D76-BA12-C8166E952BB6}"/>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5.15</c:v>
                </c:pt>
                <c:pt idx="2">
                  <c:v>#N/A</c:v>
                </c:pt>
                <c:pt idx="3">
                  <c:v>5.29</c:v>
                </c:pt>
                <c:pt idx="4">
                  <c:v>#N/A</c:v>
                </c:pt>
                <c:pt idx="5">
                  <c:v>5.57</c:v>
                </c:pt>
                <c:pt idx="6">
                  <c:v>#N/A</c:v>
                </c:pt>
                <c:pt idx="7">
                  <c:v>6</c:v>
                </c:pt>
                <c:pt idx="8">
                  <c:v>#N/A</c:v>
                </c:pt>
                <c:pt idx="9">
                  <c:v>6.48</c:v>
                </c:pt>
              </c:numCache>
            </c:numRef>
          </c:val>
          <c:extLst>
            <c:ext xmlns:c16="http://schemas.microsoft.com/office/drawing/2014/chart" uri="{C3380CC4-5D6E-409C-BE32-E72D297353CC}">
              <c16:uniqueId val="{00000007-7451-4D76-BA12-C8166E952BB6}"/>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6.65</c:v>
                </c:pt>
                <c:pt idx="2">
                  <c:v>#N/A</c:v>
                </c:pt>
                <c:pt idx="3">
                  <c:v>5.72</c:v>
                </c:pt>
                <c:pt idx="4">
                  <c:v>#N/A</c:v>
                </c:pt>
                <c:pt idx="5">
                  <c:v>6.81</c:v>
                </c:pt>
                <c:pt idx="6">
                  <c:v>#N/A</c:v>
                </c:pt>
                <c:pt idx="7">
                  <c:v>9.67</c:v>
                </c:pt>
                <c:pt idx="8">
                  <c:v>#N/A</c:v>
                </c:pt>
                <c:pt idx="9">
                  <c:v>9.1300000000000008</c:v>
                </c:pt>
              </c:numCache>
            </c:numRef>
          </c:val>
          <c:extLst>
            <c:ext xmlns:c16="http://schemas.microsoft.com/office/drawing/2014/chart" uri="{C3380CC4-5D6E-409C-BE32-E72D297353CC}">
              <c16:uniqueId val="{00000008-7451-4D76-BA12-C8166E952BB6}"/>
            </c:ext>
          </c:extLst>
        </c:ser>
        <c:ser>
          <c:idx val="9"/>
          <c:order val="9"/>
          <c:tx>
            <c:strRef>
              <c:f>データシート!$A$36</c:f>
              <c:strCache>
                <c:ptCount val="1"/>
                <c:pt idx="0">
                  <c:v>土地区画整理事業清算金特別会計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9-7451-4D76-BA12-C8166E952BB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11402</c:v>
                </c:pt>
                <c:pt idx="5">
                  <c:v>11266</c:v>
                </c:pt>
                <c:pt idx="8">
                  <c:v>11245</c:v>
                </c:pt>
                <c:pt idx="11">
                  <c:v>11007</c:v>
                </c:pt>
                <c:pt idx="14">
                  <c:v>10794</c:v>
                </c:pt>
              </c:numCache>
            </c:numRef>
          </c:val>
          <c:extLst>
            <c:ext xmlns:c16="http://schemas.microsoft.com/office/drawing/2014/chart" uri="{C3380CC4-5D6E-409C-BE32-E72D297353CC}">
              <c16:uniqueId val="{00000000-B010-4B44-B43F-6D15208D52F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010-4B44-B43F-6D15208D52F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010-4B44-B43F-6D15208D52F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010-4B44-B43F-6D15208D52F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1892</c:v>
                </c:pt>
                <c:pt idx="3">
                  <c:v>1850</c:v>
                </c:pt>
                <c:pt idx="6">
                  <c:v>1753</c:v>
                </c:pt>
                <c:pt idx="9">
                  <c:v>1673</c:v>
                </c:pt>
                <c:pt idx="12">
                  <c:v>1594</c:v>
                </c:pt>
              </c:numCache>
            </c:numRef>
          </c:val>
          <c:extLst>
            <c:ext xmlns:c16="http://schemas.microsoft.com/office/drawing/2014/chart" uri="{C3380CC4-5D6E-409C-BE32-E72D297353CC}">
              <c16:uniqueId val="{00000004-B010-4B44-B43F-6D15208D52F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010-4B44-B43F-6D15208D52F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010-4B44-B43F-6D15208D52F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11508</c:v>
                </c:pt>
                <c:pt idx="3">
                  <c:v>11668</c:v>
                </c:pt>
                <c:pt idx="6">
                  <c:v>12228</c:v>
                </c:pt>
                <c:pt idx="9">
                  <c:v>12146</c:v>
                </c:pt>
                <c:pt idx="12">
                  <c:v>10738</c:v>
                </c:pt>
              </c:numCache>
            </c:numRef>
          </c:val>
          <c:extLst>
            <c:ext xmlns:c16="http://schemas.microsoft.com/office/drawing/2014/chart" uri="{C3380CC4-5D6E-409C-BE32-E72D297353CC}">
              <c16:uniqueId val="{00000007-B010-4B44-B43F-6D15208D52F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1998</c:v>
                </c:pt>
                <c:pt idx="2">
                  <c:v>#N/A</c:v>
                </c:pt>
                <c:pt idx="3">
                  <c:v>#N/A</c:v>
                </c:pt>
                <c:pt idx="4">
                  <c:v>2252</c:v>
                </c:pt>
                <c:pt idx="5">
                  <c:v>#N/A</c:v>
                </c:pt>
                <c:pt idx="6">
                  <c:v>#N/A</c:v>
                </c:pt>
                <c:pt idx="7">
                  <c:v>2736</c:v>
                </c:pt>
                <c:pt idx="8">
                  <c:v>#N/A</c:v>
                </c:pt>
                <c:pt idx="9">
                  <c:v>#N/A</c:v>
                </c:pt>
                <c:pt idx="10">
                  <c:v>2812</c:v>
                </c:pt>
                <c:pt idx="11">
                  <c:v>#N/A</c:v>
                </c:pt>
                <c:pt idx="12">
                  <c:v>#N/A</c:v>
                </c:pt>
                <c:pt idx="13">
                  <c:v>1538</c:v>
                </c:pt>
                <c:pt idx="14">
                  <c:v>#N/A</c:v>
                </c:pt>
              </c:numCache>
            </c:numRef>
          </c:val>
          <c:smooth val="0"/>
          <c:extLst>
            <c:ext xmlns:c16="http://schemas.microsoft.com/office/drawing/2014/chart" uri="{C3380CC4-5D6E-409C-BE32-E72D297353CC}">
              <c16:uniqueId val="{00000008-B010-4B44-B43F-6D15208D52F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87539</c:v>
                </c:pt>
                <c:pt idx="5">
                  <c:v>86648</c:v>
                </c:pt>
                <c:pt idx="8">
                  <c:v>84168</c:v>
                </c:pt>
                <c:pt idx="11">
                  <c:v>81311</c:v>
                </c:pt>
                <c:pt idx="14">
                  <c:v>76884</c:v>
                </c:pt>
              </c:numCache>
            </c:numRef>
          </c:val>
          <c:extLst>
            <c:ext xmlns:c16="http://schemas.microsoft.com/office/drawing/2014/chart" uri="{C3380CC4-5D6E-409C-BE32-E72D297353CC}">
              <c16:uniqueId val="{00000000-2187-4213-B887-FD98FB90756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30853</c:v>
                </c:pt>
                <c:pt idx="5">
                  <c:v>28729</c:v>
                </c:pt>
                <c:pt idx="8">
                  <c:v>27061</c:v>
                </c:pt>
                <c:pt idx="11">
                  <c:v>26373</c:v>
                </c:pt>
                <c:pt idx="14">
                  <c:v>25922</c:v>
                </c:pt>
              </c:numCache>
            </c:numRef>
          </c:val>
          <c:extLst>
            <c:ext xmlns:c16="http://schemas.microsoft.com/office/drawing/2014/chart" uri="{C3380CC4-5D6E-409C-BE32-E72D297353CC}">
              <c16:uniqueId val="{00000001-2187-4213-B887-FD98FB90756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20704</c:v>
                </c:pt>
                <c:pt idx="5">
                  <c:v>20891</c:v>
                </c:pt>
                <c:pt idx="8">
                  <c:v>20870</c:v>
                </c:pt>
                <c:pt idx="11">
                  <c:v>20309</c:v>
                </c:pt>
                <c:pt idx="14">
                  <c:v>20952</c:v>
                </c:pt>
              </c:numCache>
            </c:numRef>
          </c:val>
          <c:extLst>
            <c:ext xmlns:c16="http://schemas.microsoft.com/office/drawing/2014/chart" uri="{C3380CC4-5D6E-409C-BE32-E72D297353CC}">
              <c16:uniqueId val="{00000002-2187-4213-B887-FD98FB90756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187-4213-B887-FD98FB90756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187-4213-B887-FD98FB90756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7</c:v>
                </c:pt>
                <c:pt idx="3">
                  <c:v>7</c:v>
                </c:pt>
                <c:pt idx="6">
                  <c:v>4</c:v>
                </c:pt>
                <c:pt idx="9">
                  <c:v>3</c:v>
                </c:pt>
                <c:pt idx="12">
                  <c:v>0</c:v>
                </c:pt>
              </c:numCache>
            </c:numRef>
          </c:val>
          <c:extLst>
            <c:ext xmlns:c16="http://schemas.microsoft.com/office/drawing/2014/chart" uri="{C3380CC4-5D6E-409C-BE32-E72D297353CC}">
              <c16:uniqueId val="{00000005-2187-4213-B887-FD98FB90756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13840</c:v>
                </c:pt>
                <c:pt idx="3">
                  <c:v>13893</c:v>
                </c:pt>
                <c:pt idx="6">
                  <c:v>13735</c:v>
                </c:pt>
                <c:pt idx="9">
                  <c:v>14231</c:v>
                </c:pt>
                <c:pt idx="12">
                  <c:v>14305</c:v>
                </c:pt>
              </c:numCache>
            </c:numRef>
          </c:val>
          <c:extLst>
            <c:ext xmlns:c16="http://schemas.microsoft.com/office/drawing/2014/chart" uri="{C3380CC4-5D6E-409C-BE32-E72D297353CC}">
              <c16:uniqueId val="{00000006-2187-4213-B887-FD98FB90756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2187-4213-B887-FD98FB90756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16920</c:v>
                </c:pt>
                <c:pt idx="3">
                  <c:v>15377</c:v>
                </c:pt>
                <c:pt idx="6">
                  <c:v>14165</c:v>
                </c:pt>
                <c:pt idx="9">
                  <c:v>13090</c:v>
                </c:pt>
                <c:pt idx="12">
                  <c:v>12304</c:v>
                </c:pt>
              </c:numCache>
            </c:numRef>
          </c:val>
          <c:extLst>
            <c:ext xmlns:c16="http://schemas.microsoft.com/office/drawing/2014/chart" uri="{C3380CC4-5D6E-409C-BE32-E72D297353CC}">
              <c16:uniqueId val="{00000008-2187-4213-B887-FD98FB90756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187-4213-B887-FD98FB90756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122423</c:v>
                </c:pt>
                <c:pt idx="3">
                  <c:v>120152</c:v>
                </c:pt>
                <c:pt idx="6">
                  <c:v>116470</c:v>
                </c:pt>
                <c:pt idx="9">
                  <c:v>113729</c:v>
                </c:pt>
                <c:pt idx="12">
                  <c:v>109899</c:v>
                </c:pt>
              </c:numCache>
            </c:numRef>
          </c:val>
          <c:extLst>
            <c:ext xmlns:c16="http://schemas.microsoft.com/office/drawing/2014/chart" uri="{C3380CC4-5D6E-409C-BE32-E72D297353CC}">
              <c16:uniqueId val="{0000000A-2187-4213-B887-FD98FB90756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14094</c:v>
                </c:pt>
                <c:pt idx="2">
                  <c:v>#N/A</c:v>
                </c:pt>
                <c:pt idx="3">
                  <c:v>#N/A</c:v>
                </c:pt>
                <c:pt idx="4">
                  <c:v>13160</c:v>
                </c:pt>
                <c:pt idx="5">
                  <c:v>#N/A</c:v>
                </c:pt>
                <c:pt idx="6">
                  <c:v>#N/A</c:v>
                </c:pt>
                <c:pt idx="7">
                  <c:v>12275</c:v>
                </c:pt>
                <c:pt idx="8">
                  <c:v>#N/A</c:v>
                </c:pt>
                <c:pt idx="9">
                  <c:v>#N/A</c:v>
                </c:pt>
                <c:pt idx="10">
                  <c:v>13060</c:v>
                </c:pt>
                <c:pt idx="11">
                  <c:v>#N/A</c:v>
                </c:pt>
                <c:pt idx="12">
                  <c:v>#N/A</c:v>
                </c:pt>
                <c:pt idx="13">
                  <c:v>12750</c:v>
                </c:pt>
                <c:pt idx="14">
                  <c:v>#N/A</c:v>
                </c:pt>
              </c:numCache>
            </c:numRef>
          </c:val>
          <c:smooth val="0"/>
          <c:extLst>
            <c:ext xmlns:c16="http://schemas.microsoft.com/office/drawing/2014/chart" uri="{C3380CC4-5D6E-409C-BE32-E72D297353CC}">
              <c16:uniqueId val="{0000000B-2187-4213-B887-FD98FB90756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9942</c:v>
                </c:pt>
                <c:pt idx="1">
                  <c:v>9952</c:v>
                </c:pt>
                <c:pt idx="2">
                  <c:v>10027</c:v>
                </c:pt>
              </c:numCache>
            </c:numRef>
          </c:val>
          <c:extLst>
            <c:ext xmlns:c16="http://schemas.microsoft.com/office/drawing/2014/chart" uri="{C3380CC4-5D6E-409C-BE32-E72D297353CC}">
              <c16:uniqueId val="{00000000-BA90-4D9C-9523-E7320CE4734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1502</c:v>
                </c:pt>
                <c:pt idx="1">
                  <c:v>1502</c:v>
                </c:pt>
                <c:pt idx="2">
                  <c:v>1503</c:v>
                </c:pt>
              </c:numCache>
            </c:numRef>
          </c:val>
          <c:extLst>
            <c:ext xmlns:c16="http://schemas.microsoft.com/office/drawing/2014/chart" uri="{C3380CC4-5D6E-409C-BE32-E72D297353CC}">
              <c16:uniqueId val="{00000001-BA90-4D9C-9523-E7320CE4734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3875</c:v>
                </c:pt>
                <c:pt idx="1">
                  <c:v>4045</c:v>
                </c:pt>
                <c:pt idx="2">
                  <c:v>5193</c:v>
                </c:pt>
              </c:numCache>
            </c:numRef>
          </c:val>
          <c:extLst>
            <c:ext xmlns:c16="http://schemas.microsoft.com/office/drawing/2014/chart" uri="{C3380CC4-5D6E-409C-BE32-E72D297353CC}">
              <c16:uniqueId val="{00000002-BA90-4D9C-9523-E7320CE4734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兵庫県明石市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令和６年度は、第三セクター等改革推進債の償還終了などに伴い元利償還金が約</a:t>
          </a:r>
          <a:r>
            <a:rPr kumimoji="1" lang="en-US" altLang="ja-JP" sz="1400">
              <a:latin typeface="ＭＳ ゴシック" pitchFamily="49" charset="-128"/>
              <a:ea typeface="ＭＳ ゴシック" pitchFamily="49" charset="-128"/>
            </a:rPr>
            <a:t>14</a:t>
          </a:r>
          <a:r>
            <a:rPr kumimoji="1" lang="ja-JP" altLang="en-US" sz="1400">
              <a:latin typeface="ＭＳ ゴシック" pitchFamily="49" charset="-128"/>
              <a:ea typeface="ＭＳ ゴシック" pitchFamily="49" charset="-128"/>
            </a:rPr>
            <a:t>億円減少するとともに、下水道事業にかかる準元利償還金など公営企業債の元利償還金に対する繰入金が約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一方、算入公債費等は、約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億円減少している。</a:t>
          </a:r>
        </a:p>
        <a:p>
          <a:r>
            <a:rPr kumimoji="1" lang="ja-JP" altLang="en-US" sz="1400">
              <a:latin typeface="ＭＳ ゴシック" pitchFamily="49" charset="-128"/>
              <a:ea typeface="ＭＳ ゴシック" pitchFamily="49" charset="-128"/>
            </a:rPr>
            <a:t>　その結果、実質公債費比率の分子は、約</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億円減少している。</a:t>
          </a:r>
        </a:p>
        <a:p>
          <a:r>
            <a:rPr kumimoji="1" lang="ja-JP" altLang="en-US" sz="1400">
              <a:latin typeface="ＭＳ ゴシック" pitchFamily="49" charset="-128"/>
              <a:ea typeface="ＭＳ ゴシック" pitchFamily="49" charset="-128"/>
            </a:rPr>
            <a:t>　今後も引き続き事業の取捨選択を進め、交付税措置のある有利な地方債の活用等を図るなど実質的な市の負担の抑制に努めていく。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兵庫県明石市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令和６年度においては、一般会計等に係る地方債や公営企業債等繰入見込額の下水道事業債の償還が進んだことにより、合計で約</a:t>
          </a:r>
          <a:r>
            <a:rPr kumimoji="1" lang="en-US" altLang="ja-JP" sz="1400">
              <a:latin typeface="ＭＳ ゴシック" pitchFamily="49" charset="-128"/>
              <a:ea typeface="ＭＳ ゴシック" pitchFamily="49" charset="-128"/>
            </a:rPr>
            <a:t>46</a:t>
          </a:r>
          <a:r>
            <a:rPr kumimoji="1" lang="ja-JP" altLang="en-US" sz="1400">
              <a:latin typeface="ＭＳ ゴシック" pitchFamily="49" charset="-128"/>
              <a:ea typeface="ＭＳ ゴシック" pitchFamily="49" charset="-128"/>
            </a:rPr>
            <a:t>億円減少している。</a:t>
          </a:r>
        </a:p>
        <a:p>
          <a:r>
            <a:rPr kumimoji="1" lang="ja-JP" altLang="en-US" sz="1400">
              <a:latin typeface="ＭＳ ゴシック" pitchFamily="49" charset="-128"/>
              <a:ea typeface="ＭＳ ゴシック" pitchFamily="49" charset="-128"/>
            </a:rPr>
            <a:t>　一方で、充当可能財源等は、充当可能特定歳入や基準財政需要額算入見込額の減少により、約</a:t>
          </a:r>
          <a:r>
            <a:rPr kumimoji="1" lang="en-US" altLang="ja-JP" sz="1400">
              <a:latin typeface="ＭＳ ゴシック" pitchFamily="49" charset="-128"/>
              <a:ea typeface="ＭＳ ゴシック" pitchFamily="49" charset="-128"/>
            </a:rPr>
            <a:t>42</a:t>
          </a:r>
          <a:r>
            <a:rPr kumimoji="1" lang="ja-JP" altLang="en-US" sz="1400">
              <a:latin typeface="ＭＳ ゴシック" pitchFamily="49" charset="-128"/>
              <a:ea typeface="ＭＳ ゴシック" pitchFamily="49" charset="-128"/>
            </a:rPr>
            <a:t>億円減少している。</a:t>
          </a:r>
        </a:p>
        <a:p>
          <a:r>
            <a:rPr kumimoji="1" lang="ja-JP" altLang="en-US" sz="1400">
              <a:latin typeface="ＭＳ ゴシック" pitchFamily="49" charset="-128"/>
              <a:ea typeface="ＭＳ ゴシック" pitchFamily="49" charset="-128"/>
            </a:rPr>
            <a:t>　その結果、将来負担額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から充当可能財源等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を控除した将来負担比率の分子は約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億円減少した。</a:t>
          </a:r>
        </a:p>
        <a:p>
          <a:r>
            <a:rPr kumimoji="1" lang="ja-JP" altLang="en-US" sz="1400">
              <a:latin typeface="ＭＳ ゴシック" pitchFamily="49" charset="-128"/>
              <a:ea typeface="ＭＳ ゴシック" pitchFamily="49" charset="-128"/>
            </a:rPr>
            <a:t>　今後も引き続き地方債残高の適正管理を進めるとともに、交付税措置のある有利な地方債の活用等を図るなどして、健全な財政運営に取り組みながら将来負担比率の抑制に努めていく。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兵庫県明石市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億円で、前年度から約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これは庁舎建設基金で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億円増加、一般廃棄物処理施設整備基金で約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億円増加したためである。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一般財源である財政基金など３基金の現在高は約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現行計画の財政白書（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時点で、財政基金を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億円確保すること、３基金合計でおおむね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億円確保することを目標に掲げており、今後とも持続可能な財政運営に努めていく。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庁舎建設基金：市役所新庁舎の整備費用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一般廃棄物処理施設整備基金：新ごみ処理施設の整備費用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福祉まちづくり基金：地域におけるボランティア福祉活動その他高齢者等の保健福祉を推進するための費用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特別会計等財政健全化基金：特別会計等の財政の健全な運営に要する費用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スポーツ振興基金：スポーツに関する施策を総合的に推進するために要する費用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庁舎建設基金：運用益及び市役所新庁舎整備に要する財源として約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一般廃棄物処理施設整備基金：メガソーラー発電事業等の収入により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その他特定目的基金については、積立の目標額等の設定は行っていない。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各基金条例等に定める管理方針等に沿った適切な運用を行っている。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前年度決算剰余金など約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千万円を積み立てた一方、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億円の取り崩しを行った。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現行計画の財政白書（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時点で、財政基金を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億円確保すること、３基金合計でおおむね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億円確保することを目標に掲げており、今後とも持続可能な財政運営に努めていく。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取り崩しはなく、運用益の積み立てのみを行った。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現行計画の財政白書（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時点で、財政基金を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億円確保すること、３基金合計でおおむね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億円確保することを目標に掲げており、今後とも持続可能な財政運営に努めていく。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兵庫県明石市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307,235
303,135
49.41
131,761,190
130,469,842
1,237,160
70,986,273
107,667,294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19.9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令和６年度の財政力指数については、社会福祉費などの基準財政需要額の増加に伴い低下し、類似団体平均をやや下回っている。</a:t>
          </a:r>
        </a:p>
        <a:p>
          <a:r>
            <a:rPr kumimoji="1" lang="ja-JP" altLang="en-US" sz="1200">
              <a:latin typeface="ＭＳ Ｐゴシック" panose="020B0600070205080204" pitchFamily="50" charset="-128"/>
              <a:ea typeface="ＭＳ Ｐゴシック" panose="020B0600070205080204" pitchFamily="50" charset="-128"/>
            </a:rPr>
            <a:t>　今後も引き続き市税の収納率向上に向けた取り組みなどを通じて歳入の確保に一層努める。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94343</xdr:rowOff>
    </xdr:from>
    <xdr:to>
      <xdr:col>23</xdr:col>
      <xdr:colOff>133350</xdr:colOff>
      <xdr:row>42</xdr:row>
      <xdr:rowOff>111578</xdr:rowOff>
    </xdr:to>
    <xdr:cxnSp macro="">
      <xdr:nvCxnSpPr>
        <xdr:cNvPr id="71" name="直線コネクタ 70"/>
        <xdr:cNvCxnSpPr/>
      </xdr:nvCxnSpPr>
      <xdr:spPr>
        <a:xfrm>
          <a:off x="4114800" y="729524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94343</xdr:rowOff>
    </xdr:to>
    <xdr:cxnSp macro="">
      <xdr:nvCxnSpPr>
        <xdr:cNvPr id="74" name="直線コネクタ 73"/>
        <xdr:cNvCxnSpPr/>
      </xdr:nvCxnSpPr>
      <xdr:spPr>
        <a:xfrm>
          <a:off x="3225800" y="72607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6" name="テキスト ボックス 75"/>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59872</xdr:rowOff>
    </xdr:to>
    <xdr:cxnSp macro="">
      <xdr:nvCxnSpPr>
        <xdr:cNvPr id="77" name="直線コネクタ 76"/>
        <xdr:cNvCxnSpPr/>
      </xdr:nvCxnSpPr>
      <xdr:spPr>
        <a:xfrm>
          <a:off x="2336800" y="72263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162378</xdr:rowOff>
    </xdr:from>
    <xdr:to>
      <xdr:col>11</xdr:col>
      <xdr:colOff>31750</xdr:colOff>
      <xdr:row>42</xdr:row>
      <xdr:rowOff>25400</xdr:rowOff>
    </xdr:to>
    <xdr:cxnSp macro="">
      <xdr:nvCxnSpPr>
        <xdr:cNvPr id="80" name="直線コネクタ 79"/>
        <xdr:cNvCxnSpPr/>
      </xdr:nvCxnSpPr>
      <xdr:spPr>
        <a:xfrm>
          <a:off x="1447800" y="71918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955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84" name="テキスト ボックス 83"/>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60778</xdr:rowOff>
    </xdr:from>
    <xdr:to>
      <xdr:col>23</xdr:col>
      <xdr:colOff>184150</xdr:colOff>
      <xdr:row>42</xdr:row>
      <xdr:rowOff>162378</xdr:rowOff>
    </xdr:to>
    <xdr:sp macro="" textlink="">
      <xdr:nvSpPr>
        <xdr:cNvPr id="90" name="楕円 89"/>
        <xdr:cNvSpPr/>
      </xdr:nvSpPr>
      <xdr:spPr>
        <a:xfrm>
          <a:off x="4902200" y="726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32855</xdr:rowOff>
    </xdr:from>
    <xdr:ext cx="762000" cy="259045"/>
    <xdr:sp macro="" textlink="">
      <xdr:nvSpPr>
        <xdr:cNvPr id="91" name="財政力該当値テキスト"/>
        <xdr:cNvSpPr txBox="1"/>
      </xdr:nvSpPr>
      <xdr:spPr>
        <a:xfrm>
          <a:off x="5041900" y="723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43543</xdr:rowOff>
    </xdr:from>
    <xdr:to>
      <xdr:col>19</xdr:col>
      <xdr:colOff>184150</xdr:colOff>
      <xdr:row>42</xdr:row>
      <xdr:rowOff>145143</xdr:rowOff>
    </xdr:to>
    <xdr:sp macro="" textlink="">
      <xdr:nvSpPr>
        <xdr:cNvPr id="92" name="楕円 91"/>
        <xdr:cNvSpPr/>
      </xdr:nvSpPr>
      <xdr:spPr>
        <a:xfrm>
          <a:off x="4064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129920</xdr:rowOff>
    </xdr:from>
    <xdr:ext cx="736600" cy="259045"/>
    <xdr:sp macro="" textlink="">
      <xdr:nvSpPr>
        <xdr:cNvPr id="93" name="テキスト ボックス 92"/>
        <xdr:cNvSpPr txBox="1"/>
      </xdr:nvSpPr>
      <xdr:spPr>
        <a:xfrm>
          <a:off x="3733800" y="733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xdr:cNvSpPr/>
      </xdr:nvSpPr>
      <xdr:spPr>
        <a:xfrm>
          <a:off x="3175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6" name="楕円 95"/>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97" name="テキスト ボックス 96"/>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98" name="楕円 97"/>
        <xdr:cNvSpPr/>
      </xdr:nvSpPr>
      <xdr:spPr>
        <a:xfrm>
          <a:off x="1397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99" name="テキスト ボックス 98"/>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財政構造の弾力性の指標となる経常収支比率については、前年度に比べて、</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ポイント減少して、</a:t>
          </a:r>
          <a:r>
            <a:rPr kumimoji="1" lang="en-US" altLang="ja-JP" sz="1200">
              <a:latin typeface="ＭＳ Ｐゴシック" panose="020B0600070205080204" pitchFamily="50" charset="-128"/>
              <a:ea typeface="ＭＳ Ｐゴシック" panose="020B0600070205080204" pitchFamily="50" charset="-128"/>
            </a:rPr>
            <a:t>92.3</a:t>
          </a:r>
          <a:r>
            <a:rPr kumimoji="1" lang="ja-JP" altLang="en-US" sz="1200">
              <a:latin typeface="ＭＳ Ｐゴシック" panose="020B0600070205080204" pitchFamily="50" charset="-128"/>
              <a:ea typeface="ＭＳ Ｐゴシック" panose="020B0600070205080204" pitchFamily="50" charset="-128"/>
            </a:rPr>
            <a:t>％となった。これは、第三セクター等改革推進債の償還終了に伴う公債費の減などがあった一方で、人事院勧告に基づく給与改定や退職手当の増加などによる人件費の増、幼保給付費や障害福祉事業費等の扶助費の増などにより、計算上の分子である経常経費充当一般財源が</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％増加したものの、地方交付税の増などにより、計算上の分母である経常一般財源総額が</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％増加したことによる。</a:t>
          </a:r>
        </a:p>
        <a:p>
          <a:r>
            <a:rPr kumimoji="1" lang="ja-JP" altLang="en-US" sz="1200">
              <a:latin typeface="ＭＳ Ｐゴシック" panose="020B0600070205080204" pitchFamily="50" charset="-128"/>
              <a:ea typeface="ＭＳ Ｐゴシック" panose="020B0600070205080204" pitchFamily="50" charset="-128"/>
            </a:rPr>
            <a:t>　今後も、市税等一般財源の確保やその他経常経費の徹底した削減に取り組んでいく。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145415</xdr:rowOff>
    </xdr:from>
    <xdr:to>
      <xdr:col>23</xdr:col>
      <xdr:colOff>133350</xdr:colOff>
      <xdr:row>65</xdr:row>
      <xdr:rowOff>153458</xdr:rowOff>
    </xdr:to>
    <xdr:cxnSp macro="">
      <xdr:nvCxnSpPr>
        <xdr:cNvPr id="134" name="直線コネクタ 133"/>
        <xdr:cNvCxnSpPr/>
      </xdr:nvCxnSpPr>
      <xdr:spPr>
        <a:xfrm flipV="1">
          <a:off x="4114800" y="11289665"/>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102887</xdr:rowOff>
    </xdr:from>
    <xdr:ext cx="762000" cy="259045"/>
    <xdr:sp macro="" textlink="">
      <xdr:nvSpPr>
        <xdr:cNvPr id="135" name="財政構造の弾力性平均値テキスト"/>
        <xdr:cNvSpPr txBox="1"/>
      </xdr:nvSpPr>
      <xdr:spPr>
        <a:xfrm>
          <a:off x="5041900" y="11247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153458</xdr:rowOff>
    </xdr:from>
    <xdr:to>
      <xdr:col>19</xdr:col>
      <xdr:colOff>133350</xdr:colOff>
      <xdr:row>66</xdr:row>
      <xdr:rowOff>46355</xdr:rowOff>
    </xdr:to>
    <xdr:cxnSp macro="">
      <xdr:nvCxnSpPr>
        <xdr:cNvPr id="137" name="直線コネクタ 136"/>
        <xdr:cNvCxnSpPr/>
      </xdr:nvCxnSpPr>
      <xdr:spPr>
        <a:xfrm flipV="1">
          <a:off x="3225800" y="11297708"/>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37694</xdr:rowOff>
    </xdr:from>
    <xdr:ext cx="736600" cy="259045"/>
    <xdr:sp macro="" textlink="">
      <xdr:nvSpPr>
        <xdr:cNvPr id="139" name="テキスト ボックス 138"/>
        <xdr:cNvSpPr txBox="1"/>
      </xdr:nvSpPr>
      <xdr:spPr>
        <a:xfrm>
          <a:off x="3733800" y="1135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113242</xdr:rowOff>
    </xdr:from>
    <xdr:to>
      <xdr:col>15</xdr:col>
      <xdr:colOff>82550</xdr:colOff>
      <xdr:row>66</xdr:row>
      <xdr:rowOff>46355</xdr:rowOff>
    </xdr:to>
    <xdr:cxnSp macro="">
      <xdr:nvCxnSpPr>
        <xdr:cNvPr id="140" name="直線コネクタ 139"/>
        <xdr:cNvCxnSpPr/>
      </xdr:nvCxnSpPr>
      <xdr:spPr>
        <a:xfrm>
          <a:off x="2336800" y="11257492"/>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113242</xdr:rowOff>
    </xdr:from>
    <xdr:to>
      <xdr:col>11</xdr:col>
      <xdr:colOff>31750</xdr:colOff>
      <xdr:row>66</xdr:row>
      <xdr:rowOff>50377</xdr:rowOff>
    </xdr:to>
    <xdr:cxnSp macro="">
      <xdr:nvCxnSpPr>
        <xdr:cNvPr id="143" name="直線コネクタ 142"/>
        <xdr:cNvCxnSpPr/>
      </xdr:nvCxnSpPr>
      <xdr:spPr>
        <a:xfrm flipV="1">
          <a:off x="1447800" y="11257492"/>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51029</xdr:rowOff>
    </xdr:from>
    <xdr:ext cx="762000" cy="259045"/>
    <xdr:sp macro="" textlink="">
      <xdr:nvSpPr>
        <xdr:cNvPr id="147" name="テキスト ボックス 146"/>
        <xdr:cNvSpPr txBox="1"/>
      </xdr:nvSpPr>
      <xdr:spPr>
        <a:xfrm>
          <a:off x="1066800" y="110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94615</xdr:rowOff>
    </xdr:from>
    <xdr:to>
      <xdr:col>23</xdr:col>
      <xdr:colOff>184150</xdr:colOff>
      <xdr:row>66</xdr:row>
      <xdr:rowOff>24765</xdr:rowOff>
    </xdr:to>
    <xdr:sp macro="" textlink="">
      <xdr:nvSpPr>
        <xdr:cNvPr id="153" name="楕円 152"/>
        <xdr:cNvSpPr/>
      </xdr:nvSpPr>
      <xdr:spPr>
        <a:xfrm>
          <a:off x="4902200" y="1123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111142</xdr:rowOff>
    </xdr:from>
    <xdr:ext cx="762000" cy="259045"/>
    <xdr:sp macro="" textlink="">
      <xdr:nvSpPr>
        <xdr:cNvPr id="154" name="財政構造の弾力性該当値テキスト"/>
        <xdr:cNvSpPr txBox="1"/>
      </xdr:nvSpPr>
      <xdr:spPr>
        <a:xfrm>
          <a:off x="5041900" y="11083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102658</xdr:rowOff>
    </xdr:from>
    <xdr:to>
      <xdr:col>19</xdr:col>
      <xdr:colOff>184150</xdr:colOff>
      <xdr:row>66</xdr:row>
      <xdr:rowOff>32808</xdr:rowOff>
    </xdr:to>
    <xdr:sp macro="" textlink="">
      <xdr:nvSpPr>
        <xdr:cNvPr id="155" name="楕円 154"/>
        <xdr:cNvSpPr/>
      </xdr:nvSpPr>
      <xdr:spPr>
        <a:xfrm>
          <a:off x="4064000" y="1124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42985</xdr:rowOff>
    </xdr:from>
    <xdr:ext cx="736600" cy="259045"/>
    <xdr:sp macro="" textlink="">
      <xdr:nvSpPr>
        <xdr:cNvPr id="156" name="テキスト ボックス 155"/>
        <xdr:cNvSpPr txBox="1"/>
      </xdr:nvSpPr>
      <xdr:spPr>
        <a:xfrm>
          <a:off x="3733800" y="11015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167005</xdr:rowOff>
    </xdr:from>
    <xdr:to>
      <xdr:col>15</xdr:col>
      <xdr:colOff>133350</xdr:colOff>
      <xdr:row>66</xdr:row>
      <xdr:rowOff>97155</xdr:rowOff>
    </xdr:to>
    <xdr:sp macro="" textlink="">
      <xdr:nvSpPr>
        <xdr:cNvPr id="157" name="楕円 156"/>
        <xdr:cNvSpPr/>
      </xdr:nvSpPr>
      <xdr:spPr>
        <a:xfrm>
          <a:off x="3175000" y="1131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81932</xdr:rowOff>
    </xdr:from>
    <xdr:ext cx="762000" cy="259045"/>
    <xdr:sp macro="" textlink="">
      <xdr:nvSpPr>
        <xdr:cNvPr id="158" name="テキスト ボックス 157"/>
        <xdr:cNvSpPr txBox="1"/>
      </xdr:nvSpPr>
      <xdr:spPr>
        <a:xfrm>
          <a:off x="2844800" y="11397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62442</xdr:rowOff>
    </xdr:from>
    <xdr:to>
      <xdr:col>11</xdr:col>
      <xdr:colOff>82550</xdr:colOff>
      <xdr:row>65</xdr:row>
      <xdr:rowOff>164042</xdr:rowOff>
    </xdr:to>
    <xdr:sp macro="" textlink="">
      <xdr:nvSpPr>
        <xdr:cNvPr id="159" name="楕円 158"/>
        <xdr:cNvSpPr/>
      </xdr:nvSpPr>
      <xdr:spPr>
        <a:xfrm>
          <a:off x="22860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148819</xdr:rowOff>
    </xdr:from>
    <xdr:ext cx="762000" cy="259045"/>
    <xdr:sp macro="" textlink="">
      <xdr:nvSpPr>
        <xdr:cNvPr id="160" name="テキスト ボックス 159"/>
        <xdr:cNvSpPr txBox="1"/>
      </xdr:nvSpPr>
      <xdr:spPr>
        <a:xfrm>
          <a:off x="1955800" y="1129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61" name="楕円 160"/>
        <xdr:cNvSpPr/>
      </xdr:nvSpPr>
      <xdr:spPr>
        <a:xfrm>
          <a:off x="1397000" y="1131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62" name="テキスト ボックス 161"/>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[128,729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令和６年度については、人事院勧告に基づく給与改定による給料、報酬及び職員手当の増に加え、定年年齢の段階的引き上げに伴い定年退職者がなかった前年度に比べ退職手当の増があったことなどにより、人件費が増加したため、人口１人当たり人件費・物件費等決算額が増加している。</a:t>
          </a:r>
        </a:p>
        <a:p>
          <a:r>
            <a:rPr kumimoji="1" lang="ja-JP" altLang="en-US" sz="1200">
              <a:latin typeface="ＭＳ Ｐゴシック" panose="020B0600070205080204" pitchFamily="50" charset="-128"/>
              <a:ea typeface="ＭＳ Ｐゴシック" panose="020B0600070205080204" pitchFamily="50" charset="-128"/>
            </a:rPr>
            <a:t>　今後も、総人件費の圧縮に努めながら、業務の見直しや民間委託の一層の推進に取り組むことで、人件費・物件費等の適正水準の維持を図っていく。</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57621</xdr:rowOff>
    </xdr:from>
    <xdr:to>
      <xdr:col>23</xdr:col>
      <xdr:colOff>133350</xdr:colOff>
      <xdr:row>83</xdr:row>
      <xdr:rowOff>148010</xdr:rowOff>
    </xdr:to>
    <xdr:cxnSp macro="">
      <xdr:nvCxnSpPr>
        <xdr:cNvPr id="197" name="直線コネクタ 196"/>
        <xdr:cNvCxnSpPr/>
      </xdr:nvCxnSpPr>
      <xdr:spPr>
        <a:xfrm>
          <a:off x="4114800" y="14287971"/>
          <a:ext cx="838200" cy="90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31235</xdr:rowOff>
    </xdr:from>
    <xdr:ext cx="762000" cy="259045"/>
    <xdr:sp macro="" textlink="">
      <xdr:nvSpPr>
        <xdr:cNvPr id="198" name="人件費・物件費等の状況平均値テキスト"/>
        <xdr:cNvSpPr txBox="1"/>
      </xdr:nvSpPr>
      <xdr:spPr>
        <a:xfrm>
          <a:off x="5041900" y="14433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57621</xdr:rowOff>
    </xdr:from>
    <xdr:to>
      <xdr:col>19</xdr:col>
      <xdr:colOff>133350</xdr:colOff>
      <xdr:row>84</xdr:row>
      <xdr:rowOff>4087</xdr:rowOff>
    </xdr:to>
    <xdr:cxnSp macro="">
      <xdr:nvCxnSpPr>
        <xdr:cNvPr id="200" name="直線コネクタ 199"/>
        <xdr:cNvCxnSpPr/>
      </xdr:nvCxnSpPr>
      <xdr:spPr>
        <a:xfrm flipV="1">
          <a:off x="3225800" y="14287971"/>
          <a:ext cx="889000" cy="117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xdr:rowOff>
    </xdr:from>
    <xdr:ext cx="736600" cy="259045"/>
    <xdr:sp macro="" textlink="">
      <xdr:nvSpPr>
        <xdr:cNvPr id="202" name="テキスト ボックス 201"/>
        <xdr:cNvSpPr txBox="1"/>
      </xdr:nvSpPr>
      <xdr:spPr>
        <a:xfrm>
          <a:off x="3733800" y="14401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152815</xdr:rowOff>
    </xdr:from>
    <xdr:to>
      <xdr:col>15</xdr:col>
      <xdr:colOff>82550</xdr:colOff>
      <xdr:row>84</xdr:row>
      <xdr:rowOff>4087</xdr:rowOff>
    </xdr:to>
    <xdr:cxnSp macro="">
      <xdr:nvCxnSpPr>
        <xdr:cNvPr id="203" name="直線コネクタ 202"/>
        <xdr:cNvCxnSpPr/>
      </xdr:nvCxnSpPr>
      <xdr:spPr>
        <a:xfrm>
          <a:off x="2336800" y="14383165"/>
          <a:ext cx="889000" cy="2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55336</xdr:rowOff>
    </xdr:from>
    <xdr:to>
      <xdr:col>11</xdr:col>
      <xdr:colOff>31750</xdr:colOff>
      <xdr:row>83</xdr:row>
      <xdr:rowOff>152815</xdr:rowOff>
    </xdr:to>
    <xdr:cxnSp macro="">
      <xdr:nvCxnSpPr>
        <xdr:cNvPr id="206" name="直線コネクタ 205"/>
        <xdr:cNvCxnSpPr/>
      </xdr:nvCxnSpPr>
      <xdr:spPr>
        <a:xfrm>
          <a:off x="1447800" y="14114236"/>
          <a:ext cx="889000" cy="26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10551</xdr:rowOff>
    </xdr:from>
    <xdr:ext cx="762000" cy="259045"/>
    <xdr:sp macro="" textlink="">
      <xdr:nvSpPr>
        <xdr:cNvPr id="208" name="テキスト ボックス 207"/>
        <xdr:cNvSpPr txBox="1"/>
      </xdr:nvSpPr>
      <xdr:spPr>
        <a:xfrm>
          <a:off x="1955800" y="1406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97210</xdr:rowOff>
    </xdr:from>
    <xdr:to>
      <xdr:col>23</xdr:col>
      <xdr:colOff>184150</xdr:colOff>
      <xdr:row>84</xdr:row>
      <xdr:rowOff>27360</xdr:rowOff>
    </xdr:to>
    <xdr:sp macro="" textlink="">
      <xdr:nvSpPr>
        <xdr:cNvPr id="216" name="楕円 215"/>
        <xdr:cNvSpPr/>
      </xdr:nvSpPr>
      <xdr:spPr>
        <a:xfrm>
          <a:off x="4902200" y="1432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113737</xdr:rowOff>
    </xdr:from>
    <xdr:ext cx="762000" cy="259045"/>
    <xdr:sp macro="" textlink="">
      <xdr:nvSpPr>
        <xdr:cNvPr id="217" name="人件費・物件費等の状況該当値テキスト"/>
        <xdr:cNvSpPr txBox="1"/>
      </xdr:nvSpPr>
      <xdr:spPr>
        <a:xfrm>
          <a:off x="5041900" y="1417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6821</xdr:rowOff>
    </xdr:from>
    <xdr:to>
      <xdr:col>19</xdr:col>
      <xdr:colOff>184150</xdr:colOff>
      <xdr:row>83</xdr:row>
      <xdr:rowOff>108421</xdr:rowOff>
    </xdr:to>
    <xdr:sp macro="" textlink="">
      <xdr:nvSpPr>
        <xdr:cNvPr id="218" name="楕円 217"/>
        <xdr:cNvSpPr/>
      </xdr:nvSpPr>
      <xdr:spPr>
        <a:xfrm>
          <a:off x="4064000" y="1423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118598</xdr:rowOff>
    </xdr:from>
    <xdr:ext cx="736600" cy="259045"/>
    <xdr:sp macro="" textlink="">
      <xdr:nvSpPr>
        <xdr:cNvPr id="219" name="テキスト ボックス 218"/>
        <xdr:cNvSpPr txBox="1"/>
      </xdr:nvSpPr>
      <xdr:spPr>
        <a:xfrm>
          <a:off x="3733800" y="14006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124737</xdr:rowOff>
    </xdr:from>
    <xdr:to>
      <xdr:col>15</xdr:col>
      <xdr:colOff>133350</xdr:colOff>
      <xdr:row>84</xdr:row>
      <xdr:rowOff>54887</xdr:rowOff>
    </xdr:to>
    <xdr:sp macro="" textlink="">
      <xdr:nvSpPr>
        <xdr:cNvPr id="220" name="楕円 219"/>
        <xdr:cNvSpPr/>
      </xdr:nvSpPr>
      <xdr:spPr>
        <a:xfrm>
          <a:off x="3175000" y="1435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65064</xdr:rowOff>
    </xdr:from>
    <xdr:ext cx="762000" cy="259045"/>
    <xdr:sp macro="" textlink="">
      <xdr:nvSpPr>
        <xdr:cNvPr id="221" name="テキスト ボックス 220"/>
        <xdr:cNvSpPr txBox="1"/>
      </xdr:nvSpPr>
      <xdr:spPr>
        <a:xfrm>
          <a:off x="2844800" y="1412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102015</xdr:rowOff>
    </xdr:from>
    <xdr:to>
      <xdr:col>11</xdr:col>
      <xdr:colOff>82550</xdr:colOff>
      <xdr:row>84</xdr:row>
      <xdr:rowOff>32165</xdr:rowOff>
    </xdr:to>
    <xdr:sp macro="" textlink="">
      <xdr:nvSpPr>
        <xdr:cNvPr id="222" name="楕円 221"/>
        <xdr:cNvSpPr/>
      </xdr:nvSpPr>
      <xdr:spPr>
        <a:xfrm>
          <a:off x="2286000" y="1433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16942</xdr:rowOff>
    </xdr:from>
    <xdr:ext cx="762000" cy="259045"/>
    <xdr:sp macro="" textlink="">
      <xdr:nvSpPr>
        <xdr:cNvPr id="223" name="テキスト ボックス 222"/>
        <xdr:cNvSpPr txBox="1"/>
      </xdr:nvSpPr>
      <xdr:spPr>
        <a:xfrm>
          <a:off x="1955800" y="14418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4536</xdr:rowOff>
    </xdr:from>
    <xdr:to>
      <xdr:col>7</xdr:col>
      <xdr:colOff>31750</xdr:colOff>
      <xdr:row>82</xdr:row>
      <xdr:rowOff>106136</xdr:rowOff>
    </xdr:to>
    <xdr:sp macro="" textlink="">
      <xdr:nvSpPr>
        <xdr:cNvPr id="224" name="楕円 223"/>
        <xdr:cNvSpPr/>
      </xdr:nvSpPr>
      <xdr:spPr>
        <a:xfrm>
          <a:off x="1397000" y="1406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116313</xdr:rowOff>
    </xdr:from>
    <xdr:ext cx="762000" cy="259045"/>
    <xdr:sp macro="" textlink="">
      <xdr:nvSpPr>
        <xdr:cNvPr id="225" name="テキスト ボックス 224"/>
        <xdr:cNvSpPr txBox="1"/>
      </xdr:nvSpPr>
      <xdr:spPr>
        <a:xfrm>
          <a:off x="1066800" y="1383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国家公務員及び類似団体と比べ、高い水準にあることから、適正化に向けた取組を行っているところである。具体的には、人事院勧告を踏まえた給料の改定はもとより、平成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年度は、初任給の引下げや、昇格基準の見直しを実施したほか、平成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月の定期昇給の半減措置を講じるなど、同指数の引下げに取り組んでいる。さらに、平成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月の定期昇給において、管理職の昇給を停止するとともに、管理職以外の一般職については昇給の半減措置を実施した。今後も、同指数の段階的な引下げに努める。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20638</xdr:rowOff>
    </xdr:from>
    <xdr:to>
      <xdr:col>81</xdr:col>
      <xdr:colOff>44450</xdr:colOff>
      <xdr:row>87</xdr:row>
      <xdr:rowOff>35719</xdr:rowOff>
    </xdr:to>
    <xdr:cxnSp macro="">
      <xdr:nvCxnSpPr>
        <xdr:cNvPr id="263" name="直線コネクタ 262"/>
        <xdr:cNvCxnSpPr/>
      </xdr:nvCxnSpPr>
      <xdr:spPr>
        <a:xfrm flipV="1">
          <a:off x="16179800" y="14936788"/>
          <a:ext cx="8382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7002</xdr:rowOff>
    </xdr:from>
    <xdr:ext cx="762000" cy="259045"/>
    <xdr:sp macro="" textlink="">
      <xdr:nvSpPr>
        <xdr:cNvPr id="264" name="給与水準   （国との比較）平均値テキスト"/>
        <xdr:cNvSpPr txBox="1"/>
      </xdr:nvSpPr>
      <xdr:spPr>
        <a:xfrm>
          <a:off x="17106900" y="1458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35719</xdr:rowOff>
    </xdr:from>
    <xdr:to>
      <xdr:col>77</xdr:col>
      <xdr:colOff>44450</xdr:colOff>
      <xdr:row>87</xdr:row>
      <xdr:rowOff>50800</xdr:rowOff>
    </xdr:to>
    <xdr:cxnSp macro="">
      <xdr:nvCxnSpPr>
        <xdr:cNvPr id="266" name="直線コネクタ 265"/>
        <xdr:cNvCxnSpPr/>
      </xdr:nvCxnSpPr>
      <xdr:spPr>
        <a:xfrm flipV="1">
          <a:off x="15290800" y="14951869"/>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102252</xdr:rowOff>
    </xdr:from>
    <xdr:ext cx="736600" cy="259045"/>
    <xdr:sp macro="" textlink="">
      <xdr:nvSpPr>
        <xdr:cNvPr id="268" name="テキスト ボックス 267"/>
        <xdr:cNvSpPr txBox="1"/>
      </xdr:nvSpPr>
      <xdr:spPr>
        <a:xfrm>
          <a:off x="15798800" y="1450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20638</xdr:rowOff>
    </xdr:from>
    <xdr:to>
      <xdr:col>72</xdr:col>
      <xdr:colOff>203200</xdr:colOff>
      <xdr:row>87</xdr:row>
      <xdr:rowOff>50800</xdr:rowOff>
    </xdr:to>
    <xdr:cxnSp macro="">
      <xdr:nvCxnSpPr>
        <xdr:cNvPr id="269" name="直線コネクタ 268"/>
        <xdr:cNvCxnSpPr/>
      </xdr:nvCxnSpPr>
      <xdr:spPr>
        <a:xfrm>
          <a:off x="14401800" y="14936788"/>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132415</xdr:rowOff>
    </xdr:from>
    <xdr:ext cx="762000" cy="259045"/>
    <xdr:sp macro="" textlink="">
      <xdr:nvSpPr>
        <xdr:cNvPr id="271" name="テキスト ボックス 270"/>
        <xdr:cNvSpPr txBox="1"/>
      </xdr:nvSpPr>
      <xdr:spPr>
        <a:xfrm>
          <a:off x="14909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20638</xdr:rowOff>
    </xdr:from>
    <xdr:to>
      <xdr:col>68</xdr:col>
      <xdr:colOff>152400</xdr:colOff>
      <xdr:row>87</xdr:row>
      <xdr:rowOff>35719</xdr:rowOff>
    </xdr:to>
    <xdr:cxnSp macro="">
      <xdr:nvCxnSpPr>
        <xdr:cNvPr id="272" name="直線コネクタ 271"/>
        <xdr:cNvCxnSpPr/>
      </xdr:nvCxnSpPr>
      <xdr:spPr>
        <a:xfrm flipV="1">
          <a:off x="13512800" y="14936788"/>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36371</xdr:rowOff>
    </xdr:from>
    <xdr:ext cx="762000" cy="259045"/>
    <xdr:sp macro="" textlink="">
      <xdr:nvSpPr>
        <xdr:cNvPr id="276" name="テキスト ボックス 275"/>
        <xdr:cNvSpPr txBox="1"/>
      </xdr:nvSpPr>
      <xdr:spPr>
        <a:xfrm>
          <a:off x="13131800" y="1460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141288</xdr:rowOff>
    </xdr:from>
    <xdr:to>
      <xdr:col>81</xdr:col>
      <xdr:colOff>95250</xdr:colOff>
      <xdr:row>87</xdr:row>
      <xdr:rowOff>71438</xdr:rowOff>
    </xdr:to>
    <xdr:sp macro="" textlink="">
      <xdr:nvSpPr>
        <xdr:cNvPr id="282" name="楕円 281"/>
        <xdr:cNvSpPr/>
      </xdr:nvSpPr>
      <xdr:spPr>
        <a:xfrm>
          <a:off x="16967200" y="1488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113365</xdr:rowOff>
    </xdr:from>
    <xdr:ext cx="762000" cy="259045"/>
    <xdr:sp macro="" textlink="">
      <xdr:nvSpPr>
        <xdr:cNvPr id="283" name="給与水準   （国との比較）該当値テキスト"/>
        <xdr:cNvSpPr txBox="1"/>
      </xdr:nvSpPr>
      <xdr:spPr>
        <a:xfrm>
          <a:off x="17106900" y="1485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156369</xdr:rowOff>
    </xdr:from>
    <xdr:to>
      <xdr:col>77</xdr:col>
      <xdr:colOff>95250</xdr:colOff>
      <xdr:row>87</xdr:row>
      <xdr:rowOff>86519</xdr:rowOff>
    </xdr:to>
    <xdr:sp macro="" textlink="">
      <xdr:nvSpPr>
        <xdr:cNvPr id="284" name="楕円 283"/>
        <xdr:cNvSpPr/>
      </xdr:nvSpPr>
      <xdr:spPr>
        <a:xfrm>
          <a:off x="16129000" y="1490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71296</xdr:rowOff>
    </xdr:from>
    <xdr:ext cx="736600" cy="259045"/>
    <xdr:sp macro="" textlink="">
      <xdr:nvSpPr>
        <xdr:cNvPr id="285" name="テキスト ボックス 284"/>
        <xdr:cNvSpPr txBox="1"/>
      </xdr:nvSpPr>
      <xdr:spPr>
        <a:xfrm>
          <a:off x="15798800" y="14987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86" name="楕円 285"/>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7" name="テキスト ボックス 286"/>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141288</xdr:rowOff>
    </xdr:from>
    <xdr:to>
      <xdr:col>68</xdr:col>
      <xdr:colOff>203200</xdr:colOff>
      <xdr:row>87</xdr:row>
      <xdr:rowOff>71438</xdr:rowOff>
    </xdr:to>
    <xdr:sp macro="" textlink="">
      <xdr:nvSpPr>
        <xdr:cNvPr id="288" name="楕円 287"/>
        <xdr:cNvSpPr/>
      </xdr:nvSpPr>
      <xdr:spPr>
        <a:xfrm>
          <a:off x="14351000" y="1488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56215</xdr:rowOff>
    </xdr:from>
    <xdr:ext cx="762000" cy="259045"/>
    <xdr:sp macro="" textlink="">
      <xdr:nvSpPr>
        <xdr:cNvPr id="289" name="テキスト ボックス 288"/>
        <xdr:cNvSpPr txBox="1"/>
      </xdr:nvSpPr>
      <xdr:spPr>
        <a:xfrm>
          <a:off x="14020800" y="1497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156369</xdr:rowOff>
    </xdr:from>
    <xdr:to>
      <xdr:col>64</xdr:col>
      <xdr:colOff>152400</xdr:colOff>
      <xdr:row>87</xdr:row>
      <xdr:rowOff>86519</xdr:rowOff>
    </xdr:to>
    <xdr:sp macro="" textlink="">
      <xdr:nvSpPr>
        <xdr:cNvPr id="290" name="楕円 289"/>
        <xdr:cNvSpPr/>
      </xdr:nvSpPr>
      <xdr:spPr>
        <a:xfrm>
          <a:off x="13462000" y="1490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71296</xdr:rowOff>
    </xdr:from>
    <xdr:ext cx="762000" cy="259045"/>
    <xdr:sp macro="" textlink="">
      <xdr:nvSpPr>
        <xdr:cNvPr id="291" name="テキスト ボックス 290"/>
        <xdr:cNvSpPr txBox="1"/>
      </xdr:nvSpPr>
      <xdr:spPr>
        <a:xfrm>
          <a:off x="13131800" y="1498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200" baseline="0">
              <a:latin typeface="ＭＳ Ｐゴシック" panose="020B0600070205080204" pitchFamily="50" charset="-128"/>
              <a:ea typeface="ＭＳ Ｐゴシック" panose="020B0600070205080204" pitchFamily="50" charset="-128"/>
            </a:rPr>
            <a:t>これまで、事務事業の抜本的な見直しを行うとともに、既存事務の見直しの徹底及び民間委託等の推進により、総職員数の減員を行っており、結果、人口当たりの職員数は全国平均を下回る水準となっている。</a:t>
          </a:r>
        </a:p>
        <a:p>
          <a:r>
            <a:rPr kumimoji="1" lang="ja-JP" altLang="en-US" sz="1200" baseline="0">
              <a:latin typeface="ＭＳ Ｐゴシック" panose="020B0600070205080204" pitchFamily="50" charset="-128"/>
              <a:ea typeface="ＭＳ Ｐゴシック" panose="020B0600070205080204" pitchFamily="50" charset="-128"/>
            </a:rPr>
            <a:t>　本市では、今後も引き続き、新規・重点施策推進のため、専門職等必要な人材を確保する一方で、職場実態を精査しながら、適正な職員配置を行い、市民サービスの向上と総人件費の抑制の両立を図っていく。</a:t>
          </a:r>
        </a:p>
        <a:p>
          <a:r>
            <a:rPr kumimoji="1" lang="ja-JP" altLang="en-US" sz="1200" baseline="0">
              <a:latin typeface="ＭＳ Ｐゴシック" panose="020B0600070205080204" pitchFamily="50" charset="-128"/>
              <a:ea typeface="ＭＳ Ｐゴシック" panose="020B0600070205080204" pitchFamily="50" charset="-128"/>
            </a:rPr>
            <a:t> </a:t>
          </a:r>
        </a:p>
        <a:p>
          <a:r>
            <a:rPr kumimoji="1" lang="ja-JP" altLang="en-US" sz="1200" baseline="0">
              <a:latin typeface="ＭＳ Ｐゴシック" panose="020B0600070205080204" pitchFamily="50" charset="-128"/>
              <a:ea typeface="ＭＳ Ｐゴシック" panose="020B0600070205080204" pitchFamily="50" charset="-128"/>
            </a:rPr>
            <a:t>（参考　平成</a:t>
          </a:r>
          <a:r>
            <a:rPr kumimoji="1" lang="en-US" altLang="ja-JP" sz="1200" baseline="0">
              <a:latin typeface="ＭＳ Ｐゴシック" panose="020B0600070205080204" pitchFamily="50" charset="-128"/>
              <a:ea typeface="ＭＳ Ｐゴシック" panose="020B0600070205080204" pitchFamily="50" charset="-128"/>
            </a:rPr>
            <a:t>22</a:t>
          </a:r>
          <a:r>
            <a:rPr kumimoji="1" lang="ja-JP" altLang="en-US" sz="1200" baseline="0">
              <a:latin typeface="ＭＳ Ｐゴシック" panose="020B0600070205080204" pitchFamily="50" charset="-128"/>
              <a:ea typeface="ＭＳ Ｐゴシック" panose="020B0600070205080204" pitchFamily="50" charset="-128"/>
            </a:rPr>
            <a:t>年</a:t>
          </a:r>
          <a:r>
            <a:rPr kumimoji="1" lang="en-US" altLang="ja-JP" sz="1200" baseline="0">
              <a:latin typeface="ＭＳ Ｐゴシック" panose="020B0600070205080204" pitchFamily="50" charset="-128"/>
              <a:ea typeface="ＭＳ Ｐゴシック" panose="020B0600070205080204" pitchFamily="50" charset="-128"/>
            </a:rPr>
            <a:t>4</a:t>
          </a:r>
          <a:r>
            <a:rPr kumimoji="1" lang="ja-JP" altLang="en-US" sz="1200" baseline="0">
              <a:latin typeface="ＭＳ Ｐゴシック" panose="020B0600070205080204" pitchFamily="50" charset="-128"/>
              <a:ea typeface="ＭＳ Ｐゴシック" panose="020B0600070205080204" pitchFamily="50" charset="-128"/>
            </a:rPr>
            <a:t>月</a:t>
          </a:r>
          <a:r>
            <a:rPr kumimoji="1" lang="en-US" altLang="ja-JP" sz="1200" baseline="0">
              <a:latin typeface="ＭＳ Ｐゴシック" panose="020B0600070205080204" pitchFamily="50" charset="-128"/>
              <a:ea typeface="ＭＳ Ｐゴシック" panose="020B0600070205080204" pitchFamily="50" charset="-128"/>
            </a:rPr>
            <a:t>1</a:t>
          </a:r>
          <a:r>
            <a:rPr kumimoji="1" lang="ja-JP" altLang="en-US" sz="1200" baseline="0">
              <a:latin typeface="ＭＳ Ｐゴシック" panose="020B0600070205080204" pitchFamily="50" charset="-128"/>
              <a:ea typeface="ＭＳ Ｐゴシック" panose="020B0600070205080204" pitchFamily="50" charset="-128"/>
            </a:rPr>
            <a:t>日現在</a:t>
          </a:r>
          <a:r>
            <a:rPr kumimoji="1" lang="en-US" altLang="ja-JP" sz="1200" baseline="0">
              <a:latin typeface="ＭＳ Ｐゴシック" panose="020B0600070205080204" pitchFamily="50" charset="-128"/>
              <a:ea typeface="ＭＳ Ｐゴシック" panose="020B0600070205080204" pitchFamily="50" charset="-128"/>
            </a:rPr>
            <a:t>2410</a:t>
          </a:r>
          <a:r>
            <a:rPr kumimoji="1" lang="ja-JP" altLang="en-US" sz="1200" baseline="0">
              <a:latin typeface="ＭＳ Ｐゴシック" panose="020B0600070205080204" pitchFamily="50" charset="-128"/>
              <a:ea typeface="ＭＳ Ｐゴシック" panose="020B0600070205080204" pitchFamily="50" charset="-128"/>
            </a:rPr>
            <a:t>人⇒令和</a:t>
          </a:r>
          <a:r>
            <a:rPr kumimoji="1" lang="en-US" altLang="ja-JP" sz="1200" baseline="0">
              <a:latin typeface="ＭＳ Ｐゴシック" panose="020B0600070205080204" pitchFamily="50" charset="-128"/>
              <a:ea typeface="ＭＳ Ｐゴシック" panose="020B0600070205080204" pitchFamily="50" charset="-128"/>
            </a:rPr>
            <a:t>7</a:t>
          </a:r>
          <a:r>
            <a:rPr kumimoji="1" lang="ja-JP" altLang="en-US" sz="1200" baseline="0">
              <a:latin typeface="ＭＳ Ｐゴシック" panose="020B0600070205080204" pitchFamily="50" charset="-128"/>
              <a:ea typeface="ＭＳ Ｐゴシック" panose="020B0600070205080204" pitchFamily="50" charset="-128"/>
            </a:rPr>
            <a:t>年</a:t>
          </a:r>
          <a:r>
            <a:rPr kumimoji="1" lang="en-US" altLang="ja-JP" sz="1200" baseline="0">
              <a:latin typeface="ＭＳ Ｐゴシック" panose="020B0600070205080204" pitchFamily="50" charset="-128"/>
              <a:ea typeface="ＭＳ Ｐゴシック" panose="020B0600070205080204" pitchFamily="50" charset="-128"/>
            </a:rPr>
            <a:t>4</a:t>
          </a:r>
          <a:r>
            <a:rPr kumimoji="1" lang="ja-JP" altLang="en-US" sz="1200" baseline="0">
              <a:latin typeface="ＭＳ Ｐゴシック" panose="020B0600070205080204" pitchFamily="50" charset="-128"/>
              <a:ea typeface="ＭＳ Ｐゴシック" panose="020B0600070205080204" pitchFamily="50" charset="-128"/>
            </a:rPr>
            <a:t>月</a:t>
          </a:r>
          <a:r>
            <a:rPr kumimoji="1" lang="en-US" altLang="ja-JP" sz="1200" baseline="0">
              <a:latin typeface="ＭＳ Ｐゴシック" panose="020B0600070205080204" pitchFamily="50" charset="-128"/>
              <a:ea typeface="ＭＳ Ｐゴシック" panose="020B0600070205080204" pitchFamily="50" charset="-128"/>
            </a:rPr>
            <a:t>1</a:t>
          </a:r>
          <a:r>
            <a:rPr kumimoji="1" lang="ja-JP" altLang="en-US" sz="1200" baseline="0">
              <a:latin typeface="ＭＳ Ｐゴシック" panose="020B0600070205080204" pitchFamily="50" charset="-128"/>
              <a:ea typeface="ＭＳ Ｐゴシック" panose="020B0600070205080204" pitchFamily="50" charset="-128"/>
            </a:rPr>
            <a:t>日現在</a:t>
          </a:r>
          <a:r>
            <a:rPr kumimoji="1" lang="en-US" altLang="ja-JP" sz="1200" baseline="0">
              <a:latin typeface="ＭＳ Ｐゴシック" panose="020B0600070205080204" pitchFamily="50" charset="-128"/>
              <a:ea typeface="ＭＳ Ｐゴシック" panose="020B0600070205080204" pitchFamily="50" charset="-128"/>
            </a:rPr>
            <a:t>2066</a:t>
          </a:r>
          <a:r>
            <a:rPr kumimoji="1" lang="ja-JP" altLang="en-US" sz="1200" baseline="0">
              <a:latin typeface="ＭＳ Ｐゴシック" panose="020B0600070205080204" pitchFamily="50" charset="-128"/>
              <a:ea typeface="ＭＳ Ｐゴシック" panose="020B0600070205080204" pitchFamily="50" charset="-128"/>
            </a:rPr>
            <a:t>人）</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42635</xdr:rowOff>
    </xdr:from>
    <xdr:to>
      <xdr:col>81</xdr:col>
      <xdr:colOff>44450</xdr:colOff>
      <xdr:row>60</xdr:row>
      <xdr:rowOff>52977</xdr:rowOff>
    </xdr:to>
    <xdr:cxnSp macro="">
      <xdr:nvCxnSpPr>
        <xdr:cNvPr id="328" name="直線コネクタ 327"/>
        <xdr:cNvCxnSpPr/>
      </xdr:nvCxnSpPr>
      <xdr:spPr>
        <a:xfrm flipV="1">
          <a:off x="16179800" y="10329635"/>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29" name="定員管理の状況平均値テキスト"/>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52977</xdr:rowOff>
    </xdr:from>
    <xdr:to>
      <xdr:col>77</xdr:col>
      <xdr:colOff>44450</xdr:colOff>
      <xdr:row>60</xdr:row>
      <xdr:rowOff>52977</xdr:rowOff>
    </xdr:to>
    <xdr:cxnSp macro="">
      <xdr:nvCxnSpPr>
        <xdr:cNvPr id="331" name="直線コネクタ 330"/>
        <xdr:cNvCxnSpPr/>
      </xdr:nvCxnSpPr>
      <xdr:spPr>
        <a:xfrm>
          <a:off x="15290800" y="103399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3" name="テキスト ボックス 332"/>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25400</xdr:rowOff>
    </xdr:from>
    <xdr:to>
      <xdr:col>72</xdr:col>
      <xdr:colOff>203200</xdr:colOff>
      <xdr:row>60</xdr:row>
      <xdr:rowOff>52977</xdr:rowOff>
    </xdr:to>
    <xdr:cxnSp macro="">
      <xdr:nvCxnSpPr>
        <xdr:cNvPr id="334" name="直線コネクタ 333"/>
        <xdr:cNvCxnSpPr/>
      </xdr:nvCxnSpPr>
      <xdr:spPr>
        <a:xfrm>
          <a:off x="14401800" y="10312400"/>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6" name="テキスト ボックス 335"/>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25400</xdr:rowOff>
    </xdr:from>
    <xdr:to>
      <xdr:col>68</xdr:col>
      <xdr:colOff>152400</xdr:colOff>
      <xdr:row>60</xdr:row>
      <xdr:rowOff>28847</xdr:rowOff>
    </xdr:to>
    <xdr:cxnSp macro="">
      <xdr:nvCxnSpPr>
        <xdr:cNvPr id="337" name="直線コネクタ 336"/>
        <xdr:cNvCxnSpPr/>
      </xdr:nvCxnSpPr>
      <xdr:spPr>
        <a:xfrm flipV="1">
          <a:off x="13512800" y="1031240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39" name="テキスト ボックス 338"/>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1" name="テキスト ボックス 340"/>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163285</xdr:rowOff>
    </xdr:from>
    <xdr:to>
      <xdr:col>81</xdr:col>
      <xdr:colOff>95250</xdr:colOff>
      <xdr:row>60</xdr:row>
      <xdr:rowOff>93435</xdr:rowOff>
    </xdr:to>
    <xdr:sp macro="" textlink="">
      <xdr:nvSpPr>
        <xdr:cNvPr id="347" name="楕円 346"/>
        <xdr:cNvSpPr/>
      </xdr:nvSpPr>
      <xdr:spPr>
        <a:xfrm>
          <a:off x="16967200" y="1027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8362</xdr:rowOff>
    </xdr:from>
    <xdr:ext cx="762000" cy="259045"/>
    <xdr:sp macro="" textlink="">
      <xdr:nvSpPr>
        <xdr:cNvPr id="348" name="定員管理の状況該当値テキスト"/>
        <xdr:cNvSpPr txBox="1"/>
      </xdr:nvSpPr>
      <xdr:spPr>
        <a:xfrm>
          <a:off x="17106900" y="10123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2177</xdr:rowOff>
    </xdr:from>
    <xdr:to>
      <xdr:col>77</xdr:col>
      <xdr:colOff>95250</xdr:colOff>
      <xdr:row>60</xdr:row>
      <xdr:rowOff>103777</xdr:rowOff>
    </xdr:to>
    <xdr:sp macro="" textlink="">
      <xdr:nvSpPr>
        <xdr:cNvPr id="349" name="楕円 348"/>
        <xdr:cNvSpPr/>
      </xdr:nvSpPr>
      <xdr:spPr>
        <a:xfrm>
          <a:off x="16129000" y="102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113954</xdr:rowOff>
    </xdr:from>
    <xdr:ext cx="736600" cy="259045"/>
    <xdr:sp macro="" textlink="">
      <xdr:nvSpPr>
        <xdr:cNvPr id="350" name="テキスト ボックス 349"/>
        <xdr:cNvSpPr txBox="1"/>
      </xdr:nvSpPr>
      <xdr:spPr>
        <a:xfrm>
          <a:off x="15798800" y="10058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2177</xdr:rowOff>
    </xdr:from>
    <xdr:to>
      <xdr:col>73</xdr:col>
      <xdr:colOff>44450</xdr:colOff>
      <xdr:row>60</xdr:row>
      <xdr:rowOff>103777</xdr:rowOff>
    </xdr:to>
    <xdr:sp macro="" textlink="">
      <xdr:nvSpPr>
        <xdr:cNvPr id="351" name="楕円 350"/>
        <xdr:cNvSpPr/>
      </xdr:nvSpPr>
      <xdr:spPr>
        <a:xfrm>
          <a:off x="15240000" y="102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113954</xdr:rowOff>
    </xdr:from>
    <xdr:ext cx="762000" cy="259045"/>
    <xdr:sp macro="" textlink="">
      <xdr:nvSpPr>
        <xdr:cNvPr id="352" name="テキスト ボックス 351"/>
        <xdr:cNvSpPr txBox="1"/>
      </xdr:nvSpPr>
      <xdr:spPr>
        <a:xfrm>
          <a:off x="14909800" y="10058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146050</xdr:rowOff>
    </xdr:from>
    <xdr:to>
      <xdr:col>68</xdr:col>
      <xdr:colOff>203200</xdr:colOff>
      <xdr:row>60</xdr:row>
      <xdr:rowOff>76200</xdr:rowOff>
    </xdr:to>
    <xdr:sp macro="" textlink="">
      <xdr:nvSpPr>
        <xdr:cNvPr id="353" name="楕円 352"/>
        <xdr:cNvSpPr/>
      </xdr:nvSpPr>
      <xdr:spPr>
        <a:xfrm>
          <a:off x="14351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54" name="テキスト ボックス 353"/>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149497</xdr:rowOff>
    </xdr:from>
    <xdr:to>
      <xdr:col>64</xdr:col>
      <xdr:colOff>152400</xdr:colOff>
      <xdr:row>60</xdr:row>
      <xdr:rowOff>79647</xdr:rowOff>
    </xdr:to>
    <xdr:sp macro="" textlink="">
      <xdr:nvSpPr>
        <xdr:cNvPr id="355" name="楕円 354"/>
        <xdr:cNvSpPr/>
      </xdr:nvSpPr>
      <xdr:spPr>
        <a:xfrm>
          <a:off x="13462000" y="1026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89824</xdr:rowOff>
    </xdr:from>
    <xdr:ext cx="762000" cy="259045"/>
    <xdr:sp macro="" textlink="">
      <xdr:nvSpPr>
        <xdr:cNvPr id="356" name="テキスト ボックス 355"/>
        <xdr:cNvSpPr txBox="1"/>
      </xdr:nvSpPr>
      <xdr:spPr>
        <a:xfrm>
          <a:off x="13131800" y="1003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実質公債費比率について、３か年平均では、前年度に比べて</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ポイント低下して、</a:t>
          </a:r>
          <a:r>
            <a:rPr kumimoji="1" lang="en-US" altLang="ja-JP" sz="1200">
              <a:latin typeface="ＭＳ Ｐゴシック" panose="020B0600070205080204" pitchFamily="50" charset="-128"/>
              <a:ea typeface="ＭＳ Ｐゴシック" panose="020B0600070205080204" pitchFamily="50" charset="-128"/>
            </a:rPr>
            <a:t>3.9</a:t>
          </a:r>
          <a:r>
            <a:rPr kumimoji="1" lang="ja-JP" altLang="en-US" sz="1200">
              <a:latin typeface="ＭＳ Ｐゴシック" panose="020B0600070205080204" pitchFamily="50" charset="-128"/>
              <a:ea typeface="ＭＳ Ｐゴシック" panose="020B0600070205080204" pitchFamily="50" charset="-128"/>
            </a:rPr>
            <a:t>％となった。単年度では、分母である標準財政規模が増加するとともに、分子である元利償還金が減少したことにより前年度の</a:t>
          </a:r>
          <a:r>
            <a:rPr kumimoji="1" lang="en-US" altLang="ja-JP" sz="1200">
              <a:latin typeface="ＭＳ Ｐゴシック" panose="020B0600070205080204" pitchFamily="50" charset="-128"/>
              <a:ea typeface="ＭＳ Ｐゴシック" panose="020B0600070205080204" pitchFamily="50" charset="-128"/>
            </a:rPr>
            <a:t>4.6</a:t>
          </a:r>
          <a:r>
            <a:rPr kumimoji="1" lang="ja-JP" altLang="en-US" sz="1200">
              <a:latin typeface="ＭＳ Ｐゴシック" panose="020B0600070205080204" pitchFamily="50" charset="-128"/>
              <a:ea typeface="ＭＳ Ｐゴシック" panose="020B0600070205080204" pitchFamily="50" charset="-128"/>
            </a:rPr>
            <a:t>％から</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ポイント低下して</a:t>
          </a:r>
          <a:r>
            <a:rPr kumimoji="1" lang="en-US" altLang="ja-JP" sz="1200">
              <a:latin typeface="ＭＳ Ｐゴシック" panose="020B0600070205080204" pitchFamily="50" charset="-128"/>
              <a:ea typeface="ＭＳ Ｐゴシック" panose="020B0600070205080204" pitchFamily="50" charset="-128"/>
            </a:rPr>
            <a:t>2.4</a:t>
          </a:r>
          <a:r>
            <a:rPr kumimoji="1" lang="ja-JP" altLang="en-US" sz="1200">
              <a:latin typeface="ＭＳ Ｐゴシック" panose="020B0600070205080204" pitchFamily="50" charset="-128"/>
              <a:ea typeface="ＭＳ Ｐゴシック" panose="020B0600070205080204" pitchFamily="50" charset="-128"/>
            </a:rPr>
            <a:t>％となっている。</a:t>
          </a:r>
        </a:p>
        <a:p>
          <a:r>
            <a:rPr kumimoji="1" lang="ja-JP" altLang="en-US" sz="1200">
              <a:latin typeface="ＭＳ Ｐゴシック" panose="020B0600070205080204" pitchFamily="50" charset="-128"/>
              <a:ea typeface="ＭＳ Ｐゴシック" panose="020B0600070205080204" pitchFamily="50" charset="-128"/>
            </a:rPr>
            <a:t>　今後は、市役所新庁舎や新ごみ処理施設の整備に伴う地方債の償還の増加も見込まれるため、交付税措置のある有利な地方債を活用することなどにより、比率が過度に上昇することがないよう努めていく。</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38523</xdr:rowOff>
    </xdr:from>
    <xdr:to>
      <xdr:col>81</xdr:col>
      <xdr:colOff>44450</xdr:colOff>
      <xdr:row>40</xdr:row>
      <xdr:rowOff>70696</xdr:rowOff>
    </xdr:to>
    <xdr:cxnSp macro="">
      <xdr:nvCxnSpPr>
        <xdr:cNvPr id="389" name="直線コネクタ 388"/>
        <xdr:cNvCxnSpPr/>
      </xdr:nvCxnSpPr>
      <xdr:spPr>
        <a:xfrm flipV="1">
          <a:off x="16179800" y="689652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46567</xdr:rowOff>
    </xdr:from>
    <xdr:to>
      <xdr:col>77</xdr:col>
      <xdr:colOff>44450</xdr:colOff>
      <xdr:row>40</xdr:row>
      <xdr:rowOff>70696</xdr:rowOff>
    </xdr:to>
    <xdr:cxnSp macro="">
      <xdr:nvCxnSpPr>
        <xdr:cNvPr id="392" name="直線コネクタ 391"/>
        <xdr:cNvCxnSpPr/>
      </xdr:nvCxnSpPr>
      <xdr:spPr>
        <a:xfrm>
          <a:off x="15290800" y="690456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14394</xdr:rowOff>
    </xdr:from>
    <xdr:to>
      <xdr:col>72</xdr:col>
      <xdr:colOff>203200</xdr:colOff>
      <xdr:row>40</xdr:row>
      <xdr:rowOff>46567</xdr:rowOff>
    </xdr:to>
    <xdr:cxnSp macro="">
      <xdr:nvCxnSpPr>
        <xdr:cNvPr id="395" name="直線コネクタ 394"/>
        <xdr:cNvCxnSpPr/>
      </xdr:nvCxnSpPr>
      <xdr:spPr>
        <a:xfrm>
          <a:off x="14401800" y="687239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169756</xdr:rowOff>
    </xdr:from>
    <xdr:to>
      <xdr:col>68</xdr:col>
      <xdr:colOff>152400</xdr:colOff>
      <xdr:row>40</xdr:row>
      <xdr:rowOff>14394</xdr:rowOff>
    </xdr:to>
    <xdr:cxnSp macro="">
      <xdr:nvCxnSpPr>
        <xdr:cNvPr id="398" name="直線コネクタ 397"/>
        <xdr:cNvCxnSpPr/>
      </xdr:nvCxnSpPr>
      <xdr:spPr>
        <a:xfrm>
          <a:off x="13512800" y="6856306"/>
          <a:ext cx="8890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159173</xdr:rowOff>
    </xdr:from>
    <xdr:to>
      <xdr:col>81</xdr:col>
      <xdr:colOff>95250</xdr:colOff>
      <xdr:row>40</xdr:row>
      <xdr:rowOff>89323</xdr:rowOff>
    </xdr:to>
    <xdr:sp macro="" textlink="">
      <xdr:nvSpPr>
        <xdr:cNvPr id="408" name="楕円 407"/>
        <xdr:cNvSpPr/>
      </xdr:nvSpPr>
      <xdr:spPr>
        <a:xfrm>
          <a:off x="169672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4250</xdr:rowOff>
    </xdr:from>
    <xdr:ext cx="762000" cy="259045"/>
    <xdr:sp macro="" textlink="">
      <xdr:nvSpPr>
        <xdr:cNvPr id="409" name="公債費負担の状況該当値テキスト"/>
        <xdr:cNvSpPr txBox="1"/>
      </xdr:nvSpPr>
      <xdr:spPr>
        <a:xfrm>
          <a:off x="17106900" y="669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19896</xdr:rowOff>
    </xdr:from>
    <xdr:to>
      <xdr:col>77</xdr:col>
      <xdr:colOff>95250</xdr:colOff>
      <xdr:row>40</xdr:row>
      <xdr:rowOff>121496</xdr:rowOff>
    </xdr:to>
    <xdr:sp macro="" textlink="">
      <xdr:nvSpPr>
        <xdr:cNvPr id="410" name="楕円 409"/>
        <xdr:cNvSpPr/>
      </xdr:nvSpPr>
      <xdr:spPr>
        <a:xfrm>
          <a:off x="16129000" y="687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131673</xdr:rowOff>
    </xdr:from>
    <xdr:ext cx="736600" cy="259045"/>
    <xdr:sp macro="" textlink="">
      <xdr:nvSpPr>
        <xdr:cNvPr id="411" name="テキスト ボックス 410"/>
        <xdr:cNvSpPr txBox="1"/>
      </xdr:nvSpPr>
      <xdr:spPr>
        <a:xfrm>
          <a:off x="15798800" y="6646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167217</xdr:rowOff>
    </xdr:from>
    <xdr:to>
      <xdr:col>73</xdr:col>
      <xdr:colOff>44450</xdr:colOff>
      <xdr:row>40</xdr:row>
      <xdr:rowOff>97367</xdr:rowOff>
    </xdr:to>
    <xdr:sp macro="" textlink="">
      <xdr:nvSpPr>
        <xdr:cNvPr id="412" name="楕円 411"/>
        <xdr:cNvSpPr/>
      </xdr:nvSpPr>
      <xdr:spPr>
        <a:xfrm>
          <a:off x="15240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13" name="テキスト ボックス 412"/>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135044</xdr:rowOff>
    </xdr:from>
    <xdr:to>
      <xdr:col>68</xdr:col>
      <xdr:colOff>203200</xdr:colOff>
      <xdr:row>40</xdr:row>
      <xdr:rowOff>65194</xdr:rowOff>
    </xdr:to>
    <xdr:sp macro="" textlink="">
      <xdr:nvSpPr>
        <xdr:cNvPr id="414" name="楕円 413"/>
        <xdr:cNvSpPr/>
      </xdr:nvSpPr>
      <xdr:spPr>
        <a:xfrm>
          <a:off x="14351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75371</xdr:rowOff>
    </xdr:from>
    <xdr:ext cx="762000" cy="259045"/>
    <xdr:sp macro="" textlink="">
      <xdr:nvSpPr>
        <xdr:cNvPr id="415" name="テキスト ボックス 414"/>
        <xdr:cNvSpPr txBox="1"/>
      </xdr:nvSpPr>
      <xdr:spPr>
        <a:xfrm>
          <a:off x="14020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118956</xdr:rowOff>
    </xdr:from>
    <xdr:to>
      <xdr:col>64</xdr:col>
      <xdr:colOff>152400</xdr:colOff>
      <xdr:row>40</xdr:row>
      <xdr:rowOff>49106</xdr:rowOff>
    </xdr:to>
    <xdr:sp macro="" textlink="">
      <xdr:nvSpPr>
        <xdr:cNvPr id="416" name="楕円 415"/>
        <xdr:cNvSpPr/>
      </xdr:nvSpPr>
      <xdr:spPr>
        <a:xfrm>
          <a:off x="13462000" y="680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59283</xdr:rowOff>
    </xdr:from>
    <xdr:ext cx="762000" cy="259045"/>
    <xdr:sp macro="" textlink="">
      <xdr:nvSpPr>
        <xdr:cNvPr id="417" name="テキスト ボックス 416"/>
        <xdr:cNvSpPr txBox="1"/>
      </xdr:nvSpPr>
      <xdr:spPr>
        <a:xfrm>
          <a:off x="13131800" y="657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将来負担比率については、前年度に比べて</a:t>
          </a:r>
          <a:r>
            <a:rPr kumimoji="1" lang="en-US" altLang="ja-JP" sz="1200">
              <a:latin typeface="ＭＳ Ｐゴシック" panose="020B0600070205080204" pitchFamily="50" charset="-128"/>
              <a:ea typeface="ＭＳ Ｐゴシック" panose="020B0600070205080204" pitchFamily="50" charset="-128"/>
            </a:rPr>
            <a:t>1.6</a:t>
          </a:r>
          <a:r>
            <a:rPr kumimoji="1" lang="ja-JP" altLang="en-US" sz="1200">
              <a:latin typeface="ＭＳ Ｐゴシック" panose="020B0600070205080204" pitchFamily="50" charset="-128"/>
              <a:ea typeface="ＭＳ Ｐゴシック" panose="020B0600070205080204" pitchFamily="50" charset="-128"/>
            </a:rPr>
            <a:t>ポイント低下して、</a:t>
          </a:r>
          <a:r>
            <a:rPr kumimoji="1" lang="en-US" altLang="ja-JP" sz="1200">
              <a:latin typeface="ＭＳ Ｐゴシック" panose="020B0600070205080204" pitchFamily="50" charset="-128"/>
              <a:ea typeface="ＭＳ Ｐゴシック" panose="020B0600070205080204" pitchFamily="50" charset="-128"/>
            </a:rPr>
            <a:t>19.9</a:t>
          </a:r>
          <a:r>
            <a:rPr kumimoji="1" lang="ja-JP" altLang="en-US" sz="1200">
              <a:latin typeface="ＭＳ Ｐゴシック" panose="020B0600070205080204" pitchFamily="50" charset="-128"/>
              <a:ea typeface="ＭＳ Ｐゴシック" panose="020B0600070205080204" pitchFamily="50" charset="-128"/>
            </a:rPr>
            <a:t>％となった。これは、普通交付税などの増加に伴い計算上の分母である標準財政規模が増加したとともに、基金残高の増加に伴い分子である将来負担額が減少したことによる。</a:t>
          </a:r>
        </a:p>
        <a:p>
          <a:r>
            <a:rPr kumimoji="1" lang="ja-JP" altLang="en-US" sz="1200">
              <a:latin typeface="ＭＳ Ｐゴシック" panose="020B0600070205080204" pitchFamily="50" charset="-128"/>
              <a:ea typeface="ＭＳ Ｐゴシック" panose="020B0600070205080204" pitchFamily="50" charset="-128"/>
            </a:rPr>
            <a:t>　今後も引き続き、地方債残高の適正管理を進め、交付税措置のある有利な地方債の活用等を図るなどして、健全な財政運営に取り組みながら将来負担比率の抑制に努めていく。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71425</xdr:rowOff>
    </xdr:from>
    <xdr:to>
      <xdr:col>81</xdr:col>
      <xdr:colOff>44450</xdr:colOff>
      <xdr:row>15</xdr:row>
      <xdr:rowOff>86868</xdr:rowOff>
    </xdr:to>
    <xdr:cxnSp macro="">
      <xdr:nvCxnSpPr>
        <xdr:cNvPr id="449" name="直線コネクタ 448"/>
        <xdr:cNvCxnSpPr/>
      </xdr:nvCxnSpPr>
      <xdr:spPr>
        <a:xfrm flipV="1">
          <a:off x="16179800" y="2643175"/>
          <a:ext cx="838200" cy="1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5300</xdr:rowOff>
    </xdr:from>
    <xdr:ext cx="762000" cy="259045"/>
    <xdr:sp macro="" textlink="">
      <xdr:nvSpPr>
        <xdr:cNvPr id="450" name="将来負担の状況平均値テキスト"/>
        <xdr:cNvSpPr txBox="1"/>
      </xdr:nvSpPr>
      <xdr:spPr>
        <a:xfrm>
          <a:off x="17106900" y="2405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1" name="フローチャート: 判断 450"/>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82042</xdr:rowOff>
    </xdr:from>
    <xdr:to>
      <xdr:col>77</xdr:col>
      <xdr:colOff>44450</xdr:colOff>
      <xdr:row>15</xdr:row>
      <xdr:rowOff>86868</xdr:rowOff>
    </xdr:to>
    <xdr:cxnSp macro="">
      <xdr:nvCxnSpPr>
        <xdr:cNvPr id="452" name="直線コネクタ 451"/>
        <xdr:cNvCxnSpPr/>
      </xdr:nvCxnSpPr>
      <xdr:spPr>
        <a:xfrm>
          <a:off x="15290800" y="265379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3" name="フローチャート: 判断 452"/>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4" name="テキスト ボックス 453"/>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82042</xdr:rowOff>
    </xdr:from>
    <xdr:to>
      <xdr:col>72</xdr:col>
      <xdr:colOff>203200</xdr:colOff>
      <xdr:row>15</xdr:row>
      <xdr:rowOff>91694</xdr:rowOff>
    </xdr:to>
    <xdr:cxnSp macro="">
      <xdr:nvCxnSpPr>
        <xdr:cNvPr id="455" name="直線コネクタ 454"/>
        <xdr:cNvCxnSpPr/>
      </xdr:nvCxnSpPr>
      <xdr:spPr>
        <a:xfrm flipV="1">
          <a:off x="14401800" y="265379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4216</xdr:rowOff>
    </xdr:from>
    <xdr:to>
      <xdr:col>73</xdr:col>
      <xdr:colOff>44450</xdr:colOff>
      <xdr:row>15</xdr:row>
      <xdr:rowOff>105816</xdr:rowOff>
    </xdr:to>
    <xdr:sp macro="" textlink="">
      <xdr:nvSpPr>
        <xdr:cNvPr id="456" name="フローチャート: 判断 455"/>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7" name="テキスト ボックス 456"/>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91694</xdr:rowOff>
    </xdr:from>
    <xdr:to>
      <xdr:col>68</xdr:col>
      <xdr:colOff>152400</xdr:colOff>
      <xdr:row>15</xdr:row>
      <xdr:rowOff>125476</xdr:rowOff>
    </xdr:to>
    <xdr:cxnSp macro="">
      <xdr:nvCxnSpPr>
        <xdr:cNvPr id="458" name="直線コネクタ 457"/>
        <xdr:cNvCxnSpPr/>
      </xdr:nvCxnSpPr>
      <xdr:spPr>
        <a:xfrm flipV="1">
          <a:off x="13512800" y="266344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54407</xdr:rowOff>
    </xdr:from>
    <xdr:to>
      <xdr:col>68</xdr:col>
      <xdr:colOff>203200</xdr:colOff>
      <xdr:row>15</xdr:row>
      <xdr:rowOff>156007</xdr:rowOff>
    </xdr:to>
    <xdr:sp macro="" textlink="">
      <xdr:nvSpPr>
        <xdr:cNvPr id="459" name="フローチャート: 判断 458"/>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140784</xdr:rowOff>
    </xdr:from>
    <xdr:ext cx="762000" cy="259045"/>
    <xdr:sp macro="" textlink="">
      <xdr:nvSpPr>
        <xdr:cNvPr id="460" name="テキスト ボックス 459"/>
        <xdr:cNvSpPr txBox="1"/>
      </xdr:nvSpPr>
      <xdr:spPr>
        <a:xfrm>
          <a:off x="14020800" y="271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61" name="フローチャート: 判断 460"/>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47515</xdr:rowOff>
    </xdr:from>
    <xdr:ext cx="762000" cy="259045"/>
    <xdr:sp macro="" textlink="">
      <xdr:nvSpPr>
        <xdr:cNvPr id="462" name="テキスト ボックス 461"/>
        <xdr:cNvSpPr txBox="1"/>
      </xdr:nvSpPr>
      <xdr:spPr>
        <a:xfrm>
          <a:off x="13131800" y="279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20625</xdr:rowOff>
    </xdr:from>
    <xdr:to>
      <xdr:col>81</xdr:col>
      <xdr:colOff>95250</xdr:colOff>
      <xdr:row>15</xdr:row>
      <xdr:rowOff>122225</xdr:rowOff>
    </xdr:to>
    <xdr:sp macro="" textlink="">
      <xdr:nvSpPr>
        <xdr:cNvPr id="468" name="楕円 467"/>
        <xdr:cNvSpPr/>
      </xdr:nvSpPr>
      <xdr:spPr>
        <a:xfrm>
          <a:off x="16967200" y="259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164152</xdr:rowOff>
    </xdr:from>
    <xdr:ext cx="762000" cy="259045"/>
    <xdr:sp macro="" textlink="">
      <xdr:nvSpPr>
        <xdr:cNvPr id="469" name="将来負担の状況該当値テキスト"/>
        <xdr:cNvSpPr txBox="1"/>
      </xdr:nvSpPr>
      <xdr:spPr>
        <a:xfrm>
          <a:off x="17106900" y="25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36068</xdr:rowOff>
    </xdr:from>
    <xdr:to>
      <xdr:col>77</xdr:col>
      <xdr:colOff>95250</xdr:colOff>
      <xdr:row>15</xdr:row>
      <xdr:rowOff>137668</xdr:rowOff>
    </xdr:to>
    <xdr:sp macro="" textlink="">
      <xdr:nvSpPr>
        <xdr:cNvPr id="470" name="楕円 469"/>
        <xdr:cNvSpPr/>
      </xdr:nvSpPr>
      <xdr:spPr>
        <a:xfrm>
          <a:off x="16129000" y="260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122445</xdr:rowOff>
    </xdr:from>
    <xdr:ext cx="736600" cy="259045"/>
    <xdr:sp macro="" textlink="">
      <xdr:nvSpPr>
        <xdr:cNvPr id="471" name="テキスト ボックス 470"/>
        <xdr:cNvSpPr txBox="1"/>
      </xdr:nvSpPr>
      <xdr:spPr>
        <a:xfrm>
          <a:off x="15798800" y="26941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31242</xdr:rowOff>
    </xdr:from>
    <xdr:to>
      <xdr:col>73</xdr:col>
      <xdr:colOff>44450</xdr:colOff>
      <xdr:row>15</xdr:row>
      <xdr:rowOff>132842</xdr:rowOff>
    </xdr:to>
    <xdr:sp macro="" textlink="">
      <xdr:nvSpPr>
        <xdr:cNvPr id="472" name="楕円 471"/>
        <xdr:cNvSpPr/>
      </xdr:nvSpPr>
      <xdr:spPr>
        <a:xfrm>
          <a:off x="15240000" y="260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117619</xdr:rowOff>
    </xdr:from>
    <xdr:ext cx="762000" cy="259045"/>
    <xdr:sp macro="" textlink="">
      <xdr:nvSpPr>
        <xdr:cNvPr id="473" name="テキスト ボックス 472"/>
        <xdr:cNvSpPr txBox="1"/>
      </xdr:nvSpPr>
      <xdr:spPr>
        <a:xfrm>
          <a:off x="14909800" y="268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40894</xdr:rowOff>
    </xdr:from>
    <xdr:to>
      <xdr:col>68</xdr:col>
      <xdr:colOff>203200</xdr:colOff>
      <xdr:row>15</xdr:row>
      <xdr:rowOff>142494</xdr:rowOff>
    </xdr:to>
    <xdr:sp macro="" textlink="">
      <xdr:nvSpPr>
        <xdr:cNvPr id="474" name="楕円 473"/>
        <xdr:cNvSpPr/>
      </xdr:nvSpPr>
      <xdr:spPr>
        <a:xfrm>
          <a:off x="14351000" y="261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152671</xdr:rowOff>
    </xdr:from>
    <xdr:ext cx="762000" cy="259045"/>
    <xdr:sp macro="" textlink="">
      <xdr:nvSpPr>
        <xdr:cNvPr id="475" name="テキスト ボックス 474"/>
        <xdr:cNvSpPr txBox="1"/>
      </xdr:nvSpPr>
      <xdr:spPr>
        <a:xfrm>
          <a:off x="14020800" y="238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74676</xdr:rowOff>
    </xdr:from>
    <xdr:to>
      <xdr:col>64</xdr:col>
      <xdr:colOff>152400</xdr:colOff>
      <xdr:row>16</xdr:row>
      <xdr:rowOff>4826</xdr:rowOff>
    </xdr:to>
    <xdr:sp macro="" textlink="">
      <xdr:nvSpPr>
        <xdr:cNvPr id="476" name="楕円 475"/>
        <xdr:cNvSpPr/>
      </xdr:nvSpPr>
      <xdr:spPr>
        <a:xfrm>
          <a:off x="13462000" y="264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15003</xdr:rowOff>
    </xdr:from>
    <xdr:ext cx="762000" cy="259045"/>
    <xdr:sp macro="" textlink="">
      <xdr:nvSpPr>
        <xdr:cNvPr id="477" name="テキスト ボックス 476"/>
        <xdr:cNvSpPr txBox="1"/>
      </xdr:nvSpPr>
      <xdr:spPr>
        <a:xfrm>
          <a:off x="13131800" y="241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兵庫県明石市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307,235
303,135
49.41
131,761,190
130,469,842
1,237,160
70,986,273
107,667,294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19.9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人事院勧告に基づく給与改定による給料、報酬及び職員手当が増加したことに加え、定年年齢の段階的引き上げに伴い定年退職者がなかった前年度に比べて退職手当の増などがあったことにより類似団体平均を上回っている状況にある。</a:t>
          </a:r>
        </a:p>
        <a:p>
          <a:r>
            <a:rPr kumimoji="1" lang="ja-JP" altLang="en-US" sz="1200">
              <a:latin typeface="ＭＳ Ｐゴシック" panose="020B0600070205080204" pitchFamily="50" charset="-128"/>
              <a:ea typeface="ＭＳ Ｐゴシック" panose="020B0600070205080204" pitchFamily="50" charset="-128"/>
            </a:rPr>
            <a:t>　これまで人件費抑制の取組として、持家に係る住居手当の廃止、地域手当の支給率引下げ、定期昇給の抑制措置、業務改善等による時間外勤務の縮減などを行っており、今後も、人件費の適正化を図り、コスト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77470</xdr:rowOff>
    </xdr:from>
    <xdr:to>
      <xdr:col>24</xdr:col>
      <xdr:colOff>25400</xdr:colOff>
      <xdr:row>38</xdr:row>
      <xdr:rowOff>27940</xdr:rowOff>
    </xdr:to>
    <xdr:cxnSp macro="">
      <xdr:nvCxnSpPr>
        <xdr:cNvPr id="66" name="直線コネクタ 65"/>
        <xdr:cNvCxnSpPr/>
      </xdr:nvCxnSpPr>
      <xdr:spPr>
        <a:xfrm>
          <a:off x="3987800" y="642112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77470</xdr:rowOff>
    </xdr:from>
    <xdr:to>
      <xdr:col>19</xdr:col>
      <xdr:colOff>187325</xdr:colOff>
      <xdr:row>38</xdr:row>
      <xdr:rowOff>43180</xdr:rowOff>
    </xdr:to>
    <xdr:cxnSp macro="">
      <xdr:nvCxnSpPr>
        <xdr:cNvPr id="69" name="直線コネクタ 68"/>
        <xdr:cNvCxnSpPr/>
      </xdr:nvCxnSpPr>
      <xdr:spPr>
        <a:xfrm flipV="1">
          <a:off x="3098800" y="64211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xdr:rowOff>
    </xdr:from>
    <xdr:to>
      <xdr:col>15</xdr:col>
      <xdr:colOff>98425</xdr:colOff>
      <xdr:row>38</xdr:row>
      <xdr:rowOff>43180</xdr:rowOff>
    </xdr:to>
    <xdr:cxnSp macro="">
      <xdr:nvCxnSpPr>
        <xdr:cNvPr id="72" name="直線コネクタ 71"/>
        <xdr:cNvCxnSpPr/>
      </xdr:nvCxnSpPr>
      <xdr:spPr>
        <a:xfrm>
          <a:off x="2209800" y="6527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xdr:rowOff>
    </xdr:from>
    <xdr:to>
      <xdr:col>11</xdr:col>
      <xdr:colOff>9525</xdr:colOff>
      <xdr:row>38</xdr:row>
      <xdr:rowOff>157480</xdr:rowOff>
    </xdr:to>
    <xdr:cxnSp macro="">
      <xdr:nvCxnSpPr>
        <xdr:cNvPr id="75" name="直線コネクタ 74"/>
        <xdr:cNvCxnSpPr/>
      </xdr:nvCxnSpPr>
      <xdr:spPr>
        <a:xfrm flipV="1">
          <a:off x="1320800" y="65278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148590</xdr:rowOff>
    </xdr:from>
    <xdr:to>
      <xdr:col>24</xdr:col>
      <xdr:colOff>76200</xdr:colOff>
      <xdr:row>38</xdr:row>
      <xdr:rowOff>78740</xdr:rowOff>
    </xdr:to>
    <xdr:sp macro="" textlink="">
      <xdr:nvSpPr>
        <xdr:cNvPr id="85" name="楕円 84"/>
        <xdr:cNvSpPr/>
      </xdr:nvSpPr>
      <xdr:spPr>
        <a:xfrm>
          <a:off x="47752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120667</xdr:rowOff>
    </xdr:from>
    <xdr:ext cx="762000" cy="259045"/>
    <xdr:sp macro="" textlink="">
      <xdr:nvSpPr>
        <xdr:cNvPr id="86" name="人件費該当値テキスト"/>
        <xdr:cNvSpPr txBox="1"/>
      </xdr:nvSpPr>
      <xdr:spPr>
        <a:xfrm>
          <a:off x="49149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26670</xdr:rowOff>
    </xdr:from>
    <xdr:to>
      <xdr:col>20</xdr:col>
      <xdr:colOff>38100</xdr:colOff>
      <xdr:row>37</xdr:row>
      <xdr:rowOff>128270</xdr:rowOff>
    </xdr:to>
    <xdr:sp macro="" textlink="">
      <xdr:nvSpPr>
        <xdr:cNvPr id="87" name="楕円 86"/>
        <xdr:cNvSpPr/>
      </xdr:nvSpPr>
      <xdr:spPr>
        <a:xfrm>
          <a:off x="3937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113047</xdr:rowOff>
    </xdr:from>
    <xdr:ext cx="736600" cy="259045"/>
    <xdr:sp macro="" textlink="">
      <xdr:nvSpPr>
        <xdr:cNvPr id="88" name="テキスト ボックス 87"/>
        <xdr:cNvSpPr txBox="1"/>
      </xdr:nvSpPr>
      <xdr:spPr>
        <a:xfrm>
          <a:off x="3606800" y="645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163830</xdr:rowOff>
    </xdr:from>
    <xdr:to>
      <xdr:col>15</xdr:col>
      <xdr:colOff>149225</xdr:colOff>
      <xdr:row>38</xdr:row>
      <xdr:rowOff>93980</xdr:rowOff>
    </xdr:to>
    <xdr:sp macro="" textlink="">
      <xdr:nvSpPr>
        <xdr:cNvPr id="89" name="楕円 88"/>
        <xdr:cNvSpPr/>
      </xdr:nvSpPr>
      <xdr:spPr>
        <a:xfrm>
          <a:off x="3048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78757</xdr:rowOff>
    </xdr:from>
    <xdr:ext cx="762000" cy="259045"/>
    <xdr:sp macro="" textlink="">
      <xdr:nvSpPr>
        <xdr:cNvPr id="90" name="テキスト ボックス 89"/>
        <xdr:cNvSpPr txBox="1"/>
      </xdr:nvSpPr>
      <xdr:spPr>
        <a:xfrm>
          <a:off x="27178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1" name="楕円 90"/>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2" name="テキスト ボックス 91"/>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106680</xdr:rowOff>
    </xdr:from>
    <xdr:to>
      <xdr:col>6</xdr:col>
      <xdr:colOff>171450</xdr:colOff>
      <xdr:row>39</xdr:row>
      <xdr:rowOff>36830</xdr:rowOff>
    </xdr:to>
    <xdr:sp macro="" textlink="">
      <xdr:nvSpPr>
        <xdr:cNvPr id="93" name="楕円 92"/>
        <xdr:cNvSpPr/>
      </xdr:nvSpPr>
      <xdr:spPr>
        <a:xfrm>
          <a:off x="12700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21607</xdr:rowOff>
    </xdr:from>
    <xdr:ext cx="762000" cy="259045"/>
    <xdr:sp macro="" textlink="">
      <xdr:nvSpPr>
        <xdr:cNvPr id="94" name="テキスト ボックス 93"/>
        <xdr:cNvSpPr txBox="1"/>
      </xdr:nvSpPr>
      <xdr:spPr>
        <a:xfrm>
          <a:off x="9398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物件費に係る経常収支比率は、令和６年度については、法定予防接種事業費や乳幼児法定予防接種事業費の増などによりやや増加しているが、これまでと同様に類似団体平均を下回っている状況である。これは、財政健全化推進計画に基づき継続して経常的な経費の節減に取り組んできたことによるものと考えられるが、今後も引き続きさらなる事務の効率化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130810</xdr:rowOff>
    </xdr:from>
    <xdr:to>
      <xdr:col>82</xdr:col>
      <xdr:colOff>107950</xdr:colOff>
      <xdr:row>15</xdr:row>
      <xdr:rowOff>168910</xdr:rowOff>
    </xdr:to>
    <xdr:cxnSp macro="">
      <xdr:nvCxnSpPr>
        <xdr:cNvPr id="127" name="直線コネクタ 126"/>
        <xdr:cNvCxnSpPr/>
      </xdr:nvCxnSpPr>
      <xdr:spPr>
        <a:xfrm>
          <a:off x="15671800" y="27025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130810</xdr:rowOff>
    </xdr:from>
    <xdr:to>
      <xdr:col>78</xdr:col>
      <xdr:colOff>69850</xdr:colOff>
      <xdr:row>15</xdr:row>
      <xdr:rowOff>161290</xdr:rowOff>
    </xdr:to>
    <xdr:cxnSp macro="">
      <xdr:nvCxnSpPr>
        <xdr:cNvPr id="130" name="直線コネクタ 129"/>
        <xdr:cNvCxnSpPr/>
      </xdr:nvCxnSpPr>
      <xdr:spPr>
        <a:xfrm flipV="1">
          <a:off x="14782800" y="27025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107950</xdr:rowOff>
    </xdr:from>
    <xdr:to>
      <xdr:col>73</xdr:col>
      <xdr:colOff>180975</xdr:colOff>
      <xdr:row>15</xdr:row>
      <xdr:rowOff>161290</xdr:rowOff>
    </xdr:to>
    <xdr:cxnSp macro="">
      <xdr:nvCxnSpPr>
        <xdr:cNvPr id="133" name="直線コネクタ 132"/>
        <xdr:cNvCxnSpPr/>
      </xdr:nvCxnSpPr>
      <xdr:spPr>
        <a:xfrm>
          <a:off x="13893800" y="26797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107950</xdr:rowOff>
    </xdr:from>
    <xdr:to>
      <xdr:col>69</xdr:col>
      <xdr:colOff>92075</xdr:colOff>
      <xdr:row>15</xdr:row>
      <xdr:rowOff>115570</xdr:rowOff>
    </xdr:to>
    <xdr:cxnSp macro="">
      <xdr:nvCxnSpPr>
        <xdr:cNvPr id="136" name="直線コネクタ 135"/>
        <xdr:cNvCxnSpPr/>
      </xdr:nvCxnSpPr>
      <xdr:spPr>
        <a:xfrm flipV="1">
          <a:off x="13004800" y="2679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118110</xdr:rowOff>
    </xdr:from>
    <xdr:to>
      <xdr:col>82</xdr:col>
      <xdr:colOff>158750</xdr:colOff>
      <xdr:row>16</xdr:row>
      <xdr:rowOff>48260</xdr:rowOff>
    </xdr:to>
    <xdr:sp macro="" textlink="">
      <xdr:nvSpPr>
        <xdr:cNvPr id="146" name="楕円 145"/>
        <xdr:cNvSpPr/>
      </xdr:nvSpPr>
      <xdr:spPr>
        <a:xfrm>
          <a:off x="164592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134637</xdr:rowOff>
    </xdr:from>
    <xdr:ext cx="762000" cy="259045"/>
    <xdr:sp macro="" textlink="">
      <xdr:nvSpPr>
        <xdr:cNvPr id="147" name="物件費該当値テキスト"/>
        <xdr:cNvSpPr txBox="1"/>
      </xdr:nvSpPr>
      <xdr:spPr>
        <a:xfrm>
          <a:off x="165989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80010</xdr:rowOff>
    </xdr:from>
    <xdr:to>
      <xdr:col>78</xdr:col>
      <xdr:colOff>120650</xdr:colOff>
      <xdr:row>16</xdr:row>
      <xdr:rowOff>10160</xdr:rowOff>
    </xdr:to>
    <xdr:sp macro="" textlink="">
      <xdr:nvSpPr>
        <xdr:cNvPr id="148" name="楕円 147"/>
        <xdr:cNvSpPr/>
      </xdr:nvSpPr>
      <xdr:spPr>
        <a:xfrm>
          <a:off x="15621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20337</xdr:rowOff>
    </xdr:from>
    <xdr:ext cx="736600" cy="259045"/>
    <xdr:sp macro="" textlink="">
      <xdr:nvSpPr>
        <xdr:cNvPr id="149" name="テキスト ボックス 148"/>
        <xdr:cNvSpPr txBox="1"/>
      </xdr:nvSpPr>
      <xdr:spPr>
        <a:xfrm>
          <a:off x="15290800" y="242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110490</xdr:rowOff>
    </xdr:from>
    <xdr:to>
      <xdr:col>74</xdr:col>
      <xdr:colOff>31750</xdr:colOff>
      <xdr:row>16</xdr:row>
      <xdr:rowOff>40640</xdr:rowOff>
    </xdr:to>
    <xdr:sp macro="" textlink="">
      <xdr:nvSpPr>
        <xdr:cNvPr id="150" name="楕円 149"/>
        <xdr:cNvSpPr/>
      </xdr:nvSpPr>
      <xdr:spPr>
        <a:xfrm>
          <a:off x="14732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50817</xdr:rowOff>
    </xdr:from>
    <xdr:ext cx="762000" cy="259045"/>
    <xdr:sp macro="" textlink="">
      <xdr:nvSpPr>
        <xdr:cNvPr id="151" name="テキスト ボックス 150"/>
        <xdr:cNvSpPr txBox="1"/>
      </xdr:nvSpPr>
      <xdr:spPr>
        <a:xfrm>
          <a:off x="14401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57150</xdr:rowOff>
    </xdr:from>
    <xdr:to>
      <xdr:col>69</xdr:col>
      <xdr:colOff>142875</xdr:colOff>
      <xdr:row>15</xdr:row>
      <xdr:rowOff>158750</xdr:rowOff>
    </xdr:to>
    <xdr:sp macro="" textlink="">
      <xdr:nvSpPr>
        <xdr:cNvPr id="152" name="楕円 151"/>
        <xdr:cNvSpPr/>
      </xdr:nvSpPr>
      <xdr:spPr>
        <a:xfrm>
          <a:off x="13843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168927</xdr:rowOff>
    </xdr:from>
    <xdr:ext cx="762000" cy="259045"/>
    <xdr:sp macro="" textlink="">
      <xdr:nvSpPr>
        <xdr:cNvPr id="153" name="テキスト ボックス 152"/>
        <xdr:cNvSpPr txBox="1"/>
      </xdr:nvSpPr>
      <xdr:spPr>
        <a:xfrm>
          <a:off x="13512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64770</xdr:rowOff>
    </xdr:from>
    <xdr:to>
      <xdr:col>65</xdr:col>
      <xdr:colOff>53975</xdr:colOff>
      <xdr:row>15</xdr:row>
      <xdr:rowOff>166370</xdr:rowOff>
    </xdr:to>
    <xdr:sp macro="" textlink="">
      <xdr:nvSpPr>
        <xdr:cNvPr id="154" name="楕円 153"/>
        <xdr:cNvSpPr/>
      </xdr:nvSpPr>
      <xdr:spPr>
        <a:xfrm>
          <a:off x="12954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5097</xdr:rowOff>
    </xdr:from>
    <xdr:ext cx="762000" cy="259045"/>
    <xdr:sp macro="" textlink="">
      <xdr:nvSpPr>
        <xdr:cNvPr id="155" name="テキスト ボックス 154"/>
        <xdr:cNvSpPr txBox="1"/>
      </xdr:nvSpPr>
      <xdr:spPr>
        <a:xfrm>
          <a:off x="126238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扶助費に係る経常収支比率は、私立保育所等の運営に係る幼保給付費や障害児通所支援事業などの障害福祉事業費の増などにより、引き続き増加傾向にある。</a:t>
          </a:r>
        </a:p>
        <a:p>
          <a:r>
            <a:rPr kumimoji="1" lang="ja-JP" altLang="en-US" sz="1200">
              <a:latin typeface="ＭＳ Ｐゴシック" panose="020B0600070205080204" pitchFamily="50" charset="-128"/>
              <a:ea typeface="ＭＳ Ｐゴシック" panose="020B0600070205080204" pitchFamily="50" charset="-128"/>
            </a:rPr>
            <a:t>　また、本市では重点施策として子どもを核としたまちづくりを進めていることもあり、類似団体平均を上回っている状況である。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6350</xdr:rowOff>
    </xdr:from>
    <xdr:to>
      <xdr:col>24</xdr:col>
      <xdr:colOff>25400</xdr:colOff>
      <xdr:row>61</xdr:row>
      <xdr:rowOff>69850</xdr:rowOff>
    </xdr:to>
    <xdr:cxnSp macro="">
      <xdr:nvCxnSpPr>
        <xdr:cNvPr id="188" name="直線コネクタ 187"/>
        <xdr:cNvCxnSpPr/>
      </xdr:nvCxnSpPr>
      <xdr:spPr>
        <a:xfrm>
          <a:off x="3987800" y="104648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38100</xdr:rowOff>
    </xdr:from>
    <xdr:to>
      <xdr:col>19</xdr:col>
      <xdr:colOff>187325</xdr:colOff>
      <xdr:row>61</xdr:row>
      <xdr:rowOff>6350</xdr:rowOff>
    </xdr:to>
    <xdr:cxnSp macro="">
      <xdr:nvCxnSpPr>
        <xdr:cNvPr id="191" name="直線コネクタ 190"/>
        <xdr:cNvCxnSpPr/>
      </xdr:nvCxnSpPr>
      <xdr:spPr>
        <a:xfrm>
          <a:off x="3098800" y="103251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69850</xdr:rowOff>
    </xdr:from>
    <xdr:to>
      <xdr:col>15</xdr:col>
      <xdr:colOff>98425</xdr:colOff>
      <xdr:row>60</xdr:row>
      <xdr:rowOff>38100</xdr:rowOff>
    </xdr:to>
    <xdr:cxnSp macro="">
      <xdr:nvCxnSpPr>
        <xdr:cNvPr id="194" name="直線コネクタ 193"/>
        <xdr:cNvCxnSpPr/>
      </xdr:nvCxnSpPr>
      <xdr:spPr>
        <a:xfrm>
          <a:off x="2209800" y="101854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139700</xdr:rowOff>
    </xdr:from>
    <xdr:to>
      <xdr:col>11</xdr:col>
      <xdr:colOff>9525</xdr:colOff>
      <xdr:row>59</xdr:row>
      <xdr:rowOff>69850</xdr:rowOff>
    </xdr:to>
    <xdr:cxnSp macro="">
      <xdr:nvCxnSpPr>
        <xdr:cNvPr id="197" name="直線コネクタ 196"/>
        <xdr:cNvCxnSpPr/>
      </xdr:nvCxnSpPr>
      <xdr:spPr>
        <a:xfrm>
          <a:off x="1320800" y="10083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61</xdr:row>
      <xdr:rowOff>19050</xdr:rowOff>
    </xdr:from>
    <xdr:to>
      <xdr:col>24</xdr:col>
      <xdr:colOff>76200</xdr:colOff>
      <xdr:row>61</xdr:row>
      <xdr:rowOff>120650</xdr:rowOff>
    </xdr:to>
    <xdr:sp macro="" textlink="">
      <xdr:nvSpPr>
        <xdr:cNvPr id="207" name="楕円 206"/>
        <xdr:cNvSpPr/>
      </xdr:nvSpPr>
      <xdr:spPr>
        <a:xfrm>
          <a:off x="47752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99077</xdr:rowOff>
    </xdr:from>
    <xdr:ext cx="762000" cy="259045"/>
    <xdr:sp macro="" textlink="">
      <xdr:nvSpPr>
        <xdr:cNvPr id="208" name="扶助費該当値テキスト"/>
        <xdr:cNvSpPr txBox="1"/>
      </xdr:nvSpPr>
      <xdr:spPr>
        <a:xfrm>
          <a:off x="4914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127000</xdr:rowOff>
    </xdr:from>
    <xdr:to>
      <xdr:col>20</xdr:col>
      <xdr:colOff>38100</xdr:colOff>
      <xdr:row>61</xdr:row>
      <xdr:rowOff>57150</xdr:rowOff>
    </xdr:to>
    <xdr:sp macro="" textlink="">
      <xdr:nvSpPr>
        <xdr:cNvPr id="209" name="楕円 208"/>
        <xdr:cNvSpPr/>
      </xdr:nvSpPr>
      <xdr:spPr>
        <a:xfrm>
          <a:off x="3937000" y="104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41927</xdr:rowOff>
    </xdr:from>
    <xdr:ext cx="736600" cy="259045"/>
    <xdr:sp macro="" textlink="">
      <xdr:nvSpPr>
        <xdr:cNvPr id="210" name="テキスト ボックス 209"/>
        <xdr:cNvSpPr txBox="1"/>
      </xdr:nvSpPr>
      <xdr:spPr>
        <a:xfrm>
          <a:off x="3606800" y="10500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158750</xdr:rowOff>
    </xdr:from>
    <xdr:to>
      <xdr:col>15</xdr:col>
      <xdr:colOff>149225</xdr:colOff>
      <xdr:row>60</xdr:row>
      <xdr:rowOff>88900</xdr:rowOff>
    </xdr:to>
    <xdr:sp macro="" textlink="">
      <xdr:nvSpPr>
        <xdr:cNvPr id="211" name="楕円 210"/>
        <xdr:cNvSpPr/>
      </xdr:nvSpPr>
      <xdr:spPr>
        <a:xfrm>
          <a:off x="30480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73677</xdr:rowOff>
    </xdr:from>
    <xdr:ext cx="762000" cy="259045"/>
    <xdr:sp macro="" textlink="">
      <xdr:nvSpPr>
        <xdr:cNvPr id="212" name="テキスト ボックス 211"/>
        <xdr:cNvSpPr txBox="1"/>
      </xdr:nvSpPr>
      <xdr:spPr>
        <a:xfrm>
          <a:off x="2717800" y="1036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19050</xdr:rowOff>
    </xdr:from>
    <xdr:to>
      <xdr:col>11</xdr:col>
      <xdr:colOff>60325</xdr:colOff>
      <xdr:row>59</xdr:row>
      <xdr:rowOff>120650</xdr:rowOff>
    </xdr:to>
    <xdr:sp macro="" textlink="">
      <xdr:nvSpPr>
        <xdr:cNvPr id="213" name="楕円 212"/>
        <xdr:cNvSpPr/>
      </xdr:nvSpPr>
      <xdr:spPr>
        <a:xfrm>
          <a:off x="2159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105427</xdr:rowOff>
    </xdr:from>
    <xdr:ext cx="762000" cy="259045"/>
    <xdr:sp macro="" textlink="">
      <xdr:nvSpPr>
        <xdr:cNvPr id="214" name="テキスト ボックス 213"/>
        <xdr:cNvSpPr txBox="1"/>
      </xdr:nvSpPr>
      <xdr:spPr>
        <a:xfrm>
          <a:off x="1828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88900</xdr:rowOff>
    </xdr:from>
    <xdr:to>
      <xdr:col>6</xdr:col>
      <xdr:colOff>171450</xdr:colOff>
      <xdr:row>59</xdr:row>
      <xdr:rowOff>19050</xdr:rowOff>
    </xdr:to>
    <xdr:sp macro="" textlink="">
      <xdr:nvSpPr>
        <xdr:cNvPr id="215" name="楕円 214"/>
        <xdr:cNvSpPr/>
      </xdr:nvSpPr>
      <xdr:spPr>
        <a:xfrm>
          <a:off x="1270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3827</xdr:rowOff>
    </xdr:from>
    <xdr:ext cx="762000" cy="259045"/>
    <xdr:sp macro="" textlink="">
      <xdr:nvSpPr>
        <xdr:cNvPr id="216" name="テキスト ボックス 215"/>
        <xdr:cNvSpPr txBox="1"/>
      </xdr:nvSpPr>
      <xdr:spPr>
        <a:xfrm>
          <a:off x="939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その他に係る経常収支比率は、類似団体平均を上回っており、これは、特別会計等に対する繰出金が類似団体よりやや多いことが要因と考えられる。</a:t>
          </a:r>
        </a:p>
        <a:p>
          <a:r>
            <a:rPr kumimoji="1" lang="ja-JP" altLang="en-US" sz="1200">
              <a:latin typeface="ＭＳ Ｐゴシック" panose="020B0600070205080204" pitchFamily="50" charset="-128"/>
              <a:ea typeface="ＭＳ Ｐゴシック" panose="020B0600070205080204" pitchFamily="50" charset="-128"/>
            </a:rPr>
            <a:t>　今後も介護保険事業や後期高齢者医療事業に対する繰出金が増加傾向にあることから、国民健康保険事業などを含めた特別会計においても適正かつ健全な財政運営に努める。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57150</xdr:rowOff>
    </xdr:to>
    <xdr:cxnSp macro="">
      <xdr:nvCxnSpPr>
        <xdr:cNvPr id="249" name="直線コネクタ 248"/>
        <xdr:cNvCxnSpPr/>
      </xdr:nvCxnSpPr>
      <xdr:spPr>
        <a:xfrm flipV="1">
          <a:off x="15671800" y="101473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31750</xdr:rowOff>
    </xdr:from>
    <xdr:to>
      <xdr:col>78</xdr:col>
      <xdr:colOff>69850</xdr:colOff>
      <xdr:row>59</xdr:row>
      <xdr:rowOff>57150</xdr:rowOff>
    </xdr:to>
    <xdr:cxnSp macro="">
      <xdr:nvCxnSpPr>
        <xdr:cNvPr id="252" name="直線コネクタ 251"/>
        <xdr:cNvCxnSpPr/>
      </xdr:nvCxnSpPr>
      <xdr:spPr>
        <a:xfrm>
          <a:off x="14782800" y="10147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19050</xdr:rowOff>
    </xdr:from>
    <xdr:to>
      <xdr:col>73</xdr:col>
      <xdr:colOff>180975</xdr:colOff>
      <xdr:row>59</xdr:row>
      <xdr:rowOff>31750</xdr:rowOff>
    </xdr:to>
    <xdr:cxnSp macro="">
      <xdr:nvCxnSpPr>
        <xdr:cNvPr id="255" name="直線コネクタ 254"/>
        <xdr:cNvCxnSpPr/>
      </xdr:nvCxnSpPr>
      <xdr:spPr>
        <a:xfrm>
          <a:off x="13893800" y="10134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19050</xdr:rowOff>
    </xdr:from>
    <xdr:to>
      <xdr:col>69</xdr:col>
      <xdr:colOff>92075</xdr:colOff>
      <xdr:row>59</xdr:row>
      <xdr:rowOff>133350</xdr:rowOff>
    </xdr:to>
    <xdr:cxnSp macro="">
      <xdr:nvCxnSpPr>
        <xdr:cNvPr id="258" name="直線コネクタ 257"/>
        <xdr:cNvCxnSpPr/>
      </xdr:nvCxnSpPr>
      <xdr:spPr>
        <a:xfrm flipV="1">
          <a:off x="13004800" y="10134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68" name="楕円 267"/>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69" name="その他該当値テキスト"/>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6350</xdr:rowOff>
    </xdr:from>
    <xdr:to>
      <xdr:col>78</xdr:col>
      <xdr:colOff>120650</xdr:colOff>
      <xdr:row>59</xdr:row>
      <xdr:rowOff>107950</xdr:rowOff>
    </xdr:to>
    <xdr:sp macro="" textlink="">
      <xdr:nvSpPr>
        <xdr:cNvPr id="270" name="楕円 269"/>
        <xdr:cNvSpPr/>
      </xdr:nvSpPr>
      <xdr:spPr>
        <a:xfrm>
          <a:off x="15621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92727</xdr:rowOff>
    </xdr:from>
    <xdr:ext cx="736600" cy="259045"/>
    <xdr:sp macro="" textlink="">
      <xdr:nvSpPr>
        <xdr:cNvPr id="271" name="テキスト ボックス 270"/>
        <xdr:cNvSpPr txBox="1"/>
      </xdr:nvSpPr>
      <xdr:spPr>
        <a:xfrm>
          <a:off x="15290800" y="1020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2" name="楕円 271"/>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3" name="テキスト ボックス 272"/>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139700</xdr:rowOff>
    </xdr:from>
    <xdr:to>
      <xdr:col>69</xdr:col>
      <xdr:colOff>142875</xdr:colOff>
      <xdr:row>59</xdr:row>
      <xdr:rowOff>69850</xdr:rowOff>
    </xdr:to>
    <xdr:sp macro="" textlink="">
      <xdr:nvSpPr>
        <xdr:cNvPr id="274" name="楕円 273"/>
        <xdr:cNvSpPr/>
      </xdr:nvSpPr>
      <xdr:spPr>
        <a:xfrm>
          <a:off x="13843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54627</xdr:rowOff>
    </xdr:from>
    <xdr:ext cx="762000" cy="259045"/>
    <xdr:sp macro="" textlink="">
      <xdr:nvSpPr>
        <xdr:cNvPr id="275" name="テキスト ボックス 274"/>
        <xdr:cNvSpPr txBox="1"/>
      </xdr:nvSpPr>
      <xdr:spPr>
        <a:xfrm>
          <a:off x="13512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82550</xdr:rowOff>
    </xdr:from>
    <xdr:to>
      <xdr:col>65</xdr:col>
      <xdr:colOff>53975</xdr:colOff>
      <xdr:row>60</xdr:row>
      <xdr:rowOff>12700</xdr:rowOff>
    </xdr:to>
    <xdr:sp macro="" textlink="">
      <xdr:nvSpPr>
        <xdr:cNvPr id="276" name="楕円 275"/>
        <xdr:cNvSpPr/>
      </xdr:nvSpPr>
      <xdr:spPr>
        <a:xfrm>
          <a:off x="12954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168927</xdr:rowOff>
    </xdr:from>
    <xdr:ext cx="762000" cy="259045"/>
    <xdr:sp macro="" textlink="">
      <xdr:nvSpPr>
        <xdr:cNvPr id="277" name="テキスト ボックス 276"/>
        <xdr:cNvSpPr txBox="1"/>
      </xdr:nvSpPr>
      <xdr:spPr>
        <a:xfrm>
          <a:off x="12623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補助費等に係る経常収支比率は、類似団体平均を下回っているが、これは、一部事務組合に対する補助金や出資法人等の団体数が類似団体に比べて少ないためと考えられる。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88138</xdr:rowOff>
    </xdr:from>
    <xdr:to>
      <xdr:col>82</xdr:col>
      <xdr:colOff>107950</xdr:colOff>
      <xdr:row>33</xdr:row>
      <xdr:rowOff>115570</xdr:rowOff>
    </xdr:to>
    <xdr:cxnSp macro="">
      <xdr:nvCxnSpPr>
        <xdr:cNvPr id="308" name="直線コネクタ 307"/>
        <xdr:cNvCxnSpPr/>
      </xdr:nvCxnSpPr>
      <xdr:spPr>
        <a:xfrm flipV="1">
          <a:off x="15671800" y="574598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115570</xdr:rowOff>
    </xdr:from>
    <xdr:to>
      <xdr:col>78</xdr:col>
      <xdr:colOff>69850</xdr:colOff>
      <xdr:row>33</xdr:row>
      <xdr:rowOff>124714</xdr:rowOff>
    </xdr:to>
    <xdr:cxnSp macro="">
      <xdr:nvCxnSpPr>
        <xdr:cNvPr id="311" name="直線コネクタ 310"/>
        <xdr:cNvCxnSpPr/>
      </xdr:nvCxnSpPr>
      <xdr:spPr>
        <a:xfrm flipV="1">
          <a:off x="14782800" y="57734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97282</xdr:rowOff>
    </xdr:from>
    <xdr:to>
      <xdr:col>73</xdr:col>
      <xdr:colOff>180975</xdr:colOff>
      <xdr:row>33</xdr:row>
      <xdr:rowOff>124714</xdr:rowOff>
    </xdr:to>
    <xdr:cxnSp macro="">
      <xdr:nvCxnSpPr>
        <xdr:cNvPr id="314" name="直線コネクタ 313"/>
        <xdr:cNvCxnSpPr/>
      </xdr:nvCxnSpPr>
      <xdr:spPr>
        <a:xfrm>
          <a:off x="13893800" y="57551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97282</xdr:rowOff>
    </xdr:from>
    <xdr:to>
      <xdr:col>69</xdr:col>
      <xdr:colOff>92075</xdr:colOff>
      <xdr:row>33</xdr:row>
      <xdr:rowOff>143002</xdr:rowOff>
    </xdr:to>
    <xdr:cxnSp macro="">
      <xdr:nvCxnSpPr>
        <xdr:cNvPr id="317" name="直線コネクタ 316"/>
        <xdr:cNvCxnSpPr/>
      </xdr:nvCxnSpPr>
      <xdr:spPr>
        <a:xfrm flipV="1">
          <a:off x="13004800" y="575513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37338</xdr:rowOff>
    </xdr:from>
    <xdr:to>
      <xdr:col>82</xdr:col>
      <xdr:colOff>158750</xdr:colOff>
      <xdr:row>33</xdr:row>
      <xdr:rowOff>138938</xdr:rowOff>
    </xdr:to>
    <xdr:sp macro="" textlink="">
      <xdr:nvSpPr>
        <xdr:cNvPr id="327" name="楕円 326"/>
        <xdr:cNvSpPr/>
      </xdr:nvSpPr>
      <xdr:spPr>
        <a:xfrm>
          <a:off x="16459200" y="569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117365</xdr:rowOff>
    </xdr:from>
    <xdr:ext cx="762000" cy="259045"/>
    <xdr:sp macro="" textlink="">
      <xdr:nvSpPr>
        <xdr:cNvPr id="328" name="補助費等該当値テキスト"/>
        <xdr:cNvSpPr txBox="1"/>
      </xdr:nvSpPr>
      <xdr:spPr>
        <a:xfrm>
          <a:off x="16598900" y="56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64770</xdr:rowOff>
    </xdr:from>
    <xdr:to>
      <xdr:col>78</xdr:col>
      <xdr:colOff>120650</xdr:colOff>
      <xdr:row>33</xdr:row>
      <xdr:rowOff>166370</xdr:rowOff>
    </xdr:to>
    <xdr:sp macro="" textlink="">
      <xdr:nvSpPr>
        <xdr:cNvPr id="329" name="楕円 328"/>
        <xdr:cNvSpPr/>
      </xdr:nvSpPr>
      <xdr:spPr>
        <a:xfrm>
          <a:off x="15621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5097</xdr:rowOff>
    </xdr:from>
    <xdr:ext cx="736600" cy="259045"/>
    <xdr:sp macro="" textlink="">
      <xdr:nvSpPr>
        <xdr:cNvPr id="330" name="テキスト ボックス 329"/>
        <xdr:cNvSpPr txBox="1"/>
      </xdr:nvSpPr>
      <xdr:spPr>
        <a:xfrm>
          <a:off x="15290800" y="549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73914</xdr:rowOff>
    </xdr:from>
    <xdr:to>
      <xdr:col>74</xdr:col>
      <xdr:colOff>31750</xdr:colOff>
      <xdr:row>34</xdr:row>
      <xdr:rowOff>4064</xdr:rowOff>
    </xdr:to>
    <xdr:sp macro="" textlink="">
      <xdr:nvSpPr>
        <xdr:cNvPr id="331" name="楕円 330"/>
        <xdr:cNvSpPr/>
      </xdr:nvSpPr>
      <xdr:spPr>
        <a:xfrm>
          <a:off x="14732000" y="573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14241</xdr:rowOff>
    </xdr:from>
    <xdr:ext cx="762000" cy="259045"/>
    <xdr:sp macro="" textlink="">
      <xdr:nvSpPr>
        <xdr:cNvPr id="332" name="テキスト ボックス 331"/>
        <xdr:cNvSpPr txBox="1"/>
      </xdr:nvSpPr>
      <xdr:spPr>
        <a:xfrm>
          <a:off x="14401800" y="550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46482</xdr:rowOff>
    </xdr:from>
    <xdr:to>
      <xdr:col>69</xdr:col>
      <xdr:colOff>142875</xdr:colOff>
      <xdr:row>33</xdr:row>
      <xdr:rowOff>148082</xdr:rowOff>
    </xdr:to>
    <xdr:sp macro="" textlink="">
      <xdr:nvSpPr>
        <xdr:cNvPr id="333" name="楕円 332"/>
        <xdr:cNvSpPr/>
      </xdr:nvSpPr>
      <xdr:spPr>
        <a:xfrm>
          <a:off x="13843000" y="570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158259</xdr:rowOff>
    </xdr:from>
    <xdr:ext cx="762000" cy="259045"/>
    <xdr:sp macro="" textlink="">
      <xdr:nvSpPr>
        <xdr:cNvPr id="334" name="テキスト ボックス 333"/>
        <xdr:cNvSpPr txBox="1"/>
      </xdr:nvSpPr>
      <xdr:spPr>
        <a:xfrm>
          <a:off x="13512800" y="547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92202</xdr:rowOff>
    </xdr:from>
    <xdr:to>
      <xdr:col>65</xdr:col>
      <xdr:colOff>53975</xdr:colOff>
      <xdr:row>34</xdr:row>
      <xdr:rowOff>22352</xdr:rowOff>
    </xdr:to>
    <xdr:sp macro="" textlink="">
      <xdr:nvSpPr>
        <xdr:cNvPr id="335" name="楕円 334"/>
        <xdr:cNvSpPr/>
      </xdr:nvSpPr>
      <xdr:spPr>
        <a:xfrm>
          <a:off x="12954000" y="5750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32529</xdr:rowOff>
    </xdr:from>
    <xdr:ext cx="762000" cy="259045"/>
    <xdr:sp macro="" textlink="">
      <xdr:nvSpPr>
        <xdr:cNvPr id="336" name="テキスト ボックス 335"/>
        <xdr:cNvSpPr txBox="1"/>
      </xdr:nvSpPr>
      <xdr:spPr>
        <a:xfrm>
          <a:off x="12623800" y="551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公債費に係る経常収支比率は、令和５年度までは類似団体平均を上回っており、同程度の水準で推移していたものの、令和６年度からは土地開発公社清算に伴う第三セクター等改革推進債の償還終了に伴い、経常収支比率は低下し、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一方で、今後、市役所新庁舎や新ごみ処理施設の整備が予定されていることから、引き続き地方債残高の適正管理に努める。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149861</xdr:rowOff>
    </xdr:from>
    <xdr:to>
      <xdr:col>24</xdr:col>
      <xdr:colOff>25400</xdr:colOff>
      <xdr:row>77</xdr:row>
      <xdr:rowOff>153670</xdr:rowOff>
    </xdr:to>
    <xdr:cxnSp macro="">
      <xdr:nvCxnSpPr>
        <xdr:cNvPr id="369" name="直線コネクタ 368"/>
        <xdr:cNvCxnSpPr/>
      </xdr:nvCxnSpPr>
      <xdr:spPr>
        <a:xfrm flipV="1">
          <a:off x="3987800" y="13180061"/>
          <a:ext cx="838200" cy="17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153670</xdr:rowOff>
    </xdr:from>
    <xdr:to>
      <xdr:col>19</xdr:col>
      <xdr:colOff>187325</xdr:colOff>
      <xdr:row>78</xdr:row>
      <xdr:rowOff>27939</xdr:rowOff>
    </xdr:to>
    <xdr:cxnSp macro="">
      <xdr:nvCxnSpPr>
        <xdr:cNvPr id="372" name="直線コネクタ 371"/>
        <xdr:cNvCxnSpPr/>
      </xdr:nvCxnSpPr>
      <xdr:spPr>
        <a:xfrm flipV="1">
          <a:off x="3098800" y="133553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146066</xdr:rowOff>
    </xdr:from>
    <xdr:ext cx="736600" cy="259045"/>
    <xdr:sp macro="" textlink="">
      <xdr:nvSpPr>
        <xdr:cNvPr id="374" name="テキスト ボックス 373"/>
        <xdr:cNvSpPr txBox="1"/>
      </xdr:nvSpPr>
      <xdr:spPr>
        <a:xfrm>
          <a:off x="3606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27939</xdr:rowOff>
    </xdr:from>
    <xdr:to>
      <xdr:col>15</xdr:col>
      <xdr:colOff>98425</xdr:colOff>
      <xdr:row>78</xdr:row>
      <xdr:rowOff>27939</xdr:rowOff>
    </xdr:to>
    <xdr:cxnSp macro="">
      <xdr:nvCxnSpPr>
        <xdr:cNvPr id="375" name="直線コネクタ 374"/>
        <xdr:cNvCxnSpPr/>
      </xdr:nvCxnSpPr>
      <xdr:spPr>
        <a:xfrm>
          <a:off x="2209800" y="13401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77" name="テキスト ボックス 376"/>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27939</xdr:rowOff>
    </xdr:from>
    <xdr:to>
      <xdr:col>11</xdr:col>
      <xdr:colOff>9525</xdr:colOff>
      <xdr:row>78</xdr:row>
      <xdr:rowOff>35561</xdr:rowOff>
    </xdr:to>
    <xdr:cxnSp macro="">
      <xdr:nvCxnSpPr>
        <xdr:cNvPr id="378" name="直線コネクタ 377"/>
        <xdr:cNvCxnSpPr/>
      </xdr:nvCxnSpPr>
      <xdr:spPr>
        <a:xfrm flipV="1">
          <a:off x="1320800" y="134010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123207</xdr:rowOff>
    </xdr:from>
    <xdr:ext cx="762000" cy="259045"/>
    <xdr:sp macro="" textlink="">
      <xdr:nvSpPr>
        <xdr:cNvPr id="380" name="テキスト ボックス 379"/>
        <xdr:cNvSpPr txBox="1"/>
      </xdr:nvSpPr>
      <xdr:spPr>
        <a:xfrm>
          <a:off x="1828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12716</xdr:rowOff>
    </xdr:from>
    <xdr:ext cx="762000" cy="259045"/>
    <xdr:sp macro="" textlink="">
      <xdr:nvSpPr>
        <xdr:cNvPr id="382" name="テキスト ボックス 381"/>
        <xdr:cNvSpPr txBox="1"/>
      </xdr:nvSpPr>
      <xdr:spPr>
        <a:xfrm>
          <a:off x="939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88" name="楕円 387"/>
        <xdr:cNvSpPr/>
      </xdr:nvSpPr>
      <xdr:spPr>
        <a:xfrm>
          <a:off x="4775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115588</xdr:rowOff>
    </xdr:from>
    <xdr:ext cx="762000" cy="259045"/>
    <xdr:sp macro="" textlink="">
      <xdr:nvSpPr>
        <xdr:cNvPr id="389" name="公債費該当値テキスト"/>
        <xdr:cNvSpPr txBox="1"/>
      </xdr:nvSpPr>
      <xdr:spPr>
        <a:xfrm>
          <a:off x="49149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102870</xdr:rowOff>
    </xdr:from>
    <xdr:to>
      <xdr:col>20</xdr:col>
      <xdr:colOff>38100</xdr:colOff>
      <xdr:row>78</xdr:row>
      <xdr:rowOff>33020</xdr:rowOff>
    </xdr:to>
    <xdr:sp macro="" textlink="">
      <xdr:nvSpPr>
        <xdr:cNvPr id="390" name="楕円 389"/>
        <xdr:cNvSpPr/>
      </xdr:nvSpPr>
      <xdr:spPr>
        <a:xfrm>
          <a:off x="3937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17797</xdr:rowOff>
    </xdr:from>
    <xdr:ext cx="736600" cy="259045"/>
    <xdr:sp macro="" textlink="">
      <xdr:nvSpPr>
        <xdr:cNvPr id="391" name="テキスト ボックス 390"/>
        <xdr:cNvSpPr txBox="1"/>
      </xdr:nvSpPr>
      <xdr:spPr>
        <a:xfrm>
          <a:off x="3606800" y="1339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148589</xdr:rowOff>
    </xdr:from>
    <xdr:to>
      <xdr:col>15</xdr:col>
      <xdr:colOff>149225</xdr:colOff>
      <xdr:row>78</xdr:row>
      <xdr:rowOff>78739</xdr:rowOff>
    </xdr:to>
    <xdr:sp macro="" textlink="">
      <xdr:nvSpPr>
        <xdr:cNvPr id="392" name="楕円 391"/>
        <xdr:cNvSpPr/>
      </xdr:nvSpPr>
      <xdr:spPr>
        <a:xfrm>
          <a:off x="3048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63516</xdr:rowOff>
    </xdr:from>
    <xdr:ext cx="762000" cy="259045"/>
    <xdr:sp macro="" textlink="">
      <xdr:nvSpPr>
        <xdr:cNvPr id="393" name="テキスト ボックス 392"/>
        <xdr:cNvSpPr txBox="1"/>
      </xdr:nvSpPr>
      <xdr:spPr>
        <a:xfrm>
          <a:off x="2717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148589</xdr:rowOff>
    </xdr:from>
    <xdr:to>
      <xdr:col>11</xdr:col>
      <xdr:colOff>60325</xdr:colOff>
      <xdr:row>78</xdr:row>
      <xdr:rowOff>78739</xdr:rowOff>
    </xdr:to>
    <xdr:sp macro="" textlink="">
      <xdr:nvSpPr>
        <xdr:cNvPr id="394" name="楕円 393"/>
        <xdr:cNvSpPr/>
      </xdr:nvSpPr>
      <xdr:spPr>
        <a:xfrm>
          <a:off x="2159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63516</xdr:rowOff>
    </xdr:from>
    <xdr:ext cx="762000" cy="259045"/>
    <xdr:sp macro="" textlink="">
      <xdr:nvSpPr>
        <xdr:cNvPr id="395" name="テキスト ボックス 394"/>
        <xdr:cNvSpPr txBox="1"/>
      </xdr:nvSpPr>
      <xdr:spPr>
        <a:xfrm>
          <a:off x="1828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96" name="楕円 395"/>
        <xdr:cNvSpPr/>
      </xdr:nvSpPr>
      <xdr:spPr>
        <a:xfrm>
          <a:off x="1270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71138</xdr:rowOff>
    </xdr:from>
    <xdr:ext cx="762000" cy="259045"/>
    <xdr:sp macro="" textlink="">
      <xdr:nvSpPr>
        <xdr:cNvPr id="397" name="テキスト ボックス 396"/>
        <xdr:cNvSpPr txBox="1"/>
      </xdr:nvSpPr>
      <xdr:spPr>
        <a:xfrm>
          <a:off x="939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公債費以外に係る経常収支比率は、類似団体平均と同水準で推移している。これは、扶助費や人件費、繰出金が類似団体と比較して高い水準にある一方、物件費や補助費等が低い水準にあるためである。</a:t>
          </a:r>
        </a:p>
        <a:p>
          <a:r>
            <a:rPr kumimoji="1" lang="ja-JP" altLang="en-US" sz="1200">
              <a:latin typeface="ＭＳ Ｐゴシック" panose="020B0600070205080204" pitchFamily="50" charset="-128"/>
              <a:ea typeface="ＭＳ Ｐゴシック" panose="020B0600070205080204" pitchFamily="50" charset="-128"/>
            </a:rPr>
            <a:t>　今後も扶助費を中心に社会保障関係経費の増加が見込まれるため、引き続き経費節減に努める。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104139</xdr:rowOff>
    </xdr:from>
    <xdr:to>
      <xdr:col>82</xdr:col>
      <xdr:colOff>107950</xdr:colOff>
      <xdr:row>77</xdr:row>
      <xdr:rowOff>12700</xdr:rowOff>
    </xdr:to>
    <xdr:cxnSp macro="">
      <xdr:nvCxnSpPr>
        <xdr:cNvPr id="430" name="直線コネクタ 429"/>
        <xdr:cNvCxnSpPr/>
      </xdr:nvCxnSpPr>
      <xdr:spPr>
        <a:xfrm>
          <a:off x="15671800" y="13134339"/>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116857</xdr:rowOff>
    </xdr:from>
    <xdr:ext cx="762000" cy="259045"/>
    <xdr:sp macro="" textlink="">
      <xdr:nvSpPr>
        <xdr:cNvPr id="431" name="公債費以外平均値テキスト"/>
        <xdr:cNvSpPr txBox="1"/>
      </xdr:nvSpPr>
      <xdr:spPr>
        <a:xfrm>
          <a:off x="16598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104139</xdr:rowOff>
    </xdr:from>
    <xdr:to>
      <xdr:col>78</xdr:col>
      <xdr:colOff>69850</xdr:colOff>
      <xdr:row>76</xdr:row>
      <xdr:rowOff>142239</xdr:rowOff>
    </xdr:to>
    <xdr:cxnSp macro="">
      <xdr:nvCxnSpPr>
        <xdr:cNvPr id="433" name="直線コネクタ 432"/>
        <xdr:cNvCxnSpPr/>
      </xdr:nvCxnSpPr>
      <xdr:spPr>
        <a:xfrm flipV="1">
          <a:off x="14782800" y="131343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21607</xdr:rowOff>
    </xdr:from>
    <xdr:ext cx="736600" cy="259045"/>
    <xdr:sp macro="" textlink="">
      <xdr:nvSpPr>
        <xdr:cNvPr id="435" name="テキスト ボックス 434"/>
        <xdr:cNvSpPr txBox="1"/>
      </xdr:nvSpPr>
      <xdr:spPr>
        <a:xfrm>
          <a:off x="15290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43180</xdr:rowOff>
    </xdr:from>
    <xdr:to>
      <xdr:col>73</xdr:col>
      <xdr:colOff>180975</xdr:colOff>
      <xdr:row>76</xdr:row>
      <xdr:rowOff>142239</xdr:rowOff>
    </xdr:to>
    <xdr:cxnSp macro="">
      <xdr:nvCxnSpPr>
        <xdr:cNvPr id="436" name="直線コネクタ 435"/>
        <xdr:cNvCxnSpPr/>
      </xdr:nvCxnSpPr>
      <xdr:spPr>
        <a:xfrm>
          <a:off x="13893800" y="130733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43180</xdr:rowOff>
    </xdr:from>
    <xdr:to>
      <xdr:col>69</xdr:col>
      <xdr:colOff>92075</xdr:colOff>
      <xdr:row>76</xdr:row>
      <xdr:rowOff>142239</xdr:rowOff>
    </xdr:to>
    <xdr:cxnSp macro="">
      <xdr:nvCxnSpPr>
        <xdr:cNvPr id="439" name="直線コネクタ 438"/>
        <xdr:cNvCxnSpPr/>
      </xdr:nvCxnSpPr>
      <xdr:spPr>
        <a:xfrm flipV="1">
          <a:off x="13004800" y="130733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133350</xdr:rowOff>
    </xdr:from>
    <xdr:to>
      <xdr:col>82</xdr:col>
      <xdr:colOff>158750</xdr:colOff>
      <xdr:row>77</xdr:row>
      <xdr:rowOff>63500</xdr:rowOff>
    </xdr:to>
    <xdr:sp macro="" textlink="">
      <xdr:nvSpPr>
        <xdr:cNvPr id="449" name="楕円 448"/>
        <xdr:cNvSpPr/>
      </xdr:nvSpPr>
      <xdr:spPr>
        <a:xfrm>
          <a:off x="164592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149877</xdr:rowOff>
    </xdr:from>
    <xdr:ext cx="762000" cy="259045"/>
    <xdr:sp macro="" textlink="">
      <xdr:nvSpPr>
        <xdr:cNvPr id="450" name="公債費以外該当値テキスト"/>
        <xdr:cNvSpPr txBox="1"/>
      </xdr:nvSpPr>
      <xdr:spPr>
        <a:xfrm>
          <a:off x="165989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53339</xdr:rowOff>
    </xdr:from>
    <xdr:to>
      <xdr:col>78</xdr:col>
      <xdr:colOff>120650</xdr:colOff>
      <xdr:row>76</xdr:row>
      <xdr:rowOff>154939</xdr:rowOff>
    </xdr:to>
    <xdr:sp macro="" textlink="">
      <xdr:nvSpPr>
        <xdr:cNvPr id="451" name="楕円 450"/>
        <xdr:cNvSpPr/>
      </xdr:nvSpPr>
      <xdr:spPr>
        <a:xfrm>
          <a:off x="15621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165117</xdr:rowOff>
    </xdr:from>
    <xdr:ext cx="736600" cy="259045"/>
    <xdr:sp macro="" textlink="">
      <xdr:nvSpPr>
        <xdr:cNvPr id="452" name="テキスト ボックス 451"/>
        <xdr:cNvSpPr txBox="1"/>
      </xdr:nvSpPr>
      <xdr:spPr>
        <a:xfrm>
          <a:off x="15290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91439</xdr:rowOff>
    </xdr:from>
    <xdr:to>
      <xdr:col>74</xdr:col>
      <xdr:colOff>31750</xdr:colOff>
      <xdr:row>77</xdr:row>
      <xdr:rowOff>21589</xdr:rowOff>
    </xdr:to>
    <xdr:sp macro="" textlink="">
      <xdr:nvSpPr>
        <xdr:cNvPr id="453" name="楕円 452"/>
        <xdr:cNvSpPr/>
      </xdr:nvSpPr>
      <xdr:spPr>
        <a:xfrm>
          <a:off x="14732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6366</xdr:rowOff>
    </xdr:from>
    <xdr:ext cx="762000" cy="259045"/>
    <xdr:sp macro="" textlink="">
      <xdr:nvSpPr>
        <xdr:cNvPr id="454" name="テキスト ボックス 453"/>
        <xdr:cNvSpPr txBox="1"/>
      </xdr:nvSpPr>
      <xdr:spPr>
        <a:xfrm>
          <a:off x="14401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163830</xdr:rowOff>
    </xdr:from>
    <xdr:to>
      <xdr:col>69</xdr:col>
      <xdr:colOff>142875</xdr:colOff>
      <xdr:row>76</xdr:row>
      <xdr:rowOff>93980</xdr:rowOff>
    </xdr:to>
    <xdr:sp macro="" textlink="">
      <xdr:nvSpPr>
        <xdr:cNvPr id="455" name="楕円 454"/>
        <xdr:cNvSpPr/>
      </xdr:nvSpPr>
      <xdr:spPr>
        <a:xfrm>
          <a:off x="13843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78757</xdr:rowOff>
    </xdr:from>
    <xdr:ext cx="762000" cy="259045"/>
    <xdr:sp macro="" textlink="">
      <xdr:nvSpPr>
        <xdr:cNvPr id="456" name="テキスト ボックス 455"/>
        <xdr:cNvSpPr txBox="1"/>
      </xdr:nvSpPr>
      <xdr:spPr>
        <a:xfrm>
          <a:off x="135128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91439</xdr:rowOff>
    </xdr:from>
    <xdr:to>
      <xdr:col>65</xdr:col>
      <xdr:colOff>53975</xdr:colOff>
      <xdr:row>77</xdr:row>
      <xdr:rowOff>21589</xdr:rowOff>
    </xdr:to>
    <xdr:sp macro="" textlink="">
      <xdr:nvSpPr>
        <xdr:cNvPr id="457" name="楕円 456"/>
        <xdr:cNvSpPr/>
      </xdr:nvSpPr>
      <xdr:spPr>
        <a:xfrm>
          <a:off x="12954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6366</xdr:rowOff>
    </xdr:from>
    <xdr:ext cx="762000" cy="259045"/>
    <xdr:sp macro="" textlink="">
      <xdr:nvSpPr>
        <xdr:cNvPr id="458" name="テキスト ボックス 457"/>
        <xdr:cNvSpPr txBox="1"/>
      </xdr:nvSpPr>
      <xdr:spPr>
        <a:xfrm>
          <a:off x="12623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兵庫県明石市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120142</xdr:rowOff>
    </xdr:from>
    <xdr:to>
      <xdr:col>29</xdr:col>
      <xdr:colOff>127000</xdr:colOff>
      <xdr:row>16</xdr:row>
      <xdr:rowOff>94653</xdr:rowOff>
    </xdr:to>
    <xdr:cxnSp macro="">
      <xdr:nvCxnSpPr>
        <xdr:cNvPr id="50" name="直線コネクタ 49"/>
        <xdr:cNvCxnSpPr/>
      </xdr:nvCxnSpPr>
      <xdr:spPr bwMode="auto">
        <a:xfrm flipV="1">
          <a:off x="5003800" y="2739517"/>
          <a:ext cx="647700" cy="1459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104919</xdr:rowOff>
    </xdr:from>
    <xdr:ext cx="762000" cy="259045"/>
    <xdr:sp macro="" textlink="">
      <xdr:nvSpPr>
        <xdr:cNvPr id="51" name="人口1人当たり決算額の推移平均値テキスト130"/>
        <xdr:cNvSpPr txBox="1"/>
      </xdr:nvSpPr>
      <xdr:spPr>
        <a:xfrm>
          <a:off x="5740400" y="27242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94653</xdr:rowOff>
    </xdr:from>
    <xdr:to>
      <xdr:col>26</xdr:col>
      <xdr:colOff>50800</xdr:colOff>
      <xdr:row>16</xdr:row>
      <xdr:rowOff>102654</xdr:rowOff>
    </xdr:to>
    <xdr:cxnSp macro="">
      <xdr:nvCxnSpPr>
        <xdr:cNvPr id="53" name="直線コネクタ 52"/>
        <xdr:cNvCxnSpPr/>
      </xdr:nvCxnSpPr>
      <xdr:spPr bwMode="auto">
        <a:xfrm flipV="1">
          <a:off x="4305300" y="2885478"/>
          <a:ext cx="698500" cy="8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160596</xdr:rowOff>
    </xdr:from>
    <xdr:ext cx="736600" cy="259045"/>
    <xdr:sp macro="" textlink="">
      <xdr:nvSpPr>
        <xdr:cNvPr id="55" name="テキスト ボックス 54"/>
        <xdr:cNvSpPr txBox="1"/>
      </xdr:nvSpPr>
      <xdr:spPr>
        <a:xfrm>
          <a:off x="4622800" y="2951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94729</xdr:rowOff>
    </xdr:from>
    <xdr:to>
      <xdr:col>22</xdr:col>
      <xdr:colOff>114300</xdr:colOff>
      <xdr:row>16</xdr:row>
      <xdr:rowOff>102654</xdr:rowOff>
    </xdr:to>
    <xdr:cxnSp macro="">
      <xdr:nvCxnSpPr>
        <xdr:cNvPr id="56" name="直線コネクタ 55"/>
        <xdr:cNvCxnSpPr/>
      </xdr:nvCxnSpPr>
      <xdr:spPr bwMode="auto">
        <a:xfrm>
          <a:off x="3606800" y="2885554"/>
          <a:ext cx="698500" cy="7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43895</xdr:rowOff>
    </xdr:from>
    <xdr:ext cx="762000" cy="259045"/>
    <xdr:sp macro="" textlink="">
      <xdr:nvSpPr>
        <xdr:cNvPr id="58" name="テキスト ボックス 57"/>
        <xdr:cNvSpPr txBox="1"/>
      </xdr:nvSpPr>
      <xdr:spPr>
        <a:xfrm>
          <a:off x="3924300" y="30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94729</xdr:rowOff>
    </xdr:from>
    <xdr:to>
      <xdr:col>18</xdr:col>
      <xdr:colOff>177800</xdr:colOff>
      <xdr:row>16</xdr:row>
      <xdr:rowOff>126619</xdr:rowOff>
    </xdr:to>
    <xdr:cxnSp macro="">
      <xdr:nvCxnSpPr>
        <xdr:cNvPr id="59" name="直線コネクタ 58"/>
        <xdr:cNvCxnSpPr/>
      </xdr:nvCxnSpPr>
      <xdr:spPr bwMode="auto">
        <a:xfrm flipV="1">
          <a:off x="2908300" y="2885554"/>
          <a:ext cx="698500" cy="31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61" name="テキスト ボックス 60"/>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91711</xdr:rowOff>
    </xdr:from>
    <xdr:ext cx="762000" cy="259045"/>
    <xdr:sp macro="" textlink="">
      <xdr:nvSpPr>
        <xdr:cNvPr id="63" name="テキスト ボックス 62"/>
        <xdr:cNvSpPr txBox="1"/>
      </xdr:nvSpPr>
      <xdr:spPr>
        <a:xfrm>
          <a:off x="25273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69342</xdr:rowOff>
    </xdr:from>
    <xdr:to>
      <xdr:col>29</xdr:col>
      <xdr:colOff>177800</xdr:colOff>
      <xdr:row>15</xdr:row>
      <xdr:rowOff>170942</xdr:rowOff>
    </xdr:to>
    <xdr:sp macro="" textlink="">
      <xdr:nvSpPr>
        <xdr:cNvPr id="69" name="楕円 68"/>
        <xdr:cNvSpPr/>
      </xdr:nvSpPr>
      <xdr:spPr bwMode="auto">
        <a:xfrm>
          <a:off x="5600700" y="26887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85869</xdr:rowOff>
    </xdr:from>
    <xdr:ext cx="762000" cy="259045"/>
    <xdr:sp macro="" textlink="">
      <xdr:nvSpPr>
        <xdr:cNvPr id="70" name="人口1人当たり決算額の推移該当値テキスト130"/>
        <xdr:cNvSpPr txBox="1"/>
      </xdr:nvSpPr>
      <xdr:spPr>
        <a:xfrm>
          <a:off x="5740400" y="253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43853</xdr:rowOff>
    </xdr:from>
    <xdr:to>
      <xdr:col>26</xdr:col>
      <xdr:colOff>101600</xdr:colOff>
      <xdr:row>16</xdr:row>
      <xdr:rowOff>145453</xdr:rowOff>
    </xdr:to>
    <xdr:sp macro="" textlink="">
      <xdr:nvSpPr>
        <xdr:cNvPr id="71" name="楕円 70"/>
        <xdr:cNvSpPr/>
      </xdr:nvSpPr>
      <xdr:spPr bwMode="auto">
        <a:xfrm>
          <a:off x="4953000" y="2834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155630</xdr:rowOff>
    </xdr:from>
    <xdr:ext cx="736600" cy="259045"/>
    <xdr:sp macro="" textlink="">
      <xdr:nvSpPr>
        <xdr:cNvPr id="72" name="テキスト ボックス 71"/>
        <xdr:cNvSpPr txBox="1"/>
      </xdr:nvSpPr>
      <xdr:spPr>
        <a:xfrm>
          <a:off x="4622800" y="2603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51854</xdr:rowOff>
    </xdr:from>
    <xdr:to>
      <xdr:col>22</xdr:col>
      <xdr:colOff>165100</xdr:colOff>
      <xdr:row>16</xdr:row>
      <xdr:rowOff>153454</xdr:rowOff>
    </xdr:to>
    <xdr:sp macro="" textlink="">
      <xdr:nvSpPr>
        <xdr:cNvPr id="73" name="楕円 72"/>
        <xdr:cNvSpPr/>
      </xdr:nvSpPr>
      <xdr:spPr bwMode="auto">
        <a:xfrm>
          <a:off x="4254500" y="2842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163631</xdr:rowOff>
    </xdr:from>
    <xdr:ext cx="762000" cy="259045"/>
    <xdr:sp macro="" textlink="">
      <xdr:nvSpPr>
        <xdr:cNvPr id="74" name="テキスト ボックス 73"/>
        <xdr:cNvSpPr txBox="1"/>
      </xdr:nvSpPr>
      <xdr:spPr>
        <a:xfrm>
          <a:off x="3924300" y="261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43929</xdr:rowOff>
    </xdr:from>
    <xdr:to>
      <xdr:col>19</xdr:col>
      <xdr:colOff>38100</xdr:colOff>
      <xdr:row>16</xdr:row>
      <xdr:rowOff>145529</xdr:rowOff>
    </xdr:to>
    <xdr:sp macro="" textlink="">
      <xdr:nvSpPr>
        <xdr:cNvPr id="75" name="楕円 74"/>
        <xdr:cNvSpPr/>
      </xdr:nvSpPr>
      <xdr:spPr bwMode="auto">
        <a:xfrm>
          <a:off x="3556000" y="2834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155706</xdr:rowOff>
    </xdr:from>
    <xdr:ext cx="762000" cy="259045"/>
    <xdr:sp macro="" textlink="">
      <xdr:nvSpPr>
        <xdr:cNvPr id="76" name="テキスト ボックス 75"/>
        <xdr:cNvSpPr txBox="1"/>
      </xdr:nvSpPr>
      <xdr:spPr>
        <a:xfrm>
          <a:off x="3225800" y="260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75819</xdr:rowOff>
    </xdr:from>
    <xdr:to>
      <xdr:col>15</xdr:col>
      <xdr:colOff>101600</xdr:colOff>
      <xdr:row>17</xdr:row>
      <xdr:rowOff>5969</xdr:rowOff>
    </xdr:to>
    <xdr:sp macro="" textlink="">
      <xdr:nvSpPr>
        <xdr:cNvPr id="77" name="楕円 76"/>
        <xdr:cNvSpPr/>
      </xdr:nvSpPr>
      <xdr:spPr bwMode="auto">
        <a:xfrm>
          <a:off x="2857500" y="2866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16146</xdr:rowOff>
    </xdr:from>
    <xdr:ext cx="762000" cy="259045"/>
    <xdr:sp macro="" textlink="">
      <xdr:nvSpPr>
        <xdr:cNvPr id="78" name="テキスト ボックス 77"/>
        <xdr:cNvSpPr txBox="1"/>
      </xdr:nvSpPr>
      <xdr:spPr>
        <a:xfrm>
          <a:off x="2527300" y="263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215926</xdr:rowOff>
    </xdr:from>
    <xdr:to>
      <xdr:col>29</xdr:col>
      <xdr:colOff>127000</xdr:colOff>
      <xdr:row>36</xdr:row>
      <xdr:rowOff>31445</xdr:rowOff>
    </xdr:to>
    <xdr:cxnSp macro="">
      <xdr:nvCxnSpPr>
        <xdr:cNvPr id="111" name="直線コネクタ 110"/>
        <xdr:cNvCxnSpPr/>
      </xdr:nvCxnSpPr>
      <xdr:spPr bwMode="auto">
        <a:xfrm>
          <a:off x="5003800" y="6826276"/>
          <a:ext cx="647700" cy="1584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215926</xdr:rowOff>
    </xdr:from>
    <xdr:to>
      <xdr:col>26</xdr:col>
      <xdr:colOff>50800</xdr:colOff>
      <xdr:row>35</xdr:row>
      <xdr:rowOff>223927</xdr:rowOff>
    </xdr:to>
    <xdr:cxnSp macro="">
      <xdr:nvCxnSpPr>
        <xdr:cNvPr id="114" name="直線コネクタ 113"/>
        <xdr:cNvCxnSpPr/>
      </xdr:nvCxnSpPr>
      <xdr:spPr bwMode="auto">
        <a:xfrm flipV="1">
          <a:off x="4305300" y="6826276"/>
          <a:ext cx="698500" cy="8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223927</xdr:rowOff>
    </xdr:from>
    <xdr:to>
      <xdr:col>22</xdr:col>
      <xdr:colOff>114300</xdr:colOff>
      <xdr:row>35</xdr:row>
      <xdr:rowOff>283781</xdr:rowOff>
    </xdr:to>
    <xdr:cxnSp macro="">
      <xdr:nvCxnSpPr>
        <xdr:cNvPr id="117" name="直線コネクタ 116"/>
        <xdr:cNvCxnSpPr/>
      </xdr:nvCxnSpPr>
      <xdr:spPr bwMode="auto">
        <a:xfrm flipV="1">
          <a:off x="3606800" y="6834277"/>
          <a:ext cx="698500" cy="59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283781</xdr:rowOff>
    </xdr:from>
    <xdr:to>
      <xdr:col>18</xdr:col>
      <xdr:colOff>177800</xdr:colOff>
      <xdr:row>35</xdr:row>
      <xdr:rowOff>315023</xdr:rowOff>
    </xdr:to>
    <xdr:cxnSp macro="">
      <xdr:nvCxnSpPr>
        <xdr:cNvPr id="120" name="直線コネクタ 119"/>
        <xdr:cNvCxnSpPr/>
      </xdr:nvCxnSpPr>
      <xdr:spPr bwMode="auto">
        <a:xfrm flipV="1">
          <a:off x="2908300" y="6894131"/>
          <a:ext cx="698500" cy="31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323545</xdr:rowOff>
    </xdr:from>
    <xdr:to>
      <xdr:col>29</xdr:col>
      <xdr:colOff>177800</xdr:colOff>
      <xdr:row>36</xdr:row>
      <xdr:rowOff>82245</xdr:rowOff>
    </xdr:to>
    <xdr:sp macro="" textlink="">
      <xdr:nvSpPr>
        <xdr:cNvPr id="130" name="楕円 129"/>
        <xdr:cNvSpPr/>
      </xdr:nvSpPr>
      <xdr:spPr bwMode="auto">
        <a:xfrm>
          <a:off x="5600700" y="6933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295622</xdr:rowOff>
    </xdr:from>
    <xdr:ext cx="762000" cy="259045"/>
    <xdr:sp macro="" textlink="">
      <xdr:nvSpPr>
        <xdr:cNvPr id="131" name="人口1人当たり決算額の推移該当値テキスト445"/>
        <xdr:cNvSpPr txBox="1"/>
      </xdr:nvSpPr>
      <xdr:spPr>
        <a:xfrm>
          <a:off x="5740400" y="6905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165126</xdr:rowOff>
    </xdr:from>
    <xdr:to>
      <xdr:col>26</xdr:col>
      <xdr:colOff>101600</xdr:colOff>
      <xdr:row>35</xdr:row>
      <xdr:rowOff>266726</xdr:rowOff>
    </xdr:to>
    <xdr:sp macro="" textlink="">
      <xdr:nvSpPr>
        <xdr:cNvPr id="132" name="楕円 131"/>
        <xdr:cNvSpPr/>
      </xdr:nvSpPr>
      <xdr:spPr bwMode="auto">
        <a:xfrm>
          <a:off x="4953000" y="6775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251503</xdr:rowOff>
    </xdr:from>
    <xdr:ext cx="736600" cy="259045"/>
    <xdr:sp macro="" textlink="">
      <xdr:nvSpPr>
        <xdr:cNvPr id="133" name="テキスト ボックス 132"/>
        <xdr:cNvSpPr txBox="1"/>
      </xdr:nvSpPr>
      <xdr:spPr>
        <a:xfrm>
          <a:off x="4622800" y="6861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173127</xdr:rowOff>
    </xdr:from>
    <xdr:to>
      <xdr:col>22</xdr:col>
      <xdr:colOff>165100</xdr:colOff>
      <xdr:row>35</xdr:row>
      <xdr:rowOff>274727</xdr:rowOff>
    </xdr:to>
    <xdr:sp macro="" textlink="">
      <xdr:nvSpPr>
        <xdr:cNvPr id="134" name="楕円 133"/>
        <xdr:cNvSpPr/>
      </xdr:nvSpPr>
      <xdr:spPr bwMode="auto">
        <a:xfrm>
          <a:off x="4254500" y="67834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259504</xdr:rowOff>
    </xdr:from>
    <xdr:ext cx="762000" cy="259045"/>
    <xdr:sp macro="" textlink="">
      <xdr:nvSpPr>
        <xdr:cNvPr id="135" name="テキスト ボックス 134"/>
        <xdr:cNvSpPr txBox="1"/>
      </xdr:nvSpPr>
      <xdr:spPr>
        <a:xfrm>
          <a:off x="3924300" y="6869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232981</xdr:rowOff>
    </xdr:from>
    <xdr:to>
      <xdr:col>19</xdr:col>
      <xdr:colOff>38100</xdr:colOff>
      <xdr:row>35</xdr:row>
      <xdr:rowOff>334581</xdr:rowOff>
    </xdr:to>
    <xdr:sp macro="" textlink="">
      <xdr:nvSpPr>
        <xdr:cNvPr id="136" name="楕円 135"/>
        <xdr:cNvSpPr/>
      </xdr:nvSpPr>
      <xdr:spPr bwMode="auto">
        <a:xfrm>
          <a:off x="3556000" y="6843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319358</xdr:rowOff>
    </xdr:from>
    <xdr:ext cx="762000" cy="259045"/>
    <xdr:sp macro="" textlink="">
      <xdr:nvSpPr>
        <xdr:cNvPr id="137" name="テキスト ボックス 136"/>
        <xdr:cNvSpPr txBox="1"/>
      </xdr:nvSpPr>
      <xdr:spPr>
        <a:xfrm>
          <a:off x="3225800" y="6929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264223</xdr:rowOff>
    </xdr:from>
    <xdr:to>
      <xdr:col>15</xdr:col>
      <xdr:colOff>101600</xdr:colOff>
      <xdr:row>36</xdr:row>
      <xdr:rowOff>22923</xdr:rowOff>
    </xdr:to>
    <xdr:sp macro="" textlink="">
      <xdr:nvSpPr>
        <xdr:cNvPr id="138" name="楕円 137"/>
        <xdr:cNvSpPr/>
      </xdr:nvSpPr>
      <xdr:spPr bwMode="auto">
        <a:xfrm>
          <a:off x="2857500" y="6874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7700</xdr:rowOff>
    </xdr:from>
    <xdr:ext cx="762000" cy="259045"/>
    <xdr:sp macro="" textlink="">
      <xdr:nvSpPr>
        <xdr:cNvPr id="139" name="テキスト ボックス 138"/>
        <xdr:cNvSpPr txBox="1"/>
      </xdr:nvSpPr>
      <xdr:spPr>
        <a:xfrm>
          <a:off x="2527300" y="6960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兵庫県明石市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307,235
303,135
49.41
131,761,190
130,469,842
1,237,160
70,986,273
107,667,294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19.9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84020</xdr:rowOff>
    </xdr:from>
    <xdr:to>
      <xdr:col>24</xdr:col>
      <xdr:colOff>63500</xdr:colOff>
      <xdr:row>36</xdr:row>
      <xdr:rowOff>105312</xdr:rowOff>
    </xdr:to>
    <xdr:cxnSp macro="">
      <xdr:nvCxnSpPr>
        <xdr:cNvPr id="63" name="直線コネクタ 62"/>
        <xdr:cNvCxnSpPr/>
      </xdr:nvCxnSpPr>
      <xdr:spPr>
        <a:xfrm flipV="1">
          <a:off x="3797300" y="6084770"/>
          <a:ext cx="838200" cy="19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34968</xdr:rowOff>
    </xdr:from>
    <xdr:to>
      <xdr:col>19</xdr:col>
      <xdr:colOff>177800</xdr:colOff>
      <xdr:row>36</xdr:row>
      <xdr:rowOff>105312</xdr:rowOff>
    </xdr:to>
    <xdr:cxnSp macro="">
      <xdr:nvCxnSpPr>
        <xdr:cNvPr id="66" name="直線コネクタ 65"/>
        <xdr:cNvCxnSpPr/>
      </xdr:nvCxnSpPr>
      <xdr:spPr>
        <a:xfrm>
          <a:off x="2908300" y="6207168"/>
          <a:ext cx="889000" cy="7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34968</xdr:rowOff>
    </xdr:from>
    <xdr:to>
      <xdr:col>15</xdr:col>
      <xdr:colOff>50800</xdr:colOff>
      <xdr:row>36</xdr:row>
      <xdr:rowOff>43623</xdr:rowOff>
    </xdr:to>
    <xdr:cxnSp macro="">
      <xdr:nvCxnSpPr>
        <xdr:cNvPr id="69" name="直線コネクタ 68"/>
        <xdr:cNvCxnSpPr/>
      </xdr:nvCxnSpPr>
      <xdr:spPr>
        <a:xfrm flipV="1">
          <a:off x="2019300" y="6207168"/>
          <a:ext cx="889000" cy="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43623</xdr:rowOff>
    </xdr:from>
    <xdr:to>
      <xdr:col>10</xdr:col>
      <xdr:colOff>114300</xdr:colOff>
      <xdr:row>36</xdr:row>
      <xdr:rowOff>65830</xdr:rowOff>
    </xdr:to>
    <xdr:cxnSp macro="">
      <xdr:nvCxnSpPr>
        <xdr:cNvPr id="72" name="直線コネクタ 71"/>
        <xdr:cNvCxnSpPr/>
      </xdr:nvCxnSpPr>
      <xdr:spPr>
        <a:xfrm flipV="1">
          <a:off x="1130300" y="6215823"/>
          <a:ext cx="889000" cy="22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33220</xdr:rowOff>
    </xdr:from>
    <xdr:to>
      <xdr:col>24</xdr:col>
      <xdr:colOff>114300</xdr:colOff>
      <xdr:row>35</xdr:row>
      <xdr:rowOff>134820</xdr:rowOff>
    </xdr:to>
    <xdr:sp macro="" textlink="">
      <xdr:nvSpPr>
        <xdr:cNvPr id="82" name="楕円 81"/>
        <xdr:cNvSpPr/>
      </xdr:nvSpPr>
      <xdr:spPr>
        <a:xfrm>
          <a:off x="4584700" y="60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56097</xdr:rowOff>
    </xdr:from>
    <xdr:ext cx="534377" cy="259045"/>
    <xdr:sp macro="" textlink="">
      <xdr:nvSpPr>
        <xdr:cNvPr id="83" name="人件費該当値テキスト"/>
        <xdr:cNvSpPr txBox="1"/>
      </xdr:nvSpPr>
      <xdr:spPr>
        <a:xfrm>
          <a:off x="4686300" y="588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54512</xdr:rowOff>
    </xdr:from>
    <xdr:to>
      <xdr:col>20</xdr:col>
      <xdr:colOff>38100</xdr:colOff>
      <xdr:row>36</xdr:row>
      <xdr:rowOff>156112</xdr:rowOff>
    </xdr:to>
    <xdr:sp macro="" textlink="">
      <xdr:nvSpPr>
        <xdr:cNvPr id="84" name="楕円 83"/>
        <xdr:cNvSpPr/>
      </xdr:nvSpPr>
      <xdr:spPr>
        <a:xfrm>
          <a:off x="3746500" y="622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1189</xdr:rowOff>
    </xdr:from>
    <xdr:ext cx="534377" cy="259045"/>
    <xdr:sp macro="" textlink="">
      <xdr:nvSpPr>
        <xdr:cNvPr id="85" name="テキスト ボックス 84"/>
        <xdr:cNvSpPr txBox="1"/>
      </xdr:nvSpPr>
      <xdr:spPr>
        <a:xfrm>
          <a:off x="3530111" y="600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155618</xdr:rowOff>
    </xdr:from>
    <xdr:to>
      <xdr:col>15</xdr:col>
      <xdr:colOff>101600</xdr:colOff>
      <xdr:row>36</xdr:row>
      <xdr:rowOff>85768</xdr:rowOff>
    </xdr:to>
    <xdr:sp macro="" textlink="">
      <xdr:nvSpPr>
        <xdr:cNvPr id="86" name="楕円 85"/>
        <xdr:cNvSpPr/>
      </xdr:nvSpPr>
      <xdr:spPr>
        <a:xfrm>
          <a:off x="2857500" y="615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102295</xdr:rowOff>
    </xdr:from>
    <xdr:ext cx="534377" cy="259045"/>
    <xdr:sp macro="" textlink="">
      <xdr:nvSpPr>
        <xdr:cNvPr id="87" name="テキスト ボックス 86"/>
        <xdr:cNvSpPr txBox="1"/>
      </xdr:nvSpPr>
      <xdr:spPr>
        <a:xfrm>
          <a:off x="2641111" y="593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164273</xdr:rowOff>
    </xdr:from>
    <xdr:to>
      <xdr:col>10</xdr:col>
      <xdr:colOff>165100</xdr:colOff>
      <xdr:row>36</xdr:row>
      <xdr:rowOff>94423</xdr:rowOff>
    </xdr:to>
    <xdr:sp macro="" textlink="">
      <xdr:nvSpPr>
        <xdr:cNvPr id="88" name="楕円 87"/>
        <xdr:cNvSpPr/>
      </xdr:nvSpPr>
      <xdr:spPr>
        <a:xfrm>
          <a:off x="1968500" y="616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110950</xdr:rowOff>
    </xdr:from>
    <xdr:ext cx="534377" cy="259045"/>
    <xdr:sp macro="" textlink="">
      <xdr:nvSpPr>
        <xdr:cNvPr id="89" name="テキスト ボックス 88"/>
        <xdr:cNvSpPr txBox="1"/>
      </xdr:nvSpPr>
      <xdr:spPr>
        <a:xfrm>
          <a:off x="1752111" y="594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15030</xdr:rowOff>
    </xdr:from>
    <xdr:to>
      <xdr:col>6</xdr:col>
      <xdr:colOff>38100</xdr:colOff>
      <xdr:row>36</xdr:row>
      <xdr:rowOff>116630</xdr:rowOff>
    </xdr:to>
    <xdr:sp macro="" textlink="">
      <xdr:nvSpPr>
        <xdr:cNvPr id="90" name="楕円 89"/>
        <xdr:cNvSpPr/>
      </xdr:nvSpPr>
      <xdr:spPr>
        <a:xfrm>
          <a:off x="1079500" y="618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133157</xdr:rowOff>
    </xdr:from>
    <xdr:ext cx="534377" cy="259045"/>
    <xdr:sp macro="" textlink="">
      <xdr:nvSpPr>
        <xdr:cNvPr id="91" name="テキスト ボックス 90"/>
        <xdr:cNvSpPr txBox="1"/>
      </xdr:nvSpPr>
      <xdr:spPr>
        <a:xfrm>
          <a:off x="863111" y="596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108639</xdr:rowOff>
    </xdr:from>
    <xdr:to>
      <xdr:col>24</xdr:col>
      <xdr:colOff>63500</xdr:colOff>
      <xdr:row>57</xdr:row>
      <xdr:rowOff>132871</xdr:rowOff>
    </xdr:to>
    <xdr:cxnSp macro="">
      <xdr:nvCxnSpPr>
        <xdr:cNvPr id="125" name="直線コネクタ 124"/>
        <xdr:cNvCxnSpPr/>
      </xdr:nvCxnSpPr>
      <xdr:spPr>
        <a:xfrm flipV="1">
          <a:off x="3797300" y="9881289"/>
          <a:ext cx="8382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133785</xdr:rowOff>
    </xdr:from>
    <xdr:to>
      <xdr:col>19</xdr:col>
      <xdr:colOff>177800</xdr:colOff>
      <xdr:row>57</xdr:row>
      <xdr:rowOff>132871</xdr:rowOff>
    </xdr:to>
    <xdr:cxnSp macro="">
      <xdr:nvCxnSpPr>
        <xdr:cNvPr id="128" name="直線コネクタ 127"/>
        <xdr:cNvCxnSpPr/>
      </xdr:nvCxnSpPr>
      <xdr:spPr>
        <a:xfrm>
          <a:off x="2908300" y="9734985"/>
          <a:ext cx="889000" cy="17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133785</xdr:rowOff>
    </xdr:from>
    <xdr:to>
      <xdr:col>15</xdr:col>
      <xdr:colOff>50800</xdr:colOff>
      <xdr:row>57</xdr:row>
      <xdr:rowOff>739</xdr:rowOff>
    </xdr:to>
    <xdr:cxnSp macro="">
      <xdr:nvCxnSpPr>
        <xdr:cNvPr id="131" name="直線コネクタ 130"/>
        <xdr:cNvCxnSpPr/>
      </xdr:nvCxnSpPr>
      <xdr:spPr>
        <a:xfrm flipV="1">
          <a:off x="2019300" y="9734985"/>
          <a:ext cx="889000" cy="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739</xdr:rowOff>
    </xdr:from>
    <xdr:to>
      <xdr:col>10</xdr:col>
      <xdr:colOff>114300</xdr:colOff>
      <xdr:row>59</xdr:row>
      <xdr:rowOff>14684</xdr:rowOff>
    </xdr:to>
    <xdr:cxnSp macro="">
      <xdr:nvCxnSpPr>
        <xdr:cNvPr id="134" name="直線コネクタ 133"/>
        <xdr:cNvCxnSpPr/>
      </xdr:nvCxnSpPr>
      <xdr:spPr>
        <a:xfrm flipV="1">
          <a:off x="1130300" y="9773389"/>
          <a:ext cx="889000" cy="3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57839</xdr:rowOff>
    </xdr:from>
    <xdr:to>
      <xdr:col>24</xdr:col>
      <xdr:colOff>114300</xdr:colOff>
      <xdr:row>57</xdr:row>
      <xdr:rowOff>159439</xdr:rowOff>
    </xdr:to>
    <xdr:sp macro="" textlink="">
      <xdr:nvSpPr>
        <xdr:cNvPr id="144" name="楕円 143"/>
        <xdr:cNvSpPr/>
      </xdr:nvSpPr>
      <xdr:spPr>
        <a:xfrm>
          <a:off x="4584700" y="983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36266</xdr:rowOff>
    </xdr:from>
    <xdr:ext cx="534377" cy="259045"/>
    <xdr:sp macro="" textlink="">
      <xdr:nvSpPr>
        <xdr:cNvPr id="145" name="物件費該当値テキスト"/>
        <xdr:cNvSpPr txBox="1"/>
      </xdr:nvSpPr>
      <xdr:spPr>
        <a:xfrm>
          <a:off x="4686300" y="9808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82071</xdr:rowOff>
    </xdr:from>
    <xdr:to>
      <xdr:col>20</xdr:col>
      <xdr:colOff>38100</xdr:colOff>
      <xdr:row>58</xdr:row>
      <xdr:rowOff>12221</xdr:rowOff>
    </xdr:to>
    <xdr:sp macro="" textlink="">
      <xdr:nvSpPr>
        <xdr:cNvPr id="146" name="楕円 145"/>
        <xdr:cNvSpPr/>
      </xdr:nvSpPr>
      <xdr:spPr>
        <a:xfrm>
          <a:off x="3746500" y="985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3348</xdr:rowOff>
    </xdr:from>
    <xdr:ext cx="534377" cy="259045"/>
    <xdr:sp macro="" textlink="">
      <xdr:nvSpPr>
        <xdr:cNvPr id="147" name="テキスト ボックス 146"/>
        <xdr:cNvSpPr txBox="1"/>
      </xdr:nvSpPr>
      <xdr:spPr>
        <a:xfrm>
          <a:off x="3530111" y="994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82985</xdr:rowOff>
    </xdr:from>
    <xdr:to>
      <xdr:col>15</xdr:col>
      <xdr:colOff>101600</xdr:colOff>
      <xdr:row>57</xdr:row>
      <xdr:rowOff>13135</xdr:rowOff>
    </xdr:to>
    <xdr:sp macro="" textlink="">
      <xdr:nvSpPr>
        <xdr:cNvPr id="148" name="楕円 147"/>
        <xdr:cNvSpPr/>
      </xdr:nvSpPr>
      <xdr:spPr>
        <a:xfrm>
          <a:off x="2857500" y="968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4262</xdr:rowOff>
    </xdr:from>
    <xdr:ext cx="534377" cy="259045"/>
    <xdr:sp macro="" textlink="">
      <xdr:nvSpPr>
        <xdr:cNvPr id="149" name="テキスト ボックス 148"/>
        <xdr:cNvSpPr txBox="1"/>
      </xdr:nvSpPr>
      <xdr:spPr>
        <a:xfrm>
          <a:off x="2641111" y="977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121389</xdr:rowOff>
    </xdr:from>
    <xdr:to>
      <xdr:col>10</xdr:col>
      <xdr:colOff>165100</xdr:colOff>
      <xdr:row>57</xdr:row>
      <xdr:rowOff>51539</xdr:rowOff>
    </xdr:to>
    <xdr:sp macro="" textlink="">
      <xdr:nvSpPr>
        <xdr:cNvPr id="150" name="楕円 149"/>
        <xdr:cNvSpPr/>
      </xdr:nvSpPr>
      <xdr:spPr>
        <a:xfrm>
          <a:off x="1968500" y="972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42666</xdr:rowOff>
    </xdr:from>
    <xdr:ext cx="534377" cy="259045"/>
    <xdr:sp macro="" textlink="">
      <xdr:nvSpPr>
        <xdr:cNvPr id="151" name="テキスト ボックス 150"/>
        <xdr:cNvSpPr txBox="1"/>
      </xdr:nvSpPr>
      <xdr:spPr>
        <a:xfrm>
          <a:off x="1752111" y="981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135334</xdr:rowOff>
    </xdr:from>
    <xdr:to>
      <xdr:col>6</xdr:col>
      <xdr:colOff>38100</xdr:colOff>
      <xdr:row>59</xdr:row>
      <xdr:rowOff>65484</xdr:rowOff>
    </xdr:to>
    <xdr:sp macro="" textlink="">
      <xdr:nvSpPr>
        <xdr:cNvPr id="152" name="楕円 151"/>
        <xdr:cNvSpPr/>
      </xdr:nvSpPr>
      <xdr:spPr>
        <a:xfrm>
          <a:off x="1079500" y="1007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56611</xdr:rowOff>
    </xdr:from>
    <xdr:ext cx="534377" cy="259045"/>
    <xdr:sp macro="" textlink="">
      <xdr:nvSpPr>
        <xdr:cNvPr id="153" name="テキスト ボックス 152"/>
        <xdr:cNvSpPr txBox="1"/>
      </xdr:nvSpPr>
      <xdr:spPr>
        <a:xfrm>
          <a:off x="863111" y="1017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166263</xdr:rowOff>
    </xdr:from>
    <xdr:to>
      <xdr:col>24</xdr:col>
      <xdr:colOff>63500</xdr:colOff>
      <xdr:row>76</xdr:row>
      <xdr:rowOff>168366</xdr:rowOff>
    </xdr:to>
    <xdr:cxnSp macro="">
      <xdr:nvCxnSpPr>
        <xdr:cNvPr id="180" name="直線コネクタ 179"/>
        <xdr:cNvCxnSpPr/>
      </xdr:nvCxnSpPr>
      <xdr:spPr>
        <a:xfrm>
          <a:off x="3797300" y="13196463"/>
          <a:ext cx="8382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166585</xdr:rowOff>
    </xdr:from>
    <xdr:ext cx="469744" cy="259045"/>
    <xdr:sp macro="" textlink="">
      <xdr:nvSpPr>
        <xdr:cNvPr id="181" name="維持補修費平均値テキスト"/>
        <xdr:cNvSpPr txBox="1"/>
      </xdr:nvSpPr>
      <xdr:spPr>
        <a:xfrm>
          <a:off x="4686300" y="13196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166263</xdr:rowOff>
    </xdr:from>
    <xdr:to>
      <xdr:col>19</xdr:col>
      <xdr:colOff>177800</xdr:colOff>
      <xdr:row>76</xdr:row>
      <xdr:rowOff>167590</xdr:rowOff>
    </xdr:to>
    <xdr:cxnSp macro="">
      <xdr:nvCxnSpPr>
        <xdr:cNvPr id="183" name="直線コネクタ 182"/>
        <xdr:cNvCxnSpPr/>
      </xdr:nvCxnSpPr>
      <xdr:spPr>
        <a:xfrm flipV="1">
          <a:off x="2908300" y="13196463"/>
          <a:ext cx="8890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131472</xdr:rowOff>
    </xdr:from>
    <xdr:ext cx="469744" cy="259045"/>
    <xdr:sp macro="" textlink="">
      <xdr:nvSpPr>
        <xdr:cNvPr id="185" name="テキスト ボックス 184"/>
        <xdr:cNvSpPr txBox="1"/>
      </xdr:nvSpPr>
      <xdr:spPr>
        <a:xfrm>
          <a:off x="3562428" y="1333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165760</xdr:rowOff>
    </xdr:from>
    <xdr:to>
      <xdr:col>15</xdr:col>
      <xdr:colOff>50800</xdr:colOff>
      <xdr:row>76</xdr:row>
      <xdr:rowOff>167590</xdr:rowOff>
    </xdr:to>
    <xdr:cxnSp macro="">
      <xdr:nvCxnSpPr>
        <xdr:cNvPr id="186" name="直線コネクタ 185"/>
        <xdr:cNvCxnSpPr/>
      </xdr:nvCxnSpPr>
      <xdr:spPr>
        <a:xfrm>
          <a:off x="2019300" y="13195960"/>
          <a:ext cx="889000" cy="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127632</xdr:rowOff>
    </xdr:from>
    <xdr:ext cx="469744" cy="259045"/>
    <xdr:sp macro="" textlink="">
      <xdr:nvSpPr>
        <xdr:cNvPr id="188" name="テキスト ボックス 187"/>
        <xdr:cNvSpPr txBox="1"/>
      </xdr:nvSpPr>
      <xdr:spPr>
        <a:xfrm>
          <a:off x="2673428" y="1332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162423</xdr:rowOff>
    </xdr:from>
    <xdr:to>
      <xdr:col>10</xdr:col>
      <xdr:colOff>114300</xdr:colOff>
      <xdr:row>76</xdr:row>
      <xdr:rowOff>165760</xdr:rowOff>
    </xdr:to>
    <xdr:cxnSp macro="">
      <xdr:nvCxnSpPr>
        <xdr:cNvPr id="189" name="直線コネクタ 188"/>
        <xdr:cNvCxnSpPr/>
      </xdr:nvCxnSpPr>
      <xdr:spPr>
        <a:xfrm>
          <a:off x="1130300" y="13192623"/>
          <a:ext cx="889000" cy="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120820</xdr:rowOff>
    </xdr:from>
    <xdr:ext cx="469744" cy="259045"/>
    <xdr:sp macro="" textlink="">
      <xdr:nvSpPr>
        <xdr:cNvPr id="191" name="テキスト ボックス 190"/>
        <xdr:cNvSpPr txBox="1"/>
      </xdr:nvSpPr>
      <xdr:spPr>
        <a:xfrm>
          <a:off x="1784428" y="1332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128638</xdr:rowOff>
    </xdr:from>
    <xdr:ext cx="469744" cy="259045"/>
    <xdr:sp macro="" textlink="">
      <xdr:nvSpPr>
        <xdr:cNvPr id="193" name="テキスト ボックス 192"/>
        <xdr:cNvSpPr txBox="1"/>
      </xdr:nvSpPr>
      <xdr:spPr>
        <a:xfrm>
          <a:off x="895428" y="1333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117566</xdr:rowOff>
    </xdr:from>
    <xdr:to>
      <xdr:col>24</xdr:col>
      <xdr:colOff>114300</xdr:colOff>
      <xdr:row>77</xdr:row>
      <xdr:rowOff>47716</xdr:rowOff>
    </xdr:to>
    <xdr:sp macro="" textlink="">
      <xdr:nvSpPr>
        <xdr:cNvPr id="199" name="楕円 198"/>
        <xdr:cNvSpPr/>
      </xdr:nvSpPr>
      <xdr:spPr>
        <a:xfrm>
          <a:off x="4584700" y="1314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140443</xdr:rowOff>
    </xdr:from>
    <xdr:ext cx="469744" cy="259045"/>
    <xdr:sp macro="" textlink="">
      <xdr:nvSpPr>
        <xdr:cNvPr id="200" name="維持補修費該当値テキスト"/>
        <xdr:cNvSpPr txBox="1"/>
      </xdr:nvSpPr>
      <xdr:spPr>
        <a:xfrm>
          <a:off x="4686300" y="12999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115463</xdr:rowOff>
    </xdr:from>
    <xdr:to>
      <xdr:col>20</xdr:col>
      <xdr:colOff>38100</xdr:colOff>
      <xdr:row>77</xdr:row>
      <xdr:rowOff>45613</xdr:rowOff>
    </xdr:to>
    <xdr:sp macro="" textlink="">
      <xdr:nvSpPr>
        <xdr:cNvPr id="201" name="楕円 200"/>
        <xdr:cNvSpPr/>
      </xdr:nvSpPr>
      <xdr:spPr>
        <a:xfrm>
          <a:off x="3746500" y="1314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62140</xdr:rowOff>
    </xdr:from>
    <xdr:ext cx="469744" cy="259045"/>
    <xdr:sp macro="" textlink="">
      <xdr:nvSpPr>
        <xdr:cNvPr id="202" name="テキスト ボックス 201"/>
        <xdr:cNvSpPr txBox="1"/>
      </xdr:nvSpPr>
      <xdr:spPr>
        <a:xfrm>
          <a:off x="3562428" y="12920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116790</xdr:rowOff>
    </xdr:from>
    <xdr:to>
      <xdr:col>15</xdr:col>
      <xdr:colOff>101600</xdr:colOff>
      <xdr:row>77</xdr:row>
      <xdr:rowOff>46940</xdr:rowOff>
    </xdr:to>
    <xdr:sp macro="" textlink="">
      <xdr:nvSpPr>
        <xdr:cNvPr id="203" name="楕円 202"/>
        <xdr:cNvSpPr/>
      </xdr:nvSpPr>
      <xdr:spPr>
        <a:xfrm>
          <a:off x="2857500" y="1314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63466</xdr:rowOff>
    </xdr:from>
    <xdr:ext cx="469744" cy="259045"/>
    <xdr:sp macro="" textlink="">
      <xdr:nvSpPr>
        <xdr:cNvPr id="204" name="テキスト ボックス 203"/>
        <xdr:cNvSpPr txBox="1"/>
      </xdr:nvSpPr>
      <xdr:spPr>
        <a:xfrm>
          <a:off x="2673428" y="12922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114960</xdr:rowOff>
    </xdr:from>
    <xdr:to>
      <xdr:col>10</xdr:col>
      <xdr:colOff>165100</xdr:colOff>
      <xdr:row>77</xdr:row>
      <xdr:rowOff>45110</xdr:rowOff>
    </xdr:to>
    <xdr:sp macro="" textlink="">
      <xdr:nvSpPr>
        <xdr:cNvPr id="205" name="楕円 204"/>
        <xdr:cNvSpPr/>
      </xdr:nvSpPr>
      <xdr:spPr>
        <a:xfrm>
          <a:off x="1968500" y="1314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61637</xdr:rowOff>
    </xdr:from>
    <xdr:ext cx="469744" cy="259045"/>
    <xdr:sp macro="" textlink="">
      <xdr:nvSpPr>
        <xdr:cNvPr id="206" name="テキスト ボックス 205"/>
        <xdr:cNvSpPr txBox="1"/>
      </xdr:nvSpPr>
      <xdr:spPr>
        <a:xfrm>
          <a:off x="1784428" y="1292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111623</xdr:rowOff>
    </xdr:from>
    <xdr:to>
      <xdr:col>6</xdr:col>
      <xdr:colOff>38100</xdr:colOff>
      <xdr:row>77</xdr:row>
      <xdr:rowOff>41773</xdr:rowOff>
    </xdr:to>
    <xdr:sp macro="" textlink="">
      <xdr:nvSpPr>
        <xdr:cNvPr id="207" name="楕円 206"/>
        <xdr:cNvSpPr/>
      </xdr:nvSpPr>
      <xdr:spPr>
        <a:xfrm>
          <a:off x="1079500" y="1314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58300</xdr:rowOff>
    </xdr:from>
    <xdr:ext cx="469744" cy="259045"/>
    <xdr:sp macro="" textlink="">
      <xdr:nvSpPr>
        <xdr:cNvPr id="208" name="テキスト ボックス 207"/>
        <xdr:cNvSpPr txBox="1"/>
      </xdr:nvSpPr>
      <xdr:spPr>
        <a:xfrm>
          <a:off x="895428" y="12917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160241</xdr:rowOff>
    </xdr:from>
    <xdr:to>
      <xdr:col>24</xdr:col>
      <xdr:colOff>63500</xdr:colOff>
      <xdr:row>95</xdr:row>
      <xdr:rowOff>82212</xdr:rowOff>
    </xdr:to>
    <xdr:cxnSp macro="">
      <xdr:nvCxnSpPr>
        <xdr:cNvPr id="240" name="直線コネクタ 239"/>
        <xdr:cNvCxnSpPr/>
      </xdr:nvCxnSpPr>
      <xdr:spPr>
        <a:xfrm flipV="1">
          <a:off x="3797300" y="16276541"/>
          <a:ext cx="838200" cy="9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78081</xdr:rowOff>
    </xdr:from>
    <xdr:ext cx="599010" cy="259045"/>
    <xdr:sp macro="" textlink="">
      <xdr:nvSpPr>
        <xdr:cNvPr id="241" name="扶助費平均値テキスト"/>
        <xdr:cNvSpPr txBox="1"/>
      </xdr:nvSpPr>
      <xdr:spPr>
        <a:xfrm>
          <a:off x="4686300" y="16365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82212</xdr:rowOff>
    </xdr:from>
    <xdr:to>
      <xdr:col>19</xdr:col>
      <xdr:colOff>177800</xdr:colOff>
      <xdr:row>96</xdr:row>
      <xdr:rowOff>63337</xdr:rowOff>
    </xdr:to>
    <xdr:cxnSp macro="">
      <xdr:nvCxnSpPr>
        <xdr:cNvPr id="243" name="直線コネクタ 242"/>
        <xdr:cNvCxnSpPr/>
      </xdr:nvCxnSpPr>
      <xdr:spPr>
        <a:xfrm flipV="1">
          <a:off x="2908300" y="16369962"/>
          <a:ext cx="889000" cy="15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98057</xdr:rowOff>
    </xdr:from>
    <xdr:ext cx="599010" cy="259045"/>
    <xdr:sp macro="" textlink="">
      <xdr:nvSpPr>
        <xdr:cNvPr id="245" name="テキスト ボックス 244"/>
        <xdr:cNvSpPr txBox="1"/>
      </xdr:nvSpPr>
      <xdr:spPr>
        <a:xfrm>
          <a:off x="3497795" y="1655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109231</xdr:rowOff>
    </xdr:from>
    <xdr:to>
      <xdr:col>15</xdr:col>
      <xdr:colOff>50800</xdr:colOff>
      <xdr:row>96</xdr:row>
      <xdr:rowOff>63337</xdr:rowOff>
    </xdr:to>
    <xdr:cxnSp macro="">
      <xdr:nvCxnSpPr>
        <xdr:cNvPr id="246" name="直線コネクタ 245"/>
        <xdr:cNvCxnSpPr/>
      </xdr:nvCxnSpPr>
      <xdr:spPr>
        <a:xfrm>
          <a:off x="2019300" y="16396981"/>
          <a:ext cx="889000" cy="12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12082</xdr:rowOff>
    </xdr:from>
    <xdr:ext cx="599010" cy="259045"/>
    <xdr:sp macro="" textlink="">
      <xdr:nvSpPr>
        <xdr:cNvPr id="248" name="テキスト ボックス 247"/>
        <xdr:cNvSpPr txBox="1"/>
      </xdr:nvSpPr>
      <xdr:spPr>
        <a:xfrm>
          <a:off x="2608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109231</xdr:rowOff>
    </xdr:from>
    <xdr:to>
      <xdr:col>10</xdr:col>
      <xdr:colOff>114300</xdr:colOff>
      <xdr:row>97</xdr:row>
      <xdr:rowOff>105639</xdr:rowOff>
    </xdr:to>
    <xdr:cxnSp macro="">
      <xdr:nvCxnSpPr>
        <xdr:cNvPr id="249" name="直線コネクタ 248"/>
        <xdr:cNvCxnSpPr/>
      </xdr:nvCxnSpPr>
      <xdr:spPr>
        <a:xfrm flipV="1">
          <a:off x="1130300" y="16396981"/>
          <a:ext cx="889000" cy="339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74827</xdr:rowOff>
    </xdr:from>
    <xdr:ext cx="599010" cy="259045"/>
    <xdr:sp macro="" textlink="">
      <xdr:nvSpPr>
        <xdr:cNvPr id="251" name="テキスト ボックス 250"/>
        <xdr:cNvSpPr txBox="1"/>
      </xdr:nvSpPr>
      <xdr:spPr>
        <a:xfrm>
          <a:off x="1719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7216</xdr:rowOff>
    </xdr:from>
    <xdr:ext cx="599010" cy="259045"/>
    <xdr:sp macro="" textlink="">
      <xdr:nvSpPr>
        <xdr:cNvPr id="253" name="テキスト ボックス 252"/>
        <xdr:cNvSpPr txBox="1"/>
      </xdr:nvSpPr>
      <xdr:spPr>
        <a:xfrm>
          <a:off x="830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109441</xdr:rowOff>
    </xdr:from>
    <xdr:to>
      <xdr:col>24</xdr:col>
      <xdr:colOff>114300</xdr:colOff>
      <xdr:row>95</xdr:row>
      <xdr:rowOff>39591</xdr:rowOff>
    </xdr:to>
    <xdr:sp macro="" textlink="">
      <xdr:nvSpPr>
        <xdr:cNvPr id="259" name="楕円 258"/>
        <xdr:cNvSpPr/>
      </xdr:nvSpPr>
      <xdr:spPr>
        <a:xfrm>
          <a:off x="4584700" y="1622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132318</xdr:rowOff>
    </xdr:from>
    <xdr:ext cx="599010" cy="259045"/>
    <xdr:sp macro="" textlink="">
      <xdr:nvSpPr>
        <xdr:cNvPr id="260" name="扶助費該当値テキスト"/>
        <xdr:cNvSpPr txBox="1"/>
      </xdr:nvSpPr>
      <xdr:spPr>
        <a:xfrm>
          <a:off x="4686300" y="16077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31412</xdr:rowOff>
    </xdr:from>
    <xdr:to>
      <xdr:col>20</xdr:col>
      <xdr:colOff>38100</xdr:colOff>
      <xdr:row>95</xdr:row>
      <xdr:rowOff>133012</xdr:rowOff>
    </xdr:to>
    <xdr:sp macro="" textlink="">
      <xdr:nvSpPr>
        <xdr:cNvPr id="261" name="楕円 260"/>
        <xdr:cNvSpPr/>
      </xdr:nvSpPr>
      <xdr:spPr>
        <a:xfrm>
          <a:off x="3746500" y="1631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149539</xdr:rowOff>
    </xdr:from>
    <xdr:ext cx="599010" cy="259045"/>
    <xdr:sp macro="" textlink="">
      <xdr:nvSpPr>
        <xdr:cNvPr id="262" name="テキスト ボックス 261"/>
        <xdr:cNvSpPr txBox="1"/>
      </xdr:nvSpPr>
      <xdr:spPr>
        <a:xfrm>
          <a:off x="3497795" y="16094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12537</xdr:rowOff>
    </xdr:from>
    <xdr:to>
      <xdr:col>15</xdr:col>
      <xdr:colOff>101600</xdr:colOff>
      <xdr:row>96</xdr:row>
      <xdr:rowOff>114137</xdr:rowOff>
    </xdr:to>
    <xdr:sp macro="" textlink="">
      <xdr:nvSpPr>
        <xdr:cNvPr id="263" name="楕円 262"/>
        <xdr:cNvSpPr/>
      </xdr:nvSpPr>
      <xdr:spPr>
        <a:xfrm>
          <a:off x="2857500" y="1647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130664</xdr:rowOff>
    </xdr:from>
    <xdr:ext cx="599010" cy="259045"/>
    <xdr:sp macro="" textlink="">
      <xdr:nvSpPr>
        <xdr:cNvPr id="264" name="テキスト ボックス 263"/>
        <xdr:cNvSpPr txBox="1"/>
      </xdr:nvSpPr>
      <xdr:spPr>
        <a:xfrm>
          <a:off x="2608795" y="16246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58431</xdr:rowOff>
    </xdr:from>
    <xdr:to>
      <xdr:col>10</xdr:col>
      <xdr:colOff>165100</xdr:colOff>
      <xdr:row>95</xdr:row>
      <xdr:rowOff>160031</xdr:rowOff>
    </xdr:to>
    <xdr:sp macro="" textlink="">
      <xdr:nvSpPr>
        <xdr:cNvPr id="265" name="楕円 264"/>
        <xdr:cNvSpPr/>
      </xdr:nvSpPr>
      <xdr:spPr>
        <a:xfrm>
          <a:off x="1968500" y="1634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5108</xdr:rowOff>
    </xdr:from>
    <xdr:ext cx="599010" cy="259045"/>
    <xdr:sp macro="" textlink="">
      <xdr:nvSpPr>
        <xdr:cNvPr id="266" name="テキスト ボックス 265"/>
        <xdr:cNvSpPr txBox="1"/>
      </xdr:nvSpPr>
      <xdr:spPr>
        <a:xfrm>
          <a:off x="1719795" y="16121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54839</xdr:rowOff>
    </xdr:from>
    <xdr:to>
      <xdr:col>6</xdr:col>
      <xdr:colOff>38100</xdr:colOff>
      <xdr:row>97</xdr:row>
      <xdr:rowOff>156439</xdr:rowOff>
    </xdr:to>
    <xdr:sp macro="" textlink="">
      <xdr:nvSpPr>
        <xdr:cNvPr id="267" name="楕円 266"/>
        <xdr:cNvSpPr/>
      </xdr:nvSpPr>
      <xdr:spPr>
        <a:xfrm>
          <a:off x="1079500" y="1668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1516</xdr:rowOff>
    </xdr:from>
    <xdr:ext cx="599010" cy="259045"/>
    <xdr:sp macro="" textlink="">
      <xdr:nvSpPr>
        <xdr:cNvPr id="268" name="テキスト ボックス 267"/>
        <xdr:cNvSpPr txBox="1"/>
      </xdr:nvSpPr>
      <xdr:spPr>
        <a:xfrm>
          <a:off x="830795" y="1646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136587</xdr:rowOff>
    </xdr:from>
    <xdr:to>
      <xdr:col>55</xdr:col>
      <xdr:colOff>0</xdr:colOff>
      <xdr:row>37</xdr:row>
      <xdr:rowOff>168994</xdr:rowOff>
    </xdr:to>
    <xdr:cxnSp macro="">
      <xdr:nvCxnSpPr>
        <xdr:cNvPr id="299" name="直線コネクタ 298"/>
        <xdr:cNvCxnSpPr/>
      </xdr:nvCxnSpPr>
      <xdr:spPr>
        <a:xfrm>
          <a:off x="9639300" y="6480237"/>
          <a:ext cx="838200" cy="3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90507</xdr:rowOff>
    </xdr:from>
    <xdr:to>
      <xdr:col>50</xdr:col>
      <xdr:colOff>114300</xdr:colOff>
      <xdr:row>37</xdr:row>
      <xdr:rowOff>136587</xdr:rowOff>
    </xdr:to>
    <xdr:cxnSp macro="">
      <xdr:nvCxnSpPr>
        <xdr:cNvPr id="302" name="直線コネクタ 301"/>
        <xdr:cNvCxnSpPr/>
      </xdr:nvCxnSpPr>
      <xdr:spPr>
        <a:xfrm>
          <a:off x="8750300" y="6434157"/>
          <a:ext cx="889000" cy="4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90507</xdr:rowOff>
    </xdr:from>
    <xdr:to>
      <xdr:col>45</xdr:col>
      <xdr:colOff>177800</xdr:colOff>
      <xdr:row>37</xdr:row>
      <xdr:rowOff>99793</xdr:rowOff>
    </xdr:to>
    <xdr:cxnSp macro="">
      <xdr:nvCxnSpPr>
        <xdr:cNvPr id="305" name="直線コネクタ 304"/>
        <xdr:cNvCxnSpPr/>
      </xdr:nvCxnSpPr>
      <xdr:spPr>
        <a:xfrm flipV="1">
          <a:off x="7861300" y="6434157"/>
          <a:ext cx="889000" cy="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55543</xdr:rowOff>
    </xdr:from>
    <xdr:to>
      <xdr:col>41</xdr:col>
      <xdr:colOff>50800</xdr:colOff>
      <xdr:row>37</xdr:row>
      <xdr:rowOff>99793</xdr:rowOff>
    </xdr:to>
    <xdr:cxnSp macro="">
      <xdr:nvCxnSpPr>
        <xdr:cNvPr id="308" name="直線コネクタ 307"/>
        <xdr:cNvCxnSpPr/>
      </xdr:nvCxnSpPr>
      <xdr:spPr>
        <a:xfrm>
          <a:off x="6972300" y="5370493"/>
          <a:ext cx="889000" cy="1072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118194</xdr:rowOff>
    </xdr:from>
    <xdr:to>
      <xdr:col>55</xdr:col>
      <xdr:colOff>50800</xdr:colOff>
      <xdr:row>38</xdr:row>
      <xdr:rowOff>48344</xdr:rowOff>
    </xdr:to>
    <xdr:sp macro="" textlink="">
      <xdr:nvSpPr>
        <xdr:cNvPr id="318" name="楕円 317"/>
        <xdr:cNvSpPr/>
      </xdr:nvSpPr>
      <xdr:spPr>
        <a:xfrm>
          <a:off x="10426700" y="646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33121</xdr:rowOff>
    </xdr:from>
    <xdr:ext cx="534377" cy="259045"/>
    <xdr:sp macro="" textlink="">
      <xdr:nvSpPr>
        <xdr:cNvPr id="319" name="補助費等該当値テキスト"/>
        <xdr:cNvSpPr txBox="1"/>
      </xdr:nvSpPr>
      <xdr:spPr>
        <a:xfrm>
          <a:off x="10528300" y="637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85787</xdr:rowOff>
    </xdr:from>
    <xdr:to>
      <xdr:col>50</xdr:col>
      <xdr:colOff>165100</xdr:colOff>
      <xdr:row>38</xdr:row>
      <xdr:rowOff>15937</xdr:rowOff>
    </xdr:to>
    <xdr:sp macro="" textlink="">
      <xdr:nvSpPr>
        <xdr:cNvPr id="320" name="楕円 319"/>
        <xdr:cNvSpPr/>
      </xdr:nvSpPr>
      <xdr:spPr>
        <a:xfrm>
          <a:off x="9588500" y="642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7064</xdr:rowOff>
    </xdr:from>
    <xdr:ext cx="534377" cy="259045"/>
    <xdr:sp macro="" textlink="">
      <xdr:nvSpPr>
        <xdr:cNvPr id="321" name="テキスト ボックス 320"/>
        <xdr:cNvSpPr txBox="1"/>
      </xdr:nvSpPr>
      <xdr:spPr>
        <a:xfrm>
          <a:off x="9372111" y="652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39707</xdr:rowOff>
    </xdr:from>
    <xdr:to>
      <xdr:col>46</xdr:col>
      <xdr:colOff>38100</xdr:colOff>
      <xdr:row>37</xdr:row>
      <xdr:rowOff>141307</xdr:rowOff>
    </xdr:to>
    <xdr:sp macro="" textlink="">
      <xdr:nvSpPr>
        <xdr:cNvPr id="322" name="楕円 321"/>
        <xdr:cNvSpPr/>
      </xdr:nvSpPr>
      <xdr:spPr>
        <a:xfrm>
          <a:off x="8699500" y="638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132435</xdr:rowOff>
    </xdr:from>
    <xdr:ext cx="534377" cy="259045"/>
    <xdr:sp macro="" textlink="">
      <xdr:nvSpPr>
        <xdr:cNvPr id="323" name="テキスト ボックス 322"/>
        <xdr:cNvSpPr txBox="1"/>
      </xdr:nvSpPr>
      <xdr:spPr>
        <a:xfrm>
          <a:off x="8483111" y="647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48993</xdr:rowOff>
    </xdr:from>
    <xdr:to>
      <xdr:col>41</xdr:col>
      <xdr:colOff>101600</xdr:colOff>
      <xdr:row>37</xdr:row>
      <xdr:rowOff>150593</xdr:rowOff>
    </xdr:to>
    <xdr:sp macro="" textlink="">
      <xdr:nvSpPr>
        <xdr:cNvPr id="324" name="楕円 323"/>
        <xdr:cNvSpPr/>
      </xdr:nvSpPr>
      <xdr:spPr>
        <a:xfrm>
          <a:off x="7810500" y="639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141720</xdr:rowOff>
    </xdr:from>
    <xdr:ext cx="534377" cy="259045"/>
    <xdr:sp macro="" textlink="">
      <xdr:nvSpPr>
        <xdr:cNvPr id="325" name="テキスト ボックス 324"/>
        <xdr:cNvSpPr txBox="1"/>
      </xdr:nvSpPr>
      <xdr:spPr>
        <a:xfrm>
          <a:off x="7594111" y="648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4743</xdr:rowOff>
    </xdr:from>
    <xdr:to>
      <xdr:col>36</xdr:col>
      <xdr:colOff>165100</xdr:colOff>
      <xdr:row>31</xdr:row>
      <xdr:rowOff>106343</xdr:rowOff>
    </xdr:to>
    <xdr:sp macro="" textlink="">
      <xdr:nvSpPr>
        <xdr:cNvPr id="326" name="楕円 325"/>
        <xdr:cNvSpPr/>
      </xdr:nvSpPr>
      <xdr:spPr>
        <a:xfrm>
          <a:off x="6921500" y="531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97470</xdr:rowOff>
    </xdr:from>
    <xdr:ext cx="599010" cy="259045"/>
    <xdr:sp macro="" textlink="">
      <xdr:nvSpPr>
        <xdr:cNvPr id="327" name="テキスト ボックス 326"/>
        <xdr:cNvSpPr txBox="1"/>
      </xdr:nvSpPr>
      <xdr:spPr>
        <a:xfrm>
          <a:off x="6672795" y="541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137719</xdr:rowOff>
    </xdr:from>
    <xdr:to>
      <xdr:col>55</xdr:col>
      <xdr:colOff>0</xdr:colOff>
      <xdr:row>58</xdr:row>
      <xdr:rowOff>118555</xdr:rowOff>
    </xdr:to>
    <xdr:cxnSp macro="">
      <xdr:nvCxnSpPr>
        <xdr:cNvPr id="357" name="直線コネクタ 356"/>
        <xdr:cNvCxnSpPr/>
      </xdr:nvCxnSpPr>
      <xdr:spPr>
        <a:xfrm>
          <a:off x="9639300" y="9910369"/>
          <a:ext cx="838200" cy="15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137719</xdr:rowOff>
    </xdr:from>
    <xdr:to>
      <xdr:col>50</xdr:col>
      <xdr:colOff>114300</xdr:colOff>
      <xdr:row>58</xdr:row>
      <xdr:rowOff>44564</xdr:rowOff>
    </xdr:to>
    <xdr:cxnSp macro="">
      <xdr:nvCxnSpPr>
        <xdr:cNvPr id="360" name="直線コネクタ 359"/>
        <xdr:cNvCxnSpPr/>
      </xdr:nvCxnSpPr>
      <xdr:spPr>
        <a:xfrm flipV="1">
          <a:off x="8750300" y="9910369"/>
          <a:ext cx="889000" cy="7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44564</xdr:rowOff>
    </xdr:from>
    <xdr:to>
      <xdr:col>45</xdr:col>
      <xdr:colOff>177800</xdr:colOff>
      <xdr:row>58</xdr:row>
      <xdr:rowOff>60795</xdr:rowOff>
    </xdr:to>
    <xdr:cxnSp macro="">
      <xdr:nvCxnSpPr>
        <xdr:cNvPr id="363" name="直線コネクタ 362"/>
        <xdr:cNvCxnSpPr/>
      </xdr:nvCxnSpPr>
      <xdr:spPr>
        <a:xfrm flipV="1">
          <a:off x="7861300" y="9988664"/>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108820</xdr:rowOff>
    </xdr:from>
    <xdr:to>
      <xdr:col>41</xdr:col>
      <xdr:colOff>50800</xdr:colOff>
      <xdr:row>58</xdr:row>
      <xdr:rowOff>60795</xdr:rowOff>
    </xdr:to>
    <xdr:cxnSp macro="">
      <xdr:nvCxnSpPr>
        <xdr:cNvPr id="366" name="直線コネクタ 365"/>
        <xdr:cNvCxnSpPr/>
      </xdr:nvCxnSpPr>
      <xdr:spPr>
        <a:xfrm>
          <a:off x="6972300" y="9881470"/>
          <a:ext cx="889000" cy="123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67755</xdr:rowOff>
    </xdr:from>
    <xdr:to>
      <xdr:col>55</xdr:col>
      <xdr:colOff>50800</xdr:colOff>
      <xdr:row>58</xdr:row>
      <xdr:rowOff>169355</xdr:rowOff>
    </xdr:to>
    <xdr:sp macro="" textlink="">
      <xdr:nvSpPr>
        <xdr:cNvPr id="376" name="楕円 375"/>
        <xdr:cNvSpPr/>
      </xdr:nvSpPr>
      <xdr:spPr>
        <a:xfrm>
          <a:off x="10426700" y="1001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154132</xdr:rowOff>
    </xdr:from>
    <xdr:ext cx="534377" cy="259045"/>
    <xdr:sp macro="" textlink="">
      <xdr:nvSpPr>
        <xdr:cNvPr id="377" name="普通建設事業費該当値テキスト"/>
        <xdr:cNvSpPr txBox="1"/>
      </xdr:nvSpPr>
      <xdr:spPr>
        <a:xfrm>
          <a:off x="10528300" y="992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86919</xdr:rowOff>
    </xdr:from>
    <xdr:to>
      <xdr:col>50</xdr:col>
      <xdr:colOff>165100</xdr:colOff>
      <xdr:row>58</xdr:row>
      <xdr:rowOff>17069</xdr:rowOff>
    </xdr:to>
    <xdr:sp macro="" textlink="">
      <xdr:nvSpPr>
        <xdr:cNvPr id="378" name="楕円 377"/>
        <xdr:cNvSpPr/>
      </xdr:nvSpPr>
      <xdr:spPr>
        <a:xfrm>
          <a:off x="9588500" y="985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8196</xdr:rowOff>
    </xdr:from>
    <xdr:ext cx="534377" cy="259045"/>
    <xdr:sp macro="" textlink="">
      <xdr:nvSpPr>
        <xdr:cNvPr id="379" name="テキスト ボックス 378"/>
        <xdr:cNvSpPr txBox="1"/>
      </xdr:nvSpPr>
      <xdr:spPr>
        <a:xfrm>
          <a:off x="9372111" y="995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165214</xdr:rowOff>
    </xdr:from>
    <xdr:to>
      <xdr:col>46</xdr:col>
      <xdr:colOff>38100</xdr:colOff>
      <xdr:row>58</xdr:row>
      <xdr:rowOff>95364</xdr:rowOff>
    </xdr:to>
    <xdr:sp macro="" textlink="">
      <xdr:nvSpPr>
        <xdr:cNvPr id="380" name="楕円 379"/>
        <xdr:cNvSpPr/>
      </xdr:nvSpPr>
      <xdr:spPr>
        <a:xfrm>
          <a:off x="8699500" y="993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86491</xdr:rowOff>
    </xdr:from>
    <xdr:ext cx="534377" cy="259045"/>
    <xdr:sp macro="" textlink="">
      <xdr:nvSpPr>
        <xdr:cNvPr id="381" name="テキスト ボックス 380"/>
        <xdr:cNvSpPr txBox="1"/>
      </xdr:nvSpPr>
      <xdr:spPr>
        <a:xfrm>
          <a:off x="8483111" y="10030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9995</xdr:rowOff>
    </xdr:from>
    <xdr:to>
      <xdr:col>41</xdr:col>
      <xdr:colOff>101600</xdr:colOff>
      <xdr:row>58</xdr:row>
      <xdr:rowOff>111595</xdr:rowOff>
    </xdr:to>
    <xdr:sp macro="" textlink="">
      <xdr:nvSpPr>
        <xdr:cNvPr id="382" name="楕円 381"/>
        <xdr:cNvSpPr/>
      </xdr:nvSpPr>
      <xdr:spPr>
        <a:xfrm>
          <a:off x="7810500" y="995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102722</xdr:rowOff>
    </xdr:from>
    <xdr:ext cx="534377" cy="259045"/>
    <xdr:sp macro="" textlink="">
      <xdr:nvSpPr>
        <xdr:cNvPr id="383" name="テキスト ボックス 382"/>
        <xdr:cNvSpPr txBox="1"/>
      </xdr:nvSpPr>
      <xdr:spPr>
        <a:xfrm>
          <a:off x="7594111" y="1004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58020</xdr:rowOff>
    </xdr:from>
    <xdr:to>
      <xdr:col>36</xdr:col>
      <xdr:colOff>165100</xdr:colOff>
      <xdr:row>57</xdr:row>
      <xdr:rowOff>159620</xdr:rowOff>
    </xdr:to>
    <xdr:sp macro="" textlink="">
      <xdr:nvSpPr>
        <xdr:cNvPr id="384" name="楕円 383"/>
        <xdr:cNvSpPr/>
      </xdr:nvSpPr>
      <xdr:spPr>
        <a:xfrm>
          <a:off x="6921500" y="983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150747</xdr:rowOff>
    </xdr:from>
    <xdr:ext cx="534377" cy="259045"/>
    <xdr:sp macro="" textlink="">
      <xdr:nvSpPr>
        <xdr:cNvPr id="385" name="テキスト ボックス 384"/>
        <xdr:cNvSpPr txBox="1"/>
      </xdr:nvSpPr>
      <xdr:spPr>
        <a:xfrm>
          <a:off x="6705111" y="9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10313</xdr:rowOff>
    </xdr:from>
    <xdr:to>
      <xdr:col>55</xdr:col>
      <xdr:colOff>0</xdr:colOff>
      <xdr:row>78</xdr:row>
      <xdr:rowOff>91427</xdr:rowOff>
    </xdr:to>
    <xdr:cxnSp macro="">
      <xdr:nvCxnSpPr>
        <xdr:cNvPr id="414" name="直線コネクタ 413"/>
        <xdr:cNvCxnSpPr/>
      </xdr:nvCxnSpPr>
      <xdr:spPr>
        <a:xfrm>
          <a:off x="9639300" y="13383413"/>
          <a:ext cx="838200" cy="8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10313</xdr:rowOff>
    </xdr:from>
    <xdr:to>
      <xdr:col>50</xdr:col>
      <xdr:colOff>114300</xdr:colOff>
      <xdr:row>78</xdr:row>
      <xdr:rowOff>97523</xdr:rowOff>
    </xdr:to>
    <xdr:cxnSp macro="">
      <xdr:nvCxnSpPr>
        <xdr:cNvPr id="417" name="直線コネクタ 416"/>
        <xdr:cNvCxnSpPr/>
      </xdr:nvCxnSpPr>
      <xdr:spPr>
        <a:xfrm flipV="1">
          <a:off x="8750300" y="13383413"/>
          <a:ext cx="889000" cy="8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97523</xdr:rowOff>
    </xdr:from>
    <xdr:to>
      <xdr:col>45</xdr:col>
      <xdr:colOff>177800</xdr:colOff>
      <xdr:row>78</xdr:row>
      <xdr:rowOff>143205</xdr:rowOff>
    </xdr:to>
    <xdr:cxnSp macro="">
      <xdr:nvCxnSpPr>
        <xdr:cNvPr id="420" name="直線コネクタ 419"/>
        <xdr:cNvCxnSpPr/>
      </xdr:nvCxnSpPr>
      <xdr:spPr>
        <a:xfrm flipV="1">
          <a:off x="7861300" y="13470623"/>
          <a:ext cx="889000" cy="4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140652</xdr:rowOff>
    </xdr:from>
    <xdr:to>
      <xdr:col>41</xdr:col>
      <xdr:colOff>50800</xdr:colOff>
      <xdr:row>78</xdr:row>
      <xdr:rowOff>143205</xdr:rowOff>
    </xdr:to>
    <xdr:cxnSp macro="">
      <xdr:nvCxnSpPr>
        <xdr:cNvPr id="423" name="直線コネクタ 422"/>
        <xdr:cNvCxnSpPr/>
      </xdr:nvCxnSpPr>
      <xdr:spPr>
        <a:xfrm>
          <a:off x="6972300" y="13513752"/>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40627</xdr:rowOff>
    </xdr:from>
    <xdr:to>
      <xdr:col>55</xdr:col>
      <xdr:colOff>50800</xdr:colOff>
      <xdr:row>78</xdr:row>
      <xdr:rowOff>142227</xdr:rowOff>
    </xdr:to>
    <xdr:sp macro="" textlink="">
      <xdr:nvSpPr>
        <xdr:cNvPr id="433" name="楕円 432"/>
        <xdr:cNvSpPr/>
      </xdr:nvSpPr>
      <xdr:spPr>
        <a:xfrm>
          <a:off x="10426700" y="1341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127004</xdr:rowOff>
    </xdr:from>
    <xdr:ext cx="469744" cy="259045"/>
    <xdr:sp macro="" textlink="">
      <xdr:nvSpPr>
        <xdr:cNvPr id="434" name="普通建設事業費 （ うち新規整備　）該当値テキスト"/>
        <xdr:cNvSpPr txBox="1"/>
      </xdr:nvSpPr>
      <xdr:spPr>
        <a:xfrm>
          <a:off x="10528300" y="13328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130963</xdr:rowOff>
    </xdr:from>
    <xdr:to>
      <xdr:col>50</xdr:col>
      <xdr:colOff>165100</xdr:colOff>
      <xdr:row>78</xdr:row>
      <xdr:rowOff>61113</xdr:rowOff>
    </xdr:to>
    <xdr:sp macro="" textlink="">
      <xdr:nvSpPr>
        <xdr:cNvPr id="435" name="楕円 434"/>
        <xdr:cNvSpPr/>
      </xdr:nvSpPr>
      <xdr:spPr>
        <a:xfrm>
          <a:off x="9588500" y="1333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52240</xdr:rowOff>
    </xdr:from>
    <xdr:ext cx="469744" cy="259045"/>
    <xdr:sp macro="" textlink="">
      <xdr:nvSpPr>
        <xdr:cNvPr id="436" name="テキスト ボックス 435"/>
        <xdr:cNvSpPr txBox="1"/>
      </xdr:nvSpPr>
      <xdr:spPr>
        <a:xfrm>
          <a:off x="9404428" y="1342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46723</xdr:rowOff>
    </xdr:from>
    <xdr:to>
      <xdr:col>46</xdr:col>
      <xdr:colOff>38100</xdr:colOff>
      <xdr:row>78</xdr:row>
      <xdr:rowOff>148323</xdr:rowOff>
    </xdr:to>
    <xdr:sp macro="" textlink="">
      <xdr:nvSpPr>
        <xdr:cNvPr id="437" name="楕円 436"/>
        <xdr:cNvSpPr/>
      </xdr:nvSpPr>
      <xdr:spPr>
        <a:xfrm>
          <a:off x="8699500" y="1341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139450</xdr:rowOff>
    </xdr:from>
    <xdr:ext cx="469744" cy="259045"/>
    <xdr:sp macro="" textlink="">
      <xdr:nvSpPr>
        <xdr:cNvPr id="438" name="テキスト ボックス 437"/>
        <xdr:cNvSpPr txBox="1"/>
      </xdr:nvSpPr>
      <xdr:spPr>
        <a:xfrm>
          <a:off x="8515428" y="13512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92405</xdr:rowOff>
    </xdr:from>
    <xdr:to>
      <xdr:col>41</xdr:col>
      <xdr:colOff>101600</xdr:colOff>
      <xdr:row>79</xdr:row>
      <xdr:rowOff>22555</xdr:rowOff>
    </xdr:to>
    <xdr:sp macro="" textlink="">
      <xdr:nvSpPr>
        <xdr:cNvPr id="439" name="楕円 438"/>
        <xdr:cNvSpPr/>
      </xdr:nvSpPr>
      <xdr:spPr>
        <a:xfrm>
          <a:off x="7810500" y="1346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13682</xdr:rowOff>
    </xdr:from>
    <xdr:ext cx="469744" cy="259045"/>
    <xdr:sp macro="" textlink="">
      <xdr:nvSpPr>
        <xdr:cNvPr id="440" name="テキスト ボックス 439"/>
        <xdr:cNvSpPr txBox="1"/>
      </xdr:nvSpPr>
      <xdr:spPr>
        <a:xfrm>
          <a:off x="7626428" y="1355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89852</xdr:rowOff>
    </xdr:from>
    <xdr:to>
      <xdr:col>36</xdr:col>
      <xdr:colOff>165100</xdr:colOff>
      <xdr:row>79</xdr:row>
      <xdr:rowOff>20002</xdr:rowOff>
    </xdr:to>
    <xdr:sp macro="" textlink="">
      <xdr:nvSpPr>
        <xdr:cNvPr id="441" name="楕円 440"/>
        <xdr:cNvSpPr/>
      </xdr:nvSpPr>
      <xdr:spPr>
        <a:xfrm>
          <a:off x="6921500" y="1346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11129</xdr:rowOff>
    </xdr:from>
    <xdr:ext cx="469744" cy="259045"/>
    <xdr:sp macro="" textlink="">
      <xdr:nvSpPr>
        <xdr:cNvPr id="442" name="テキスト ボックス 441"/>
        <xdr:cNvSpPr txBox="1"/>
      </xdr:nvSpPr>
      <xdr:spPr>
        <a:xfrm>
          <a:off x="6737428" y="13555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125374</xdr:rowOff>
    </xdr:from>
    <xdr:to>
      <xdr:col>55</xdr:col>
      <xdr:colOff>0</xdr:colOff>
      <xdr:row>97</xdr:row>
      <xdr:rowOff>19171</xdr:rowOff>
    </xdr:to>
    <xdr:cxnSp macro="">
      <xdr:nvCxnSpPr>
        <xdr:cNvPr id="471" name="直線コネクタ 470"/>
        <xdr:cNvCxnSpPr/>
      </xdr:nvCxnSpPr>
      <xdr:spPr>
        <a:xfrm>
          <a:off x="9639300" y="16584574"/>
          <a:ext cx="838200" cy="6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125374</xdr:rowOff>
    </xdr:from>
    <xdr:to>
      <xdr:col>50</xdr:col>
      <xdr:colOff>114300</xdr:colOff>
      <xdr:row>97</xdr:row>
      <xdr:rowOff>79084</xdr:rowOff>
    </xdr:to>
    <xdr:cxnSp macro="">
      <xdr:nvCxnSpPr>
        <xdr:cNvPr id="474" name="直線コネクタ 473"/>
        <xdr:cNvCxnSpPr/>
      </xdr:nvCxnSpPr>
      <xdr:spPr>
        <a:xfrm flipV="1">
          <a:off x="8750300" y="16584574"/>
          <a:ext cx="889000" cy="12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75367</xdr:rowOff>
    </xdr:from>
    <xdr:to>
      <xdr:col>45</xdr:col>
      <xdr:colOff>177800</xdr:colOff>
      <xdr:row>97</xdr:row>
      <xdr:rowOff>79084</xdr:rowOff>
    </xdr:to>
    <xdr:cxnSp macro="">
      <xdr:nvCxnSpPr>
        <xdr:cNvPr id="477" name="直線コネクタ 476"/>
        <xdr:cNvCxnSpPr/>
      </xdr:nvCxnSpPr>
      <xdr:spPr>
        <a:xfrm>
          <a:off x="7861300" y="16706017"/>
          <a:ext cx="889000" cy="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145281</xdr:rowOff>
    </xdr:from>
    <xdr:to>
      <xdr:col>41</xdr:col>
      <xdr:colOff>50800</xdr:colOff>
      <xdr:row>97</xdr:row>
      <xdr:rowOff>75367</xdr:rowOff>
    </xdr:to>
    <xdr:cxnSp macro="">
      <xdr:nvCxnSpPr>
        <xdr:cNvPr id="480" name="直線コネクタ 479"/>
        <xdr:cNvCxnSpPr/>
      </xdr:nvCxnSpPr>
      <xdr:spPr>
        <a:xfrm>
          <a:off x="6972300" y="16604481"/>
          <a:ext cx="889000" cy="10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136962</xdr:rowOff>
    </xdr:from>
    <xdr:ext cx="534377" cy="259045"/>
    <xdr:sp macro="" textlink="">
      <xdr:nvSpPr>
        <xdr:cNvPr id="482" name="テキスト ボックス 481"/>
        <xdr:cNvSpPr txBox="1"/>
      </xdr:nvSpPr>
      <xdr:spPr>
        <a:xfrm>
          <a:off x="7594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84" name="テキスト ボックス 483"/>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139821</xdr:rowOff>
    </xdr:from>
    <xdr:to>
      <xdr:col>55</xdr:col>
      <xdr:colOff>50800</xdr:colOff>
      <xdr:row>97</xdr:row>
      <xdr:rowOff>69971</xdr:rowOff>
    </xdr:to>
    <xdr:sp macro="" textlink="">
      <xdr:nvSpPr>
        <xdr:cNvPr id="490" name="楕円 489"/>
        <xdr:cNvSpPr/>
      </xdr:nvSpPr>
      <xdr:spPr>
        <a:xfrm>
          <a:off x="10426700" y="1659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118248</xdr:rowOff>
    </xdr:from>
    <xdr:ext cx="534377" cy="259045"/>
    <xdr:sp macro="" textlink="">
      <xdr:nvSpPr>
        <xdr:cNvPr id="491" name="普通建設事業費 （ うち更新整備　）該当値テキスト"/>
        <xdr:cNvSpPr txBox="1"/>
      </xdr:nvSpPr>
      <xdr:spPr>
        <a:xfrm>
          <a:off x="10528300" y="1657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74574</xdr:rowOff>
    </xdr:from>
    <xdr:to>
      <xdr:col>50</xdr:col>
      <xdr:colOff>165100</xdr:colOff>
      <xdr:row>97</xdr:row>
      <xdr:rowOff>4724</xdr:rowOff>
    </xdr:to>
    <xdr:sp macro="" textlink="">
      <xdr:nvSpPr>
        <xdr:cNvPr id="492" name="楕円 491"/>
        <xdr:cNvSpPr/>
      </xdr:nvSpPr>
      <xdr:spPr>
        <a:xfrm>
          <a:off x="9588500" y="1653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167301</xdr:rowOff>
    </xdr:from>
    <xdr:ext cx="534377" cy="259045"/>
    <xdr:sp macro="" textlink="">
      <xdr:nvSpPr>
        <xdr:cNvPr id="493" name="テキスト ボックス 492"/>
        <xdr:cNvSpPr txBox="1"/>
      </xdr:nvSpPr>
      <xdr:spPr>
        <a:xfrm>
          <a:off x="9372111" y="1662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28284</xdr:rowOff>
    </xdr:from>
    <xdr:to>
      <xdr:col>46</xdr:col>
      <xdr:colOff>38100</xdr:colOff>
      <xdr:row>97</xdr:row>
      <xdr:rowOff>129884</xdr:rowOff>
    </xdr:to>
    <xdr:sp macro="" textlink="">
      <xdr:nvSpPr>
        <xdr:cNvPr id="494" name="楕円 493"/>
        <xdr:cNvSpPr/>
      </xdr:nvSpPr>
      <xdr:spPr>
        <a:xfrm>
          <a:off x="8699500" y="1665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121011</xdr:rowOff>
    </xdr:from>
    <xdr:ext cx="534377" cy="259045"/>
    <xdr:sp macro="" textlink="">
      <xdr:nvSpPr>
        <xdr:cNvPr id="495" name="テキスト ボックス 494"/>
        <xdr:cNvSpPr txBox="1"/>
      </xdr:nvSpPr>
      <xdr:spPr>
        <a:xfrm>
          <a:off x="8483111" y="1675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24567</xdr:rowOff>
    </xdr:from>
    <xdr:to>
      <xdr:col>41</xdr:col>
      <xdr:colOff>101600</xdr:colOff>
      <xdr:row>97</xdr:row>
      <xdr:rowOff>126167</xdr:rowOff>
    </xdr:to>
    <xdr:sp macro="" textlink="">
      <xdr:nvSpPr>
        <xdr:cNvPr id="496" name="楕円 495"/>
        <xdr:cNvSpPr/>
      </xdr:nvSpPr>
      <xdr:spPr>
        <a:xfrm>
          <a:off x="7810500" y="1665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117294</xdr:rowOff>
    </xdr:from>
    <xdr:ext cx="534377" cy="259045"/>
    <xdr:sp macro="" textlink="">
      <xdr:nvSpPr>
        <xdr:cNvPr id="497" name="テキスト ボックス 496"/>
        <xdr:cNvSpPr txBox="1"/>
      </xdr:nvSpPr>
      <xdr:spPr>
        <a:xfrm>
          <a:off x="7594111" y="1674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94481</xdr:rowOff>
    </xdr:from>
    <xdr:to>
      <xdr:col>36</xdr:col>
      <xdr:colOff>165100</xdr:colOff>
      <xdr:row>97</xdr:row>
      <xdr:rowOff>24631</xdr:rowOff>
    </xdr:to>
    <xdr:sp macro="" textlink="">
      <xdr:nvSpPr>
        <xdr:cNvPr id="498" name="楕円 497"/>
        <xdr:cNvSpPr/>
      </xdr:nvSpPr>
      <xdr:spPr>
        <a:xfrm>
          <a:off x="6921500" y="1655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15758</xdr:rowOff>
    </xdr:from>
    <xdr:ext cx="534377" cy="259045"/>
    <xdr:sp macro="" textlink="">
      <xdr:nvSpPr>
        <xdr:cNvPr id="499" name="テキスト ボックス 498"/>
        <xdr:cNvSpPr txBox="1"/>
      </xdr:nvSpPr>
      <xdr:spPr>
        <a:xfrm>
          <a:off x="6705111" y="1664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30" name="直線コネクタ 529"/>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3" name="直線コネクタ 532"/>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6" name="直線コネクタ 535"/>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98443</xdr:rowOff>
    </xdr:from>
    <xdr:to>
      <xdr:col>71</xdr:col>
      <xdr:colOff>177800</xdr:colOff>
      <xdr:row>39</xdr:row>
      <xdr:rowOff>98878</xdr:rowOff>
    </xdr:to>
    <xdr:cxnSp macro="">
      <xdr:nvCxnSpPr>
        <xdr:cNvPr id="539" name="直線コネクタ 538"/>
        <xdr:cNvCxnSpPr/>
      </xdr:nvCxnSpPr>
      <xdr:spPr>
        <a:xfrm>
          <a:off x="12814300" y="6784993"/>
          <a:ext cx="88900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9" name="楕円 548"/>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50"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1" name="楕円 550"/>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2" name="テキスト ボックス 551"/>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5" name="楕円 554"/>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6" name="テキスト ボックス 555"/>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47643</xdr:rowOff>
    </xdr:from>
    <xdr:to>
      <xdr:col>67</xdr:col>
      <xdr:colOff>101600</xdr:colOff>
      <xdr:row>39</xdr:row>
      <xdr:rowOff>149243</xdr:rowOff>
    </xdr:to>
    <xdr:sp macro="" textlink="">
      <xdr:nvSpPr>
        <xdr:cNvPr id="557" name="楕円 556"/>
        <xdr:cNvSpPr/>
      </xdr:nvSpPr>
      <xdr:spPr>
        <a:xfrm>
          <a:off x="12763500" y="673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140370</xdr:rowOff>
    </xdr:from>
    <xdr:ext cx="249299" cy="259045"/>
    <xdr:sp macro="" textlink="">
      <xdr:nvSpPr>
        <xdr:cNvPr id="558" name="テキスト ボックス 557"/>
        <xdr:cNvSpPr txBox="1"/>
      </xdr:nvSpPr>
      <xdr:spPr>
        <a:xfrm>
          <a:off x="12689650" y="68269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25766</xdr:rowOff>
    </xdr:from>
    <xdr:to>
      <xdr:col>85</xdr:col>
      <xdr:colOff>127000</xdr:colOff>
      <xdr:row>76</xdr:row>
      <xdr:rowOff>137620</xdr:rowOff>
    </xdr:to>
    <xdr:cxnSp macro="">
      <xdr:nvCxnSpPr>
        <xdr:cNvPr id="635" name="直線コネクタ 634"/>
        <xdr:cNvCxnSpPr/>
      </xdr:nvCxnSpPr>
      <xdr:spPr>
        <a:xfrm>
          <a:off x="15481300" y="13055966"/>
          <a:ext cx="838200" cy="111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6" name="公債費平均値テキスト"/>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25766</xdr:rowOff>
    </xdr:from>
    <xdr:to>
      <xdr:col>81</xdr:col>
      <xdr:colOff>50800</xdr:colOff>
      <xdr:row>76</xdr:row>
      <xdr:rowOff>53609</xdr:rowOff>
    </xdr:to>
    <xdr:cxnSp macro="">
      <xdr:nvCxnSpPr>
        <xdr:cNvPr id="638" name="直線コネクタ 637"/>
        <xdr:cNvCxnSpPr/>
      </xdr:nvCxnSpPr>
      <xdr:spPr>
        <a:xfrm flipV="1">
          <a:off x="14592300" y="13055966"/>
          <a:ext cx="889000" cy="2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124386</xdr:rowOff>
    </xdr:from>
    <xdr:ext cx="534377" cy="259045"/>
    <xdr:sp macro="" textlink="">
      <xdr:nvSpPr>
        <xdr:cNvPr id="640" name="テキスト ボックス 639"/>
        <xdr:cNvSpPr txBox="1"/>
      </xdr:nvSpPr>
      <xdr:spPr>
        <a:xfrm>
          <a:off x="15214111" y="1315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46317</xdr:rowOff>
    </xdr:from>
    <xdr:to>
      <xdr:col>76</xdr:col>
      <xdr:colOff>114300</xdr:colOff>
      <xdr:row>76</xdr:row>
      <xdr:rowOff>53609</xdr:rowOff>
    </xdr:to>
    <xdr:cxnSp macro="">
      <xdr:nvCxnSpPr>
        <xdr:cNvPr id="641" name="直線コネクタ 640"/>
        <xdr:cNvCxnSpPr/>
      </xdr:nvCxnSpPr>
      <xdr:spPr>
        <a:xfrm>
          <a:off x="13703300" y="13076517"/>
          <a:ext cx="889000" cy="7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122077</xdr:rowOff>
    </xdr:from>
    <xdr:ext cx="534377" cy="259045"/>
    <xdr:sp macro="" textlink="">
      <xdr:nvSpPr>
        <xdr:cNvPr id="643" name="テキスト ボックス 642"/>
        <xdr:cNvSpPr txBox="1"/>
      </xdr:nvSpPr>
      <xdr:spPr>
        <a:xfrm>
          <a:off x="14325111" y="1315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46317</xdr:rowOff>
    </xdr:from>
    <xdr:to>
      <xdr:col>71</xdr:col>
      <xdr:colOff>177800</xdr:colOff>
      <xdr:row>76</xdr:row>
      <xdr:rowOff>100358</xdr:rowOff>
    </xdr:to>
    <xdr:cxnSp macro="">
      <xdr:nvCxnSpPr>
        <xdr:cNvPr id="644" name="直線コネクタ 643"/>
        <xdr:cNvCxnSpPr/>
      </xdr:nvCxnSpPr>
      <xdr:spPr>
        <a:xfrm flipV="1">
          <a:off x="12814300" y="13076517"/>
          <a:ext cx="889000" cy="5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125528</xdr:rowOff>
    </xdr:from>
    <xdr:ext cx="534377" cy="259045"/>
    <xdr:sp macro="" textlink="">
      <xdr:nvSpPr>
        <xdr:cNvPr id="646" name="テキスト ボックス 645"/>
        <xdr:cNvSpPr txBox="1"/>
      </xdr:nvSpPr>
      <xdr:spPr>
        <a:xfrm>
          <a:off x="13436111" y="1315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8" name="テキスト ボックス 647"/>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86820</xdr:rowOff>
    </xdr:from>
    <xdr:to>
      <xdr:col>85</xdr:col>
      <xdr:colOff>177800</xdr:colOff>
      <xdr:row>77</xdr:row>
      <xdr:rowOff>16970</xdr:rowOff>
    </xdr:to>
    <xdr:sp macro="" textlink="">
      <xdr:nvSpPr>
        <xdr:cNvPr id="654" name="楕円 653"/>
        <xdr:cNvSpPr/>
      </xdr:nvSpPr>
      <xdr:spPr>
        <a:xfrm>
          <a:off x="16268700" y="1311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65247</xdr:rowOff>
    </xdr:from>
    <xdr:ext cx="534377" cy="259045"/>
    <xdr:sp macro="" textlink="">
      <xdr:nvSpPr>
        <xdr:cNvPr id="655" name="公債費該当値テキスト"/>
        <xdr:cNvSpPr txBox="1"/>
      </xdr:nvSpPr>
      <xdr:spPr>
        <a:xfrm>
          <a:off x="16370300" y="1309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146416</xdr:rowOff>
    </xdr:from>
    <xdr:to>
      <xdr:col>81</xdr:col>
      <xdr:colOff>101600</xdr:colOff>
      <xdr:row>76</xdr:row>
      <xdr:rowOff>76566</xdr:rowOff>
    </xdr:to>
    <xdr:sp macro="" textlink="">
      <xdr:nvSpPr>
        <xdr:cNvPr id="656" name="楕円 655"/>
        <xdr:cNvSpPr/>
      </xdr:nvSpPr>
      <xdr:spPr>
        <a:xfrm>
          <a:off x="15430500" y="1300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93093</xdr:rowOff>
    </xdr:from>
    <xdr:ext cx="534377" cy="259045"/>
    <xdr:sp macro="" textlink="">
      <xdr:nvSpPr>
        <xdr:cNvPr id="657" name="テキスト ボックス 656"/>
        <xdr:cNvSpPr txBox="1"/>
      </xdr:nvSpPr>
      <xdr:spPr>
        <a:xfrm>
          <a:off x="15214111" y="1278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2809</xdr:rowOff>
    </xdr:from>
    <xdr:to>
      <xdr:col>76</xdr:col>
      <xdr:colOff>165100</xdr:colOff>
      <xdr:row>76</xdr:row>
      <xdr:rowOff>104409</xdr:rowOff>
    </xdr:to>
    <xdr:sp macro="" textlink="">
      <xdr:nvSpPr>
        <xdr:cNvPr id="658" name="楕円 657"/>
        <xdr:cNvSpPr/>
      </xdr:nvSpPr>
      <xdr:spPr>
        <a:xfrm>
          <a:off x="14541500" y="130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120936</xdr:rowOff>
    </xdr:from>
    <xdr:ext cx="534377" cy="259045"/>
    <xdr:sp macro="" textlink="">
      <xdr:nvSpPr>
        <xdr:cNvPr id="659" name="テキスト ボックス 658"/>
        <xdr:cNvSpPr txBox="1"/>
      </xdr:nvSpPr>
      <xdr:spPr>
        <a:xfrm>
          <a:off x="14325111" y="1280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166967</xdr:rowOff>
    </xdr:from>
    <xdr:to>
      <xdr:col>72</xdr:col>
      <xdr:colOff>38100</xdr:colOff>
      <xdr:row>76</xdr:row>
      <xdr:rowOff>97117</xdr:rowOff>
    </xdr:to>
    <xdr:sp macro="" textlink="">
      <xdr:nvSpPr>
        <xdr:cNvPr id="660" name="楕円 659"/>
        <xdr:cNvSpPr/>
      </xdr:nvSpPr>
      <xdr:spPr>
        <a:xfrm>
          <a:off x="13652500" y="13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113644</xdr:rowOff>
    </xdr:from>
    <xdr:ext cx="534377" cy="259045"/>
    <xdr:sp macro="" textlink="">
      <xdr:nvSpPr>
        <xdr:cNvPr id="661" name="テキスト ボックス 660"/>
        <xdr:cNvSpPr txBox="1"/>
      </xdr:nvSpPr>
      <xdr:spPr>
        <a:xfrm>
          <a:off x="13436111" y="12800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49558</xdr:rowOff>
    </xdr:from>
    <xdr:to>
      <xdr:col>67</xdr:col>
      <xdr:colOff>101600</xdr:colOff>
      <xdr:row>76</xdr:row>
      <xdr:rowOff>151158</xdr:rowOff>
    </xdr:to>
    <xdr:sp macro="" textlink="">
      <xdr:nvSpPr>
        <xdr:cNvPr id="662" name="楕円 661"/>
        <xdr:cNvSpPr/>
      </xdr:nvSpPr>
      <xdr:spPr>
        <a:xfrm>
          <a:off x="12763500" y="1307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142285</xdr:rowOff>
    </xdr:from>
    <xdr:ext cx="534377" cy="259045"/>
    <xdr:sp macro="" textlink="">
      <xdr:nvSpPr>
        <xdr:cNvPr id="663" name="テキスト ボックス 662"/>
        <xdr:cNvSpPr txBox="1"/>
      </xdr:nvSpPr>
      <xdr:spPr>
        <a:xfrm>
          <a:off x="12547111" y="13172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116726</xdr:rowOff>
    </xdr:from>
    <xdr:to>
      <xdr:col>85</xdr:col>
      <xdr:colOff>127000</xdr:colOff>
      <xdr:row>99</xdr:row>
      <xdr:rowOff>7835</xdr:rowOff>
    </xdr:to>
    <xdr:cxnSp macro="">
      <xdr:nvCxnSpPr>
        <xdr:cNvPr id="692" name="直線コネクタ 691"/>
        <xdr:cNvCxnSpPr/>
      </xdr:nvCxnSpPr>
      <xdr:spPr>
        <a:xfrm flipV="1">
          <a:off x="15481300" y="16918826"/>
          <a:ext cx="838200" cy="6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121893</xdr:rowOff>
    </xdr:from>
    <xdr:ext cx="534377" cy="259045"/>
    <xdr:sp macro="" textlink="">
      <xdr:nvSpPr>
        <xdr:cNvPr id="693" name="積立金平均値テキスト"/>
        <xdr:cNvSpPr txBox="1"/>
      </xdr:nvSpPr>
      <xdr:spPr>
        <a:xfrm>
          <a:off x="16370300" y="1658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149397</xdr:rowOff>
    </xdr:from>
    <xdr:to>
      <xdr:col>81</xdr:col>
      <xdr:colOff>50800</xdr:colOff>
      <xdr:row>99</xdr:row>
      <xdr:rowOff>7835</xdr:rowOff>
    </xdr:to>
    <xdr:cxnSp macro="">
      <xdr:nvCxnSpPr>
        <xdr:cNvPr id="695" name="直線コネクタ 694"/>
        <xdr:cNvCxnSpPr/>
      </xdr:nvCxnSpPr>
      <xdr:spPr>
        <a:xfrm>
          <a:off x="14592300" y="16951497"/>
          <a:ext cx="889000" cy="2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7" name="テキスト ボックス 696"/>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149397</xdr:rowOff>
    </xdr:from>
    <xdr:to>
      <xdr:col>76</xdr:col>
      <xdr:colOff>114300</xdr:colOff>
      <xdr:row>98</xdr:row>
      <xdr:rowOff>156026</xdr:rowOff>
    </xdr:to>
    <xdr:cxnSp macro="">
      <xdr:nvCxnSpPr>
        <xdr:cNvPr id="698" name="直線コネクタ 697"/>
        <xdr:cNvCxnSpPr/>
      </xdr:nvCxnSpPr>
      <xdr:spPr>
        <a:xfrm flipV="1">
          <a:off x="13703300" y="16951497"/>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44987</xdr:rowOff>
    </xdr:from>
    <xdr:ext cx="534377" cy="259045"/>
    <xdr:sp macro="" textlink="">
      <xdr:nvSpPr>
        <xdr:cNvPr id="700" name="テキスト ボックス 699"/>
        <xdr:cNvSpPr txBox="1"/>
      </xdr:nvSpPr>
      <xdr:spPr>
        <a:xfrm>
          <a:off x="14325111" y="1650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156026</xdr:rowOff>
    </xdr:from>
    <xdr:to>
      <xdr:col>71</xdr:col>
      <xdr:colOff>177800</xdr:colOff>
      <xdr:row>99</xdr:row>
      <xdr:rowOff>26563</xdr:rowOff>
    </xdr:to>
    <xdr:cxnSp macro="">
      <xdr:nvCxnSpPr>
        <xdr:cNvPr id="701" name="直線コネクタ 700"/>
        <xdr:cNvCxnSpPr/>
      </xdr:nvCxnSpPr>
      <xdr:spPr>
        <a:xfrm flipV="1">
          <a:off x="12814300" y="16958126"/>
          <a:ext cx="889000" cy="41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703" name="テキスト ボックス 702"/>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138580</xdr:rowOff>
    </xdr:from>
    <xdr:ext cx="469744" cy="259045"/>
    <xdr:sp macro="" textlink="">
      <xdr:nvSpPr>
        <xdr:cNvPr id="705" name="テキスト ボックス 704"/>
        <xdr:cNvSpPr txBox="1"/>
      </xdr:nvSpPr>
      <xdr:spPr>
        <a:xfrm>
          <a:off x="12579428" y="1659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65926</xdr:rowOff>
    </xdr:from>
    <xdr:to>
      <xdr:col>85</xdr:col>
      <xdr:colOff>177800</xdr:colOff>
      <xdr:row>98</xdr:row>
      <xdr:rowOff>167526</xdr:rowOff>
    </xdr:to>
    <xdr:sp macro="" textlink="">
      <xdr:nvSpPr>
        <xdr:cNvPr id="711" name="楕円 710"/>
        <xdr:cNvSpPr/>
      </xdr:nvSpPr>
      <xdr:spPr>
        <a:xfrm>
          <a:off x="16268700" y="168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152303</xdr:rowOff>
    </xdr:from>
    <xdr:ext cx="469744" cy="259045"/>
    <xdr:sp macro="" textlink="">
      <xdr:nvSpPr>
        <xdr:cNvPr id="712" name="積立金該当値テキスト"/>
        <xdr:cNvSpPr txBox="1"/>
      </xdr:nvSpPr>
      <xdr:spPr>
        <a:xfrm>
          <a:off x="16370300" y="16782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128485</xdr:rowOff>
    </xdr:from>
    <xdr:to>
      <xdr:col>81</xdr:col>
      <xdr:colOff>101600</xdr:colOff>
      <xdr:row>99</xdr:row>
      <xdr:rowOff>58635</xdr:rowOff>
    </xdr:to>
    <xdr:sp macro="" textlink="">
      <xdr:nvSpPr>
        <xdr:cNvPr id="713" name="楕円 712"/>
        <xdr:cNvSpPr/>
      </xdr:nvSpPr>
      <xdr:spPr>
        <a:xfrm>
          <a:off x="15430500" y="1693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49762</xdr:rowOff>
    </xdr:from>
    <xdr:ext cx="469744" cy="259045"/>
    <xdr:sp macro="" textlink="">
      <xdr:nvSpPr>
        <xdr:cNvPr id="714" name="テキスト ボックス 713"/>
        <xdr:cNvSpPr txBox="1"/>
      </xdr:nvSpPr>
      <xdr:spPr>
        <a:xfrm>
          <a:off x="15246428" y="1702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98597</xdr:rowOff>
    </xdr:from>
    <xdr:to>
      <xdr:col>76</xdr:col>
      <xdr:colOff>165100</xdr:colOff>
      <xdr:row>99</xdr:row>
      <xdr:rowOff>28747</xdr:rowOff>
    </xdr:to>
    <xdr:sp macro="" textlink="">
      <xdr:nvSpPr>
        <xdr:cNvPr id="715" name="楕円 714"/>
        <xdr:cNvSpPr/>
      </xdr:nvSpPr>
      <xdr:spPr>
        <a:xfrm>
          <a:off x="14541500" y="1690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19874</xdr:rowOff>
    </xdr:from>
    <xdr:ext cx="469744" cy="259045"/>
    <xdr:sp macro="" textlink="">
      <xdr:nvSpPr>
        <xdr:cNvPr id="716" name="テキスト ボックス 715"/>
        <xdr:cNvSpPr txBox="1"/>
      </xdr:nvSpPr>
      <xdr:spPr>
        <a:xfrm>
          <a:off x="14357428" y="1699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105226</xdr:rowOff>
    </xdr:from>
    <xdr:to>
      <xdr:col>72</xdr:col>
      <xdr:colOff>38100</xdr:colOff>
      <xdr:row>99</xdr:row>
      <xdr:rowOff>35376</xdr:rowOff>
    </xdr:to>
    <xdr:sp macro="" textlink="">
      <xdr:nvSpPr>
        <xdr:cNvPr id="717" name="楕円 716"/>
        <xdr:cNvSpPr/>
      </xdr:nvSpPr>
      <xdr:spPr>
        <a:xfrm>
          <a:off x="13652500" y="1690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26503</xdr:rowOff>
    </xdr:from>
    <xdr:ext cx="469744" cy="259045"/>
    <xdr:sp macro="" textlink="">
      <xdr:nvSpPr>
        <xdr:cNvPr id="718" name="テキスト ボックス 717"/>
        <xdr:cNvSpPr txBox="1"/>
      </xdr:nvSpPr>
      <xdr:spPr>
        <a:xfrm>
          <a:off x="13468428" y="1700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147213</xdr:rowOff>
    </xdr:from>
    <xdr:to>
      <xdr:col>67</xdr:col>
      <xdr:colOff>101600</xdr:colOff>
      <xdr:row>99</xdr:row>
      <xdr:rowOff>77363</xdr:rowOff>
    </xdr:to>
    <xdr:sp macro="" textlink="">
      <xdr:nvSpPr>
        <xdr:cNvPr id="719" name="楕円 718"/>
        <xdr:cNvSpPr/>
      </xdr:nvSpPr>
      <xdr:spPr>
        <a:xfrm>
          <a:off x="12763500" y="169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68490</xdr:rowOff>
    </xdr:from>
    <xdr:ext cx="378565" cy="259045"/>
    <xdr:sp macro="" textlink="">
      <xdr:nvSpPr>
        <xdr:cNvPr id="720" name="テキスト ボックス 719"/>
        <xdr:cNvSpPr txBox="1"/>
      </xdr:nvSpPr>
      <xdr:spPr>
        <a:xfrm>
          <a:off x="12625017" y="17042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1625</xdr:rowOff>
    </xdr:from>
    <xdr:to>
      <xdr:col>116</xdr:col>
      <xdr:colOff>63500</xdr:colOff>
      <xdr:row>37</xdr:row>
      <xdr:rowOff>91008</xdr:rowOff>
    </xdr:to>
    <xdr:cxnSp macro="">
      <xdr:nvCxnSpPr>
        <xdr:cNvPr id="747" name="直線コネクタ 746"/>
        <xdr:cNvCxnSpPr/>
      </xdr:nvCxnSpPr>
      <xdr:spPr>
        <a:xfrm flipV="1">
          <a:off x="21323300" y="6173825"/>
          <a:ext cx="838200" cy="26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7434</xdr:rowOff>
    </xdr:from>
    <xdr:ext cx="469744" cy="259045"/>
    <xdr:sp macro="" textlink="">
      <xdr:nvSpPr>
        <xdr:cNvPr id="748" name="投資及び出資金平均値テキスト"/>
        <xdr:cNvSpPr txBox="1"/>
      </xdr:nvSpPr>
      <xdr:spPr>
        <a:xfrm>
          <a:off x="22212300" y="6179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91008</xdr:rowOff>
    </xdr:from>
    <xdr:to>
      <xdr:col>111</xdr:col>
      <xdr:colOff>177800</xdr:colOff>
      <xdr:row>37</xdr:row>
      <xdr:rowOff>148615</xdr:rowOff>
    </xdr:to>
    <xdr:cxnSp macro="">
      <xdr:nvCxnSpPr>
        <xdr:cNvPr id="750" name="直線コネクタ 749"/>
        <xdr:cNvCxnSpPr/>
      </xdr:nvCxnSpPr>
      <xdr:spPr>
        <a:xfrm flipV="1">
          <a:off x="20434300" y="6434658"/>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148615</xdr:rowOff>
    </xdr:from>
    <xdr:to>
      <xdr:col>107</xdr:col>
      <xdr:colOff>50800</xdr:colOff>
      <xdr:row>37</xdr:row>
      <xdr:rowOff>153873</xdr:rowOff>
    </xdr:to>
    <xdr:cxnSp macro="">
      <xdr:nvCxnSpPr>
        <xdr:cNvPr id="753" name="直線コネクタ 752"/>
        <xdr:cNvCxnSpPr/>
      </xdr:nvCxnSpPr>
      <xdr:spPr>
        <a:xfrm flipV="1">
          <a:off x="19545300" y="6492265"/>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139243</xdr:rowOff>
    </xdr:from>
    <xdr:to>
      <xdr:col>102</xdr:col>
      <xdr:colOff>114300</xdr:colOff>
      <xdr:row>37</xdr:row>
      <xdr:rowOff>153873</xdr:rowOff>
    </xdr:to>
    <xdr:cxnSp macro="">
      <xdr:nvCxnSpPr>
        <xdr:cNvPr id="756" name="直線コネクタ 755"/>
        <xdr:cNvCxnSpPr/>
      </xdr:nvCxnSpPr>
      <xdr:spPr>
        <a:xfrm>
          <a:off x="18656300" y="6482893"/>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122275</xdr:rowOff>
    </xdr:from>
    <xdr:to>
      <xdr:col>116</xdr:col>
      <xdr:colOff>114300</xdr:colOff>
      <xdr:row>36</xdr:row>
      <xdr:rowOff>52425</xdr:rowOff>
    </xdr:to>
    <xdr:sp macro="" textlink="">
      <xdr:nvSpPr>
        <xdr:cNvPr id="766" name="楕円 765"/>
        <xdr:cNvSpPr/>
      </xdr:nvSpPr>
      <xdr:spPr>
        <a:xfrm>
          <a:off x="22110700" y="612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145152</xdr:rowOff>
    </xdr:from>
    <xdr:ext cx="469744" cy="259045"/>
    <xdr:sp macro="" textlink="">
      <xdr:nvSpPr>
        <xdr:cNvPr id="767" name="投資及び出資金該当値テキスト"/>
        <xdr:cNvSpPr txBox="1"/>
      </xdr:nvSpPr>
      <xdr:spPr>
        <a:xfrm>
          <a:off x="22212300" y="5974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40208</xdr:rowOff>
    </xdr:from>
    <xdr:to>
      <xdr:col>112</xdr:col>
      <xdr:colOff>38100</xdr:colOff>
      <xdr:row>37</xdr:row>
      <xdr:rowOff>141808</xdr:rowOff>
    </xdr:to>
    <xdr:sp macro="" textlink="">
      <xdr:nvSpPr>
        <xdr:cNvPr id="768" name="楕円 767"/>
        <xdr:cNvSpPr/>
      </xdr:nvSpPr>
      <xdr:spPr>
        <a:xfrm>
          <a:off x="21272500" y="638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132935</xdr:rowOff>
    </xdr:from>
    <xdr:ext cx="378565" cy="259045"/>
    <xdr:sp macro="" textlink="">
      <xdr:nvSpPr>
        <xdr:cNvPr id="769" name="テキスト ボックス 768"/>
        <xdr:cNvSpPr txBox="1"/>
      </xdr:nvSpPr>
      <xdr:spPr>
        <a:xfrm>
          <a:off x="21134017" y="6476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97815</xdr:rowOff>
    </xdr:from>
    <xdr:to>
      <xdr:col>107</xdr:col>
      <xdr:colOff>101600</xdr:colOff>
      <xdr:row>38</xdr:row>
      <xdr:rowOff>27966</xdr:rowOff>
    </xdr:to>
    <xdr:sp macro="" textlink="">
      <xdr:nvSpPr>
        <xdr:cNvPr id="770" name="楕円 769"/>
        <xdr:cNvSpPr/>
      </xdr:nvSpPr>
      <xdr:spPr>
        <a:xfrm>
          <a:off x="20383500" y="644146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19093</xdr:rowOff>
    </xdr:from>
    <xdr:ext cx="378565" cy="259045"/>
    <xdr:sp macro="" textlink="">
      <xdr:nvSpPr>
        <xdr:cNvPr id="771" name="テキスト ボックス 770"/>
        <xdr:cNvSpPr txBox="1"/>
      </xdr:nvSpPr>
      <xdr:spPr>
        <a:xfrm>
          <a:off x="20245017" y="6534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103073</xdr:rowOff>
    </xdr:from>
    <xdr:to>
      <xdr:col>102</xdr:col>
      <xdr:colOff>165100</xdr:colOff>
      <xdr:row>38</xdr:row>
      <xdr:rowOff>33223</xdr:rowOff>
    </xdr:to>
    <xdr:sp macro="" textlink="">
      <xdr:nvSpPr>
        <xdr:cNvPr id="772" name="楕円 771"/>
        <xdr:cNvSpPr/>
      </xdr:nvSpPr>
      <xdr:spPr>
        <a:xfrm>
          <a:off x="19494500" y="644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24351</xdr:rowOff>
    </xdr:from>
    <xdr:ext cx="378565" cy="259045"/>
    <xdr:sp macro="" textlink="">
      <xdr:nvSpPr>
        <xdr:cNvPr id="773" name="テキスト ボックス 772"/>
        <xdr:cNvSpPr txBox="1"/>
      </xdr:nvSpPr>
      <xdr:spPr>
        <a:xfrm>
          <a:off x="19356017" y="65394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88443</xdr:rowOff>
    </xdr:from>
    <xdr:to>
      <xdr:col>98</xdr:col>
      <xdr:colOff>38100</xdr:colOff>
      <xdr:row>38</xdr:row>
      <xdr:rowOff>18593</xdr:rowOff>
    </xdr:to>
    <xdr:sp macro="" textlink="">
      <xdr:nvSpPr>
        <xdr:cNvPr id="774" name="楕円 773"/>
        <xdr:cNvSpPr/>
      </xdr:nvSpPr>
      <xdr:spPr>
        <a:xfrm>
          <a:off x="18605500" y="643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9720</xdr:rowOff>
    </xdr:from>
    <xdr:ext cx="378565" cy="259045"/>
    <xdr:sp macro="" textlink="">
      <xdr:nvSpPr>
        <xdr:cNvPr id="775" name="テキスト ボックス 774"/>
        <xdr:cNvSpPr txBox="1"/>
      </xdr:nvSpPr>
      <xdr:spPr>
        <a:xfrm>
          <a:off x="18467017" y="6524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41097</xdr:rowOff>
    </xdr:from>
    <xdr:to>
      <xdr:col>116</xdr:col>
      <xdr:colOff>63500</xdr:colOff>
      <xdr:row>59</xdr:row>
      <xdr:rowOff>41497</xdr:rowOff>
    </xdr:to>
    <xdr:cxnSp macro="">
      <xdr:nvCxnSpPr>
        <xdr:cNvPr id="804" name="直線コネクタ 803"/>
        <xdr:cNvCxnSpPr/>
      </xdr:nvCxnSpPr>
      <xdr:spPr>
        <a:xfrm>
          <a:off x="21323300" y="10156647"/>
          <a:ext cx="8382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40145</xdr:rowOff>
    </xdr:from>
    <xdr:to>
      <xdr:col>111</xdr:col>
      <xdr:colOff>177800</xdr:colOff>
      <xdr:row>59</xdr:row>
      <xdr:rowOff>41097</xdr:rowOff>
    </xdr:to>
    <xdr:cxnSp macro="">
      <xdr:nvCxnSpPr>
        <xdr:cNvPr id="807" name="直線コネクタ 806"/>
        <xdr:cNvCxnSpPr/>
      </xdr:nvCxnSpPr>
      <xdr:spPr>
        <a:xfrm>
          <a:off x="20434300" y="10155695"/>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38278</xdr:rowOff>
    </xdr:from>
    <xdr:to>
      <xdr:col>107</xdr:col>
      <xdr:colOff>50800</xdr:colOff>
      <xdr:row>59</xdr:row>
      <xdr:rowOff>40145</xdr:rowOff>
    </xdr:to>
    <xdr:cxnSp macro="">
      <xdr:nvCxnSpPr>
        <xdr:cNvPr id="810" name="直線コネクタ 809"/>
        <xdr:cNvCxnSpPr/>
      </xdr:nvCxnSpPr>
      <xdr:spPr>
        <a:xfrm>
          <a:off x="19545300" y="10153828"/>
          <a:ext cx="8890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31173</xdr:rowOff>
    </xdr:from>
    <xdr:to>
      <xdr:col>102</xdr:col>
      <xdr:colOff>114300</xdr:colOff>
      <xdr:row>59</xdr:row>
      <xdr:rowOff>38278</xdr:rowOff>
    </xdr:to>
    <xdr:cxnSp macro="">
      <xdr:nvCxnSpPr>
        <xdr:cNvPr id="813" name="直線コネクタ 812"/>
        <xdr:cNvCxnSpPr/>
      </xdr:nvCxnSpPr>
      <xdr:spPr>
        <a:xfrm>
          <a:off x="18656300" y="10146723"/>
          <a:ext cx="889000" cy="7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162147</xdr:rowOff>
    </xdr:from>
    <xdr:to>
      <xdr:col>116</xdr:col>
      <xdr:colOff>114300</xdr:colOff>
      <xdr:row>59</xdr:row>
      <xdr:rowOff>92297</xdr:rowOff>
    </xdr:to>
    <xdr:sp macro="" textlink="">
      <xdr:nvSpPr>
        <xdr:cNvPr id="823" name="楕円 822"/>
        <xdr:cNvSpPr/>
      </xdr:nvSpPr>
      <xdr:spPr>
        <a:xfrm>
          <a:off x="22110700" y="1010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77074</xdr:rowOff>
    </xdr:from>
    <xdr:ext cx="378565" cy="259045"/>
    <xdr:sp macro="" textlink="">
      <xdr:nvSpPr>
        <xdr:cNvPr id="824" name="貸付金該当値テキスト"/>
        <xdr:cNvSpPr txBox="1"/>
      </xdr:nvSpPr>
      <xdr:spPr>
        <a:xfrm>
          <a:off x="22212300" y="10021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161747</xdr:rowOff>
    </xdr:from>
    <xdr:to>
      <xdr:col>112</xdr:col>
      <xdr:colOff>38100</xdr:colOff>
      <xdr:row>59</xdr:row>
      <xdr:rowOff>91897</xdr:rowOff>
    </xdr:to>
    <xdr:sp macro="" textlink="">
      <xdr:nvSpPr>
        <xdr:cNvPr id="825" name="楕円 824"/>
        <xdr:cNvSpPr/>
      </xdr:nvSpPr>
      <xdr:spPr>
        <a:xfrm>
          <a:off x="21272500" y="1010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83024</xdr:rowOff>
    </xdr:from>
    <xdr:ext cx="378565" cy="259045"/>
    <xdr:sp macro="" textlink="">
      <xdr:nvSpPr>
        <xdr:cNvPr id="826" name="テキスト ボックス 825"/>
        <xdr:cNvSpPr txBox="1"/>
      </xdr:nvSpPr>
      <xdr:spPr>
        <a:xfrm>
          <a:off x="21134017" y="10198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160795</xdr:rowOff>
    </xdr:from>
    <xdr:to>
      <xdr:col>107</xdr:col>
      <xdr:colOff>101600</xdr:colOff>
      <xdr:row>59</xdr:row>
      <xdr:rowOff>90945</xdr:rowOff>
    </xdr:to>
    <xdr:sp macro="" textlink="">
      <xdr:nvSpPr>
        <xdr:cNvPr id="827" name="楕円 826"/>
        <xdr:cNvSpPr/>
      </xdr:nvSpPr>
      <xdr:spPr>
        <a:xfrm>
          <a:off x="20383500" y="1010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82072</xdr:rowOff>
    </xdr:from>
    <xdr:ext cx="378565" cy="259045"/>
    <xdr:sp macro="" textlink="">
      <xdr:nvSpPr>
        <xdr:cNvPr id="828" name="テキスト ボックス 827"/>
        <xdr:cNvSpPr txBox="1"/>
      </xdr:nvSpPr>
      <xdr:spPr>
        <a:xfrm>
          <a:off x="20245017" y="10197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158928</xdr:rowOff>
    </xdr:from>
    <xdr:to>
      <xdr:col>102</xdr:col>
      <xdr:colOff>165100</xdr:colOff>
      <xdr:row>59</xdr:row>
      <xdr:rowOff>89078</xdr:rowOff>
    </xdr:to>
    <xdr:sp macro="" textlink="">
      <xdr:nvSpPr>
        <xdr:cNvPr id="829" name="楕円 828"/>
        <xdr:cNvSpPr/>
      </xdr:nvSpPr>
      <xdr:spPr>
        <a:xfrm>
          <a:off x="19494500" y="101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80205</xdr:rowOff>
    </xdr:from>
    <xdr:ext cx="378565" cy="259045"/>
    <xdr:sp macro="" textlink="">
      <xdr:nvSpPr>
        <xdr:cNvPr id="830" name="テキスト ボックス 829"/>
        <xdr:cNvSpPr txBox="1"/>
      </xdr:nvSpPr>
      <xdr:spPr>
        <a:xfrm>
          <a:off x="19356017" y="10195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151823</xdr:rowOff>
    </xdr:from>
    <xdr:to>
      <xdr:col>98</xdr:col>
      <xdr:colOff>38100</xdr:colOff>
      <xdr:row>59</xdr:row>
      <xdr:rowOff>81973</xdr:rowOff>
    </xdr:to>
    <xdr:sp macro="" textlink="">
      <xdr:nvSpPr>
        <xdr:cNvPr id="831" name="楕円 830"/>
        <xdr:cNvSpPr/>
      </xdr:nvSpPr>
      <xdr:spPr>
        <a:xfrm>
          <a:off x="18605500" y="1009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73100</xdr:rowOff>
    </xdr:from>
    <xdr:ext cx="378565" cy="259045"/>
    <xdr:sp macro="" textlink="">
      <xdr:nvSpPr>
        <xdr:cNvPr id="832" name="テキスト ボックス 831"/>
        <xdr:cNvSpPr txBox="1"/>
      </xdr:nvSpPr>
      <xdr:spPr>
        <a:xfrm>
          <a:off x="18467017" y="10188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67158</xdr:rowOff>
    </xdr:from>
    <xdr:to>
      <xdr:col>116</xdr:col>
      <xdr:colOff>63500</xdr:colOff>
      <xdr:row>75</xdr:row>
      <xdr:rowOff>93218</xdr:rowOff>
    </xdr:to>
    <xdr:cxnSp macro="">
      <xdr:nvCxnSpPr>
        <xdr:cNvPr id="862" name="直線コネクタ 861"/>
        <xdr:cNvCxnSpPr/>
      </xdr:nvCxnSpPr>
      <xdr:spPr>
        <a:xfrm flipV="1">
          <a:off x="21323300" y="12925908"/>
          <a:ext cx="8382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108576</xdr:rowOff>
    </xdr:from>
    <xdr:ext cx="534377" cy="259045"/>
    <xdr:sp macro="" textlink="">
      <xdr:nvSpPr>
        <xdr:cNvPr id="863" name="繰出金平均値テキスト"/>
        <xdr:cNvSpPr txBox="1"/>
      </xdr:nvSpPr>
      <xdr:spPr>
        <a:xfrm>
          <a:off x="22212300" y="12624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93218</xdr:rowOff>
    </xdr:from>
    <xdr:to>
      <xdr:col>111</xdr:col>
      <xdr:colOff>177800</xdr:colOff>
      <xdr:row>75</xdr:row>
      <xdr:rowOff>100991</xdr:rowOff>
    </xdr:to>
    <xdr:cxnSp macro="">
      <xdr:nvCxnSpPr>
        <xdr:cNvPr id="865" name="直線コネクタ 864"/>
        <xdr:cNvCxnSpPr/>
      </xdr:nvCxnSpPr>
      <xdr:spPr>
        <a:xfrm flipV="1">
          <a:off x="20434300" y="12951968"/>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73106</xdr:rowOff>
    </xdr:from>
    <xdr:ext cx="534377" cy="259045"/>
    <xdr:sp macro="" textlink="">
      <xdr:nvSpPr>
        <xdr:cNvPr id="867" name="テキスト ボックス 866"/>
        <xdr:cNvSpPr txBox="1"/>
      </xdr:nvSpPr>
      <xdr:spPr>
        <a:xfrm>
          <a:off x="21056111" y="1258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100991</xdr:rowOff>
    </xdr:from>
    <xdr:to>
      <xdr:col>107</xdr:col>
      <xdr:colOff>50800</xdr:colOff>
      <xdr:row>75</xdr:row>
      <xdr:rowOff>152082</xdr:rowOff>
    </xdr:to>
    <xdr:cxnSp macro="">
      <xdr:nvCxnSpPr>
        <xdr:cNvPr id="868" name="直線コネクタ 867"/>
        <xdr:cNvCxnSpPr/>
      </xdr:nvCxnSpPr>
      <xdr:spPr>
        <a:xfrm flipV="1">
          <a:off x="19545300" y="12959741"/>
          <a:ext cx="889000" cy="51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132732</xdr:rowOff>
    </xdr:from>
    <xdr:ext cx="534377" cy="259045"/>
    <xdr:sp macro="" textlink="">
      <xdr:nvSpPr>
        <xdr:cNvPr id="870" name="テキスト ボックス 869"/>
        <xdr:cNvSpPr txBox="1"/>
      </xdr:nvSpPr>
      <xdr:spPr>
        <a:xfrm>
          <a:off x="20167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152082</xdr:rowOff>
    </xdr:from>
    <xdr:to>
      <xdr:col>102</xdr:col>
      <xdr:colOff>114300</xdr:colOff>
      <xdr:row>76</xdr:row>
      <xdr:rowOff>2921</xdr:rowOff>
    </xdr:to>
    <xdr:cxnSp macro="">
      <xdr:nvCxnSpPr>
        <xdr:cNvPr id="871" name="直線コネクタ 870"/>
        <xdr:cNvCxnSpPr/>
      </xdr:nvCxnSpPr>
      <xdr:spPr>
        <a:xfrm flipV="1">
          <a:off x="18656300" y="13010832"/>
          <a:ext cx="88900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5" name="テキスト ボックス 874"/>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16358</xdr:rowOff>
    </xdr:from>
    <xdr:to>
      <xdr:col>116</xdr:col>
      <xdr:colOff>114300</xdr:colOff>
      <xdr:row>75</xdr:row>
      <xdr:rowOff>117958</xdr:rowOff>
    </xdr:to>
    <xdr:sp macro="" textlink="">
      <xdr:nvSpPr>
        <xdr:cNvPr id="881" name="楕円 880"/>
        <xdr:cNvSpPr/>
      </xdr:nvSpPr>
      <xdr:spPr>
        <a:xfrm>
          <a:off x="22110700" y="1287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166235</xdr:rowOff>
    </xdr:from>
    <xdr:ext cx="534377" cy="259045"/>
    <xdr:sp macro="" textlink="">
      <xdr:nvSpPr>
        <xdr:cNvPr id="882" name="繰出金該当値テキスト"/>
        <xdr:cNvSpPr txBox="1"/>
      </xdr:nvSpPr>
      <xdr:spPr>
        <a:xfrm>
          <a:off x="22212300" y="1285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42418</xdr:rowOff>
    </xdr:from>
    <xdr:to>
      <xdr:col>112</xdr:col>
      <xdr:colOff>38100</xdr:colOff>
      <xdr:row>75</xdr:row>
      <xdr:rowOff>144018</xdr:rowOff>
    </xdr:to>
    <xdr:sp macro="" textlink="">
      <xdr:nvSpPr>
        <xdr:cNvPr id="883" name="楕円 882"/>
        <xdr:cNvSpPr/>
      </xdr:nvSpPr>
      <xdr:spPr>
        <a:xfrm>
          <a:off x="21272500" y="1290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135145</xdr:rowOff>
    </xdr:from>
    <xdr:ext cx="534377" cy="259045"/>
    <xdr:sp macro="" textlink="">
      <xdr:nvSpPr>
        <xdr:cNvPr id="884" name="テキスト ボックス 883"/>
        <xdr:cNvSpPr txBox="1"/>
      </xdr:nvSpPr>
      <xdr:spPr>
        <a:xfrm>
          <a:off x="21056111" y="1299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50191</xdr:rowOff>
    </xdr:from>
    <xdr:to>
      <xdr:col>107</xdr:col>
      <xdr:colOff>101600</xdr:colOff>
      <xdr:row>75</xdr:row>
      <xdr:rowOff>151791</xdr:rowOff>
    </xdr:to>
    <xdr:sp macro="" textlink="">
      <xdr:nvSpPr>
        <xdr:cNvPr id="885" name="楕円 884"/>
        <xdr:cNvSpPr/>
      </xdr:nvSpPr>
      <xdr:spPr>
        <a:xfrm>
          <a:off x="20383500" y="1290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142918</xdr:rowOff>
    </xdr:from>
    <xdr:ext cx="534377" cy="259045"/>
    <xdr:sp macro="" textlink="">
      <xdr:nvSpPr>
        <xdr:cNvPr id="886" name="テキスト ボックス 885"/>
        <xdr:cNvSpPr txBox="1"/>
      </xdr:nvSpPr>
      <xdr:spPr>
        <a:xfrm>
          <a:off x="20167111" y="13001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101282</xdr:rowOff>
    </xdr:from>
    <xdr:to>
      <xdr:col>102</xdr:col>
      <xdr:colOff>165100</xdr:colOff>
      <xdr:row>76</xdr:row>
      <xdr:rowOff>31432</xdr:rowOff>
    </xdr:to>
    <xdr:sp macro="" textlink="">
      <xdr:nvSpPr>
        <xdr:cNvPr id="887" name="楕円 886"/>
        <xdr:cNvSpPr/>
      </xdr:nvSpPr>
      <xdr:spPr>
        <a:xfrm>
          <a:off x="19494500" y="12960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22559</xdr:rowOff>
    </xdr:from>
    <xdr:ext cx="534377" cy="259045"/>
    <xdr:sp macro="" textlink="">
      <xdr:nvSpPr>
        <xdr:cNvPr id="888" name="テキスト ボックス 887"/>
        <xdr:cNvSpPr txBox="1"/>
      </xdr:nvSpPr>
      <xdr:spPr>
        <a:xfrm>
          <a:off x="19278111" y="13052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123571</xdr:rowOff>
    </xdr:from>
    <xdr:to>
      <xdr:col>98</xdr:col>
      <xdr:colOff>38100</xdr:colOff>
      <xdr:row>76</xdr:row>
      <xdr:rowOff>53721</xdr:rowOff>
    </xdr:to>
    <xdr:sp macro="" textlink="">
      <xdr:nvSpPr>
        <xdr:cNvPr id="889" name="楕円 888"/>
        <xdr:cNvSpPr/>
      </xdr:nvSpPr>
      <xdr:spPr>
        <a:xfrm>
          <a:off x="18605500" y="1298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44848</xdr:rowOff>
    </xdr:from>
    <xdr:ext cx="534377" cy="259045"/>
    <xdr:sp macro="" textlink="">
      <xdr:nvSpPr>
        <xdr:cNvPr id="890" name="テキスト ボックス 889"/>
        <xdr:cNvSpPr txBox="1"/>
      </xdr:nvSpPr>
      <xdr:spPr>
        <a:xfrm>
          <a:off x="18389111" y="13075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性質別歳出決算額の住民一人当たりのコストでは、人件費・扶助費などが類似団体平均を上回っているが、人件費については、今後も事務の効率化や適正な定員管理による人件費の抑制に取り組んでいく。扶助費については、本市では重点施策として子どもを核としたまちづくりを進めていることもあり、類似団体平均を上回っている。一方で、物件費や補助費等は、財政健全化推進計画に基づき継続して経常的な経費の節減に取り組んできたことや、一部事務組合や出資法人への補助金が少ないことから、類似団体平均を下回っている。また、公債費については、令和５年度までは類似団体平均を上回っていたが、令和６年度は土地開発公社清算に伴う第三セクター等改革推進債の償還終了などにより低下し、類似団体平均を下回っている。また、普通建設事業費も類似団体平均を下回っているが、今後、市役所新庁舎の建設や新ごみ処理施設の整備などの大型事業が予定されており、今後も引き続き事業の取捨選択を進めつつ、計画的な投資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兵庫県明石市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307,235
303,135
49.41
131,761,190
130,469,842
1,237,160
70,986,273
107,667,294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19.9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93980</xdr:rowOff>
    </xdr:from>
    <xdr:to>
      <xdr:col>24</xdr:col>
      <xdr:colOff>63500</xdr:colOff>
      <xdr:row>35</xdr:row>
      <xdr:rowOff>161798</xdr:rowOff>
    </xdr:to>
    <xdr:cxnSp macro="">
      <xdr:nvCxnSpPr>
        <xdr:cNvPr id="61" name="直線コネクタ 60"/>
        <xdr:cNvCxnSpPr/>
      </xdr:nvCxnSpPr>
      <xdr:spPr>
        <a:xfrm flipV="1">
          <a:off x="3797300" y="6094730"/>
          <a:ext cx="838200" cy="6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161798</xdr:rowOff>
    </xdr:from>
    <xdr:to>
      <xdr:col>19</xdr:col>
      <xdr:colOff>177800</xdr:colOff>
      <xdr:row>36</xdr:row>
      <xdr:rowOff>22352</xdr:rowOff>
    </xdr:to>
    <xdr:cxnSp macro="">
      <xdr:nvCxnSpPr>
        <xdr:cNvPr id="64" name="直線コネクタ 63"/>
        <xdr:cNvCxnSpPr/>
      </xdr:nvCxnSpPr>
      <xdr:spPr>
        <a:xfrm flipV="1">
          <a:off x="2908300" y="616254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129794</xdr:rowOff>
    </xdr:from>
    <xdr:to>
      <xdr:col>15</xdr:col>
      <xdr:colOff>50800</xdr:colOff>
      <xdr:row>36</xdr:row>
      <xdr:rowOff>22352</xdr:rowOff>
    </xdr:to>
    <xdr:cxnSp macro="">
      <xdr:nvCxnSpPr>
        <xdr:cNvPr id="67" name="直線コネクタ 66"/>
        <xdr:cNvCxnSpPr/>
      </xdr:nvCxnSpPr>
      <xdr:spPr>
        <a:xfrm>
          <a:off x="2019300" y="61305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129794</xdr:rowOff>
    </xdr:from>
    <xdr:to>
      <xdr:col>10</xdr:col>
      <xdr:colOff>114300</xdr:colOff>
      <xdr:row>35</xdr:row>
      <xdr:rowOff>146558</xdr:rowOff>
    </xdr:to>
    <xdr:cxnSp macro="">
      <xdr:nvCxnSpPr>
        <xdr:cNvPr id="70" name="直線コネクタ 69"/>
        <xdr:cNvCxnSpPr/>
      </xdr:nvCxnSpPr>
      <xdr:spPr>
        <a:xfrm flipV="1">
          <a:off x="1130300" y="6130544"/>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43180</xdr:rowOff>
    </xdr:from>
    <xdr:to>
      <xdr:col>24</xdr:col>
      <xdr:colOff>114300</xdr:colOff>
      <xdr:row>35</xdr:row>
      <xdr:rowOff>144780</xdr:rowOff>
    </xdr:to>
    <xdr:sp macro="" textlink="">
      <xdr:nvSpPr>
        <xdr:cNvPr id="80" name="楕円 79"/>
        <xdr:cNvSpPr/>
      </xdr:nvSpPr>
      <xdr:spPr>
        <a:xfrm>
          <a:off x="45847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21607</xdr:rowOff>
    </xdr:from>
    <xdr:ext cx="469744" cy="259045"/>
    <xdr:sp macro="" textlink="">
      <xdr:nvSpPr>
        <xdr:cNvPr id="81" name="議会費該当値テキスト"/>
        <xdr:cNvSpPr txBox="1"/>
      </xdr:nvSpPr>
      <xdr:spPr>
        <a:xfrm>
          <a:off x="4686300"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110998</xdr:rowOff>
    </xdr:from>
    <xdr:to>
      <xdr:col>20</xdr:col>
      <xdr:colOff>38100</xdr:colOff>
      <xdr:row>36</xdr:row>
      <xdr:rowOff>41148</xdr:rowOff>
    </xdr:to>
    <xdr:sp macro="" textlink="">
      <xdr:nvSpPr>
        <xdr:cNvPr id="82" name="楕円 81"/>
        <xdr:cNvSpPr/>
      </xdr:nvSpPr>
      <xdr:spPr>
        <a:xfrm>
          <a:off x="3746500" y="611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32275</xdr:rowOff>
    </xdr:from>
    <xdr:ext cx="469744" cy="259045"/>
    <xdr:sp macro="" textlink="">
      <xdr:nvSpPr>
        <xdr:cNvPr id="83" name="テキスト ボックス 82"/>
        <xdr:cNvSpPr txBox="1"/>
      </xdr:nvSpPr>
      <xdr:spPr>
        <a:xfrm>
          <a:off x="3562428" y="6204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143002</xdr:rowOff>
    </xdr:from>
    <xdr:to>
      <xdr:col>15</xdr:col>
      <xdr:colOff>101600</xdr:colOff>
      <xdr:row>36</xdr:row>
      <xdr:rowOff>73152</xdr:rowOff>
    </xdr:to>
    <xdr:sp macro="" textlink="">
      <xdr:nvSpPr>
        <xdr:cNvPr id="84" name="楕円 83"/>
        <xdr:cNvSpPr/>
      </xdr:nvSpPr>
      <xdr:spPr>
        <a:xfrm>
          <a:off x="2857500" y="61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64279</xdr:rowOff>
    </xdr:from>
    <xdr:ext cx="469744" cy="259045"/>
    <xdr:sp macro="" textlink="">
      <xdr:nvSpPr>
        <xdr:cNvPr id="85" name="テキスト ボックス 84"/>
        <xdr:cNvSpPr txBox="1"/>
      </xdr:nvSpPr>
      <xdr:spPr>
        <a:xfrm>
          <a:off x="2673428" y="623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78994</xdr:rowOff>
    </xdr:from>
    <xdr:to>
      <xdr:col>10</xdr:col>
      <xdr:colOff>165100</xdr:colOff>
      <xdr:row>36</xdr:row>
      <xdr:rowOff>9144</xdr:rowOff>
    </xdr:to>
    <xdr:sp macro="" textlink="">
      <xdr:nvSpPr>
        <xdr:cNvPr id="86" name="楕円 85"/>
        <xdr:cNvSpPr/>
      </xdr:nvSpPr>
      <xdr:spPr>
        <a:xfrm>
          <a:off x="1968500" y="607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271</xdr:rowOff>
    </xdr:from>
    <xdr:ext cx="469744" cy="259045"/>
    <xdr:sp macro="" textlink="">
      <xdr:nvSpPr>
        <xdr:cNvPr id="87" name="テキスト ボックス 86"/>
        <xdr:cNvSpPr txBox="1"/>
      </xdr:nvSpPr>
      <xdr:spPr>
        <a:xfrm>
          <a:off x="1784428" y="6172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95758</xdr:rowOff>
    </xdr:from>
    <xdr:to>
      <xdr:col>6</xdr:col>
      <xdr:colOff>38100</xdr:colOff>
      <xdr:row>36</xdr:row>
      <xdr:rowOff>25908</xdr:rowOff>
    </xdr:to>
    <xdr:sp macro="" textlink="">
      <xdr:nvSpPr>
        <xdr:cNvPr id="88" name="楕円 87"/>
        <xdr:cNvSpPr/>
      </xdr:nvSpPr>
      <xdr:spPr>
        <a:xfrm>
          <a:off x="1079500" y="609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17035</xdr:rowOff>
    </xdr:from>
    <xdr:ext cx="469744" cy="259045"/>
    <xdr:sp macro="" textlink="">
      <xdr:nvSpPr>
        <xdr:cNvPr id="89" name="テキスト ボックス 88"/>
        <xdr:cNvSpPr txBox="1"/>
      </xdr:nvSpPr>
      <xdr:spPr>
        <a:xfrm>
          <a:off x="895428" y="618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143713</xdr:rowOff>
    </xdr:from>
    <xdr:to>
      <xdr:col>24</xdr:col>
      <xdr:colOff>63500</xdr:colOff>
      <xdr:row>59</xdr:row>
      <xdr:rowOff>18338</xdr:rowOff>
    </xdr:to>
    <xdr:cxnSp macro="">
      <xdr:nvCxnSpPr>
        <xdr:cNvPr id="119" name="直線コネクタ 118"/>
        <xdr:cNvCxnSpPr/>
      </xdr:nvCxnSpPr>
      <xdr:spPr>
        <a:xfrm flipV="1">
          <a:off x="3797300" y="10087813"/>
          <a:ext cx="838200" cy="46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165253</xdr:rowOff>
    </xdr:from>
    <xdr:to>
      <xdr:col>19</xdr:col>
      <xdr:colOff>177800</xdr:colOff>
      <xdr:row>59</xdr:row>
      <xdr:rowOff>18338</xdr:rowOff>
    </xdr:to>
    <xdr:cxnSp macro="">
      <xdr:nvCxnSpPr>
        <xdr:cNvPr id="122" name="直線コネクタ 121"/>
        <xdr:cNvCxnSpPr/>
      </xdr:nvCxnSpPr>
      <xdr:spPr>
        <a:xfrm>
          <a:off x="2908300" y="10109353"/>
          <a:ext cx="889000" cy="24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165253</xdr:rowOff>
    </xdr:from>
    <xdr:to>
      <xdr:col>15</xdr:col>
      <xdr:colOff>50800</xdr:colOff>
      <xdr:row>59</xdr:row>
      <xdr:rowOff>19253</xdr:rowOff>
    </xdr:to>
    <xdr:cxnSp macro="">
      <xdr:nvCxnSpPr>
        <xdr:cNvPr id="125" name="直線コネクタ 124"/>
        <xdr:cNvCxnSpPr/>
      </xdr:nvCxnSpPr>
      <xdr:spPr>
        <a:xfrm flipV="1">
          <a:off x="2019300" y="10109353"/>
          <a:ext cx="889000" cy="2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92549</xdr:rowOff>
    </xdr:from>
    <xdr:ext cx="534377" cy="259045"/>
    <xdr:sp macro="" textlink="">
      <xdr:nvSpPr>
        <xdr:cNvPr id="127" name="テキスト ボックス 126"/>
        <xdr:cNvSpPr txBox="1"/>
      </xdr:nvSpPr>
      <xdr:spPr>
        <a:xfrm>
          <a:off x="2641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145986</xdr:rowOff>
    </xdr:from>
    <xdr:to>
      <xdr:col>10</xdr:col>
      <xdr:colOff>114300</xdr:colOff>
      <xdr:row>59</xdr:row>
      <xdr:rowOff>19253</xdr:rowOff>
    </xdr:to>
    <xdr:cxnSp macro="">
      <xdr:nvCxnSpPr>
        <xdr:cNvPr id="128" name="直線コネクタ 127"/>
        <xdr:cNvCxnSpPr/>
      </xdr:nvCxnSpPr>
      <xdr:spPr>
        <a:xfrm>
          <a:off x="1130300" y="8889936"/>
          <a:ext cx="889000" cy="124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93463</xdr:rowOff>
    </xdr:from>
    <xdr:ext cx="534377" cy="259045"/>
    <xdr:sp macro="" textlink="">
      <xdr:nvSpPr>
        <xdr:cNvPr id="130" name="テキスト ボックス 129"/>
        <xdr:cNvSpPr txBox="1"/>
      </xdr:nvSpPr>
      <xdr:spPr>
        <a:xfrm>
          <a:off x="1752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71200</xdr:rowOff>
    </xdr:from>
    <xdr:ext cx="599010" cy="259045"/>
    <xdr:sp macro="" textlink="">
      <xdr:nvSpPr>
        <xdr:cNvPr id="132" name="テキスト ボックス 131"/>
        <xdr:cNvSpPr txBox="1"/>
      </xdr:nvSpPr>
      <xdr:spPr>
        <a:xfrm>
          <a:off x="830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92913</xdr:rowOff>
    </xdr:from>
    <xdr:to>
      <xdr:col>24</xdr:col>
      <xdr:colOff>114300</xdr:colOff>
      <xdr:row>59</xdr:row>
      <xdr:rowOff>23063</xdr:rowOff>
    </xdr:to>
    <xdr:sp macro="" textlink="">
      <xdr:nvSpPr>
        <xdr:cNvPr id="138" name="楕円 137"/>
        <xdr:cNvSpPr/>
      </xdr:nvSpPr>
      <xdr:spPr>
        <a:xfrm>
          <a:off x="4584700" y="100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7840</xdr:rowOff>
    </xdr:from>
    <xdr:ext cx="534377" cy="259045"/>
    <xdr:sp macro="" textlink="">
      <xdr:nvSpPr>
        <xdr:cNvPr id="139" name="総務費該当値テキスト"/>
        <xdr:cNvSpPr txBox="1"/>
      </xdr:nvSpPr>
      <xdr:spPr>
        <a:xfrm>
          <a:off x="4686300" y="995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138988</xdr:rowOff>
    </xdr:from>
    <xdr:to>
      <xdr:col>20</xdr:col>
      <xdr:colOff>38100</xdr:colOff>
      <xdr:row>59</xdr:row>
      <xdr:rowOff>69138</xdr:rowOff>
    </xdr:to>
    <xdr:sp macro="" textlink="">
      <xdr:nvSpPr>
        <xdr:cNvPr id="140" name="楕円 139"/>
        <xdr:cNvSpPr/>
      </xdr:nvSpPr>
      <xdr:spPr>
        <a:xfrm>
          <a:off x="3746500" y="1008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60265</xdr:rowOff>
    </xdr:from>
    <xdr:ext cx="534377" cy="259045"/>
    <xdr:sp macro="" textlink="">
      <xdr:nvSpPr>
        <xdr:cNvPr id="141" name="テキスト ボックス 140"/>
        <xdr:cNvSpPr txBox="1"/>
      </xdr:nvSpPr>
      <xdr:spPr>
        <a:xfrm>
          <a:off x="3530111" y="1017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114453</xdr:rowOff>
    </xdr:from>
    <xdr:to>
      <xdr:col>15</xdr:col>
      <xdr:colOff>101600</xdr:colOff>
      <xdr:row>59</xdr:row>
      <xdr:rowOff>44603</xdr:rowOff>
    </xdr:to>
    <xdr:sp macro="" textlink="">
      <xdr:nvSpPr>
        <xdr:cNvPr id="142" name="楕円 141"/>
        <xdr:cNvSpPr/>
      </xdr:nvSpPr>
      <xdr:spPr>
        <a:xfrm>
          <a:off x="2857500" y="1005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35730</xdr:rowOff>
    </xdr:from>
    <xdr:ext cx="534377" cy="259045"/>
    <xdr:sp macro="" textlink="">
      <xdr:nvSpPr>
        <xdr:cNvPr id="143" name="テキスト ボックス 142"/>
        <xdr:cNvSpPr txBox="1"/>
      </xdr:nvSpPr>
      <xdr:spPr>
        <a:xfrm>
          <a:off x="2641111" y="1015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139903</xdr:rowOff>
    </xdr:from>
    <xdr:to>
      <xdr:col>10</xdr:col>
      <xdr:colOff>165100</xdr:colOff>
      <xdr:row>59</xdr:row>
      <xdr:rowOff>70053</xdr:rowOff>
    </xdr:to>
    <xdr:sp macro="" textlink="">
      <xdr:nvSpPr>
        <xdr:cNvPr id="144" name="楕円 143"/>
        <xdr:cNvSpPr/>
      </xdr:nvSpPr>
      <xdr:spPr>
        <a:xfrm>
          <a:off x="1968500" y="1008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61180</xdr:rowOff>
    </xdr:from>
    <xdr:ext cx="534377" cy="259045"/>
    <xdr:sp macro="" textlink="">
      <xdr:nvSpPr>
        <xdr:cNvPr id="145" name="テキスト ボックス 144"/>
        <xdr:cNvSpPr txBox="1"/>
      </xdr:nvSpPr>
      <xdr:spPr>
        <a:xfrm>
          <a:off x="1752111" y="1017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95186</xdr:rowOff>
    </xdr:from>
    <xdr:to>
      <xdr:col>6</xdr:col>
      <xdr:colOff>38100</xdr:colOff>
      <xdr:row>52</xdr:row>
      <xdr:rowOff>25336</xdr:rowOff>
    </xdr:to>
    <xdr:sp macro="" textlink="">
      <xdr:nvSpPr>
        <xdr:cNvPr id="146" name="楕円 145"/>
        <xdr:cNvSpPr/>
      </xdr:nvSpPr>
      <xdr:spPr>
        <a:xfrm>
          <a:off x="1079500" y="883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16463</xdr:rowOff>
    </xdr:from>
    <xdr:ext cx="599010" cy="259045"/>
    <xdr:sp macro="" textlink="">
      <xdr:nvSpPr>
        <xdr:cNvPr id="147" name="テキスト ボックス 146"/>
        <xdr:cNvSpPr txBox="1"/>
      </xdr:nvSpPr>
      <xdr:spPr>
        <a:xfrm>
          <a:off x="830795" y="8931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115819</xdr:rowOff>
    </xdr:from>
    <xdr:to>
      <xdr:col>24</xdr:col>
      <xdr:colOff>63500</xdr:colOff>
      <xdr:row>76</xdr:row>
      <xdr:rowOff>28204</xdr:rowOff>
    </xdr:to>
    <xdr:cxnSp macro="">
      <xdr:nvCxnSpPr>
        <xdr:cNvPr id="177" name="直線コネクタ 176"/>
        <xdr:cNvCxnSpPr/>
      </xdr:nvCxnSpPr>
      <xdr:spPr>
        <a:xfrm flipV="1">
          <a:off x="3797300" y="12974569"/>
          <a:ext cx="838200" cy="83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28204</xdr:rowOff>
    </xdr:from>
    <xdr:to>
      <xdr:col>19</xdr:col>
      <xdr:colOff>177800</xdr:colOff>
      <xdr:row>76</xdr:row>
      <xdr:rowOff>123034</xdr:rowOff>
    </xdr:to>
    <xdr:cxnSp macro="">
      <xdr:nvCxnSpPr>
        <xdr:cNvPr id="180" name="直線コネクタ 179"/>
        <xdr:cNvCxnSpPr/>
      </xdr:nvCxnSpPr>
      <xdr:spPr>
        <a:xfrm flipV="1">
          <a:off x="2908300" y="13058404"/>
          <a:ext cx="889000" cy="9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19686</xdr:rowOff>
    </xdr:from>
    <xdr:ext cx="599010" cy="259045"/>
    <xdr:sp macro="" textlink="">
      <xdr:nvSpPr>
        <xdr:cNvPr id="182" name="テキスト ボックス 181"/>
        <xdr:cNvSpPr txBox="1"/>
      </xdr:nvSpPr>
      <xdr:spPr>
        <a:xfrm>
          <a:off x="3497795" y="1322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35314</xdr:rowOff>
    </xdr:from>
    <xdr:to>
      <xdr:col>15</xdr:col>
      <xdr:colOff>50800</xdr:colOff>
      <xdr:row>76</xdr:row>
      <xdr:rowOff>123034</xdr:rowOff>
    </xdr:to>
    <xdr:cxnSp macro="">
      <xdr:nvCxnSpPr>
        <xdr:cNvPr id="183" name="直線コネクタ 182"/>
        <xdr:cNvCxnSpPr/>
      </xdr:nvCxnSpPr>
      <xdr:spPr>
        <a:xfrm>
          <a:off x="2019300" y="13065514"/>
          <a:ext cx="889000" cy="8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5" name="テキスト ボックス 184"/>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35314</xdr:rowOff>
    </xdr:from>
    <xdr:to>
      <xdr:col>10</xdr:col>
      <xdr:colOff>114300</xdr:colOff>
      <xdr:row>77</xdr:row>
      <xdr:rowOff>51688</xdr:rowOff>
    </xdr:to>
    <xdr:cxnSp macro="">
      <xdr:nvCxnSpPr>
        <xdr:cNvPr id="186" name="直線コネクタ 185"/>
        <xdr:cNvCxnSpPr/>
      </xdr:nvCxnSpPr>
      <xdr:spPr>
        <a:xfrm flipV="1">
          <a:off x="1130300" y="13065514"/>
          <a:ext cx="889000" cy="187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88" name="テキスト ボックス 187"/>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68516</xdr:rowOff>
    </xdr:from>
    <xdr:ext cx="599010" cy="259045"/>
    <xdr:sp macro="" textlink="">
      <xdr:nvSpPr>
        <xdr:cNvPr id="190" name="テキスト ボックス 189"/>
        <xdr:cNvSpPr txBox="1"/>
      </xdr:nvSpPr>
      <xdr:spPr>
        <a:xfrm>
          <a:off x="830795" y="1344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65019</xdr:rowOff>
    </xdr:from>
    <xdr:to>
      <xdr:col>24</xdr:col>
      <xdr:colOff>114300</xdr:colOff>
      <xdr:row>75</xdr:row>
      <xdr:rowOff>166619</xdr:rowOff>
    </xdr:to>
    <xdr:sp macro="" textlink="">
      <xdr:nvSpPr>
        <xdr:cNvPr id="196" name="楕円 195"/>
        <xdr:cNvSpPr/>
      </xdr:nvSpPr>
      <xdr:spPr>
        <a:xfrm>
          <a:off x="4584700" y="1292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87896</xdr:rowOff>
    </xdr:from>
    <xdr:ext cx="599010" cy="259045"/>
    <xdr:sp macro="" textlink="">
      <xdr:nvSpPr>
        <xdr:cNvPr id="197" name="民生費該当値テキスト"/>
        <xdr:cNvSpPr txBox="1"/>
      </xdr:nvSpPr>
      <xdr:spPr>
        <a:xfrm>
          <a:off x="4686300" y="12775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148854</xdr:rowOff>
    </xdr:from>
    <xdr:to>
      <xdr:col>20</xdr:col>
      <xdr:colOff>38100</xdr:colOff>
      <xdr:row>76</xdr:row>
      <xdr:rowOff>79004</xdr:rowOff>
    </xdr:to>
    <xdr:sp macro="" textlink="">
      <xdr:nvSpPr>
        <xdr:cNvPr id="198" name="楕円 197"/>
        <xdr:cNvSpPr/>
      </xdr:nvSpPr>
      <xdr:spPr>
        <a:xfrm>
          <a:off x="3746500" y="1300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95531</xdr:rowOff>
    </xdr:from>
    <xdr:ext cx="599010" cy="259045"/>
    <xdr:sp macro="" textlink="">
      <xdr:nvSpPr>
        <xdr:cNvPr id="199" name="テキスト ボックス 198"/>
        <xdr:cNvSpPr txBox="1"/>
      </xdr:nvSpPr>
      <xdr:spPr>
        <a:xfrm>
          <a:off x="3497795" y="12782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72234</xdr:rowOff>
    </xdr:from>
    <xdr:to>
      <xdr:col>15</xdr:col>
      <xdr:colOff>101600</xdr:colOff>
      <xdr:row>77</xdr:row>
      <xdr:rowOff>2384</xdr:rowOff>
    </xdr:to>
    <xdr:sp macro="" textlink="">
      <xdr:nvSpPr>
        <xdr:cNvPr id="200" name="楕円 199"/>
        <xdr:cNvSpPr/>
      </xdr:nvSpPr>
      <xdr:spPr>
        <a:xfrm>
          <a:off x="2857500" y="1310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18912</xdr:rowOff>
    </xdr:from>
    <xdr:ext cx="599010" cy="259045"/>
    <xdr:sp macro="" textlink="">
      <xdr:nvSpPr>
        <xdr:cNvPr id="201" name="テキスト ボックス 200"/>
        <xdr:cNvSpPr txBox="1"/>
      </xdr:nvSpPr>
      <xdr:spPr>
        <a:xfrm>
          <a:off x="2608795" y="12877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155964</xdr:rowOff>
    </xdr:from>
    <xdr:to>
      <xdr:col>10</xdr:col>
      <xdr:colOff>165100</xdr:colOff>
      <xdr:row>76</xdr:row>
      <xdr:rowOff>86114</xdr:rowOff>
    </xdr:to>
    <xdr:sp macro="" textlink="">
      <xdr:nvSpPr>
        <xdr:cNvPr id="202" name="楕円 201"/>
        <xdr:cNvSpPr/>
      </xdr:nvSpPr>
      <xdr:spPr>
        <a:xfrm>
          <a:off x="1968500" y="1301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102640</xdr:rowOff>
    </xdr:from>
    <xdr:ext cx="599010" cy="259045"/>
    <xdr:sp macro="" textlink="">
      <xdr:nvSpPr>
        <xdr:cNvPr id="203" name="テキスト ボックス 202"/>
        <xdr:cNvSpPr txBox="1"/>
      </xdr:nvSpPr>
      <xdr:spPr>
        <a:xfrm>
          <a:off x="1719795" y="12789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888</xdr:rowOff>
    </xdr:from>
    <xdr:to>
      <xdr:col>6</xdr:col>
      <xdr:colOff>38100</xdr:colOff>
      <xdr:row>77</xdr:row>
      <xdr:rowOff>102488</xdr:rowOff>
    </xdr:to>
    <xdr:sp macro="" textlink="">
      <xdr:nvSpPr>
        <xdr:cNvPr id="204" name="楕円 203"/>
        <xdr:cNvSpPr/>
      </xdr:nvSpPr>
      <xdr:spPr>
        <a:xfrm>
          <a:off x="1079500" y="1320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119015</xdr:rowOff>
    </xdr:from>
    <xdr:ext cx="599010" cy="259045"/>
    <xdr:sp macro="" textlink="">
      <xdr:nvSpPr>
        <xdr:cNvPr id="205" name="テキスト ボックス 204"/>
        <xdr:cNvSpPr txBox="1"/>
      </xdr:nvSpPr>
      <xdr:spPr>
        <a:xfrm>
          <a:off x="830795" y="12977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121160</xdr:rowOff>
    </xdr:from>
    <xdr:to>
      <xdr:col>24</xdr:col>
      <xdr:colOff>63500</xdr:colOff>
      <xdr:row>97</xdr:row>
      <xdr:rowOff>23502</xdr:rowOff>
    </xdr:to>
    <xdr:cxnSp macro="">
      <xdr:nvCxnSpPr>
        <xdr:cNvPr id="233" name="直線コネクタ 232"/>
        <xdr:cNvCxnSpPr/>
      </xdr:nvCxnSpPr>
      <xdr:spPr>
        <a:xfrm flipV="1">
          <a:off x="3797300" y="16580360"/>
          <a:ext cx="838200" cy="7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120932</xdr:rowOff>
    </xdr:from>
    <xdr:to>
      <xdr:col>19</xdr:col>
      <xdr:colOff>177800</xdr:colOff>
      <xdr:row>97</xdr:row>
      <xdr:rowOff>23502</xdr:rowOff>
    </xdr:to>
    <xdr:cxnSp macro="">
      <xdr:nvCxnSpPr>
        <xdr:cNvPr id="236" name="直線コネクタ 235"/>
        <xdr:cNvCxnSpPr/>
      </xdr:nvCxnSpPr>
      <xdr:spPr>
        <a:xfrm>
          <a:off x="2908300" y="16408682"/>
          <a:ext cx="889000" cy="24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120932</xdr:rowOff>
    </xdr:from>
    <xdr:to>
      <xdr:col>15</xdr:col>
      <xdr:colOff>50800</xdr:colOff>
      <xdr:row>95</xdr:row>
      <xdr:rowOff>146421</xdr:rowOff>
    </xdr:to>
    <xdr:cxnSp macro="">
      <xdr:nvCxnSpPr>
        <xdr:cNvPr id="239" name="直線コネクタ 238"/>
        <xdr:cNvCxnSpPr/>
      </xdr:nvCxnSpPr>
      <xdr:spPr>
        <a:xfrm flipV="1">
          <a:off x="2019300" y="16408682"/>
          <a:ext cx="889000" cy="25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146421</xdr:rowOff>
    </xdr:from>
    <xdr:to>
      <xdr:col>10</xdr:col>
      <xdr:colOff>114300</xdr:colOff>
      <xdr:row>97</xdr:row>
      <xdr:rowOff>58524</xdr:rowOff>
    </xdr:to>
    <xdr:cxnSp macro="">
      <xdr:nvCxnSpPr>
        <xdr:cNvPr id="242" name="直線コネクタ 241"/>
        <xdr:cNvCxnSpPr/>
      </xdr:nvCxnSpPr>
      <xdr:spPr>
        <a:xfrm flipV="1">
          <a:off x="1130300" y="16434171"/>
          <a:ext cx="889000" cy="25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4" name="テキスト ボックス 243"/>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70360</xdr:rowOff>
    </xdr:from>
    <xdr:to>
      <xdr:col>24</xdr:col>
      <xdr:colOff>114300</xdr:colOff>
      <xdr:row>97</xdr:row>
      <xdr:rowOff>510</xdr:rowOff>
    </xdr:to>
    <xdr:sp macro="" textlink="">
      <xdr:nvSpPr>
        <xdr:cNvPr id="252" name="楕円 251"/>
        <xdr:cNvSpPr/>
      </xdr:nvSpPr>
      <xdr:spPr>
        <a:xfrm>
          <a:off x="4584700" y="1652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48787</xdr:rowOff>
    </xdr:from>
    <xdr:ext cx="534377" cy="259045"/>
    <xdr:sp macro="" textlink="">
      <xdr:nvSpPr>
        <xdr:cNvPr id="253" name="衛生費該当値テキスト"/>
        <xdr:cNvSpPr txBox="1"/>
      </xdr:nvSpPr>
      <xdr:spPr>
        <a:xfrm>
          <a:off x="4686300" y="1650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144152</xdr:rowOff>
    </xdr:from>
    <xdr:to>
      <xdr:col>20</xdr:col>
      <xdr:colOff>38100</xdr:colOff>
      <xdr:row>97</xdr:row>
      <xdr:rowOff>74302</xdr:rowOff>
    </xdr:to>
    <xdr:sp macro="" textlink="">
      <xdr:nvSpPr>
        <xdr:cNvPr id="254" name="楕円 253"/>
        <xdr:cNvSpPr/>
      </xdr:nvSpPr>
      <xdr:spPr>
        <a:xfrm>
          <a:off x="3746500" y="1660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65429</xdr:rowOff>
    </xdr:from>
    <xdr:ext cx="534377" cy="259045"/>
    <xdr:sp macro="" textlink="">
      <xdr:nvSpPr>
        <xdr:cNvPr id="255" name="テキスト ボックス 254"/>
        <xdr:cNvSpPr txBox="1"/>
      </xdr:nvSpPr>
      <xdr:spPr>
        <a:xfrm>
          <a:off x="3530111" y="1669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70132</xdr:rowOff>
    </xdr:from>
    <xdr:to>
      <xdr:col>15</xdr:col>
      <xdr:colOff>101600</xdr:colOff>
      <xdr:row>96</xdr:row>
      <xdr:rowOff>282</xdr:rowOff>
    </xdr:to>
    <xdr:sp macro="" textlink="">
      <xdr:nvSpPr>
        <xdr:cNvPr id="256" name="楕円 255"/>
        <xdr:cNvSpPr/>
      </xdr:nvSpPr>
      <xdr:spPr>
        <a:xfrm>
          <a:off x="2857500" y="163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162859</xdr:rowOff>
    </xdr:from>
    <xdr:ext cx="534377" cy="259045"/>
    <xdr:sp macro="" textlink="">
      <xdr:nvSpPr>
        <xdr:cNvPr id="257" name="テキスト ボックス 256"/>
        <xdr:cNvSpPr txBox="1"/>
      </xdr:nvSpPr>
      <xdr:spPr>
        <a:xfrm>
          <a:off x="2641111" y="1645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95621</xdr:rowOff>
    </xdr:from>
    <xdr:to>
      <xdr:col>10</xdr:col>
      <xdr:colOff>165100</xdr:colOff>
      <xdr:row>96</xdr:row>
      <xdr:rowOff>25771</xdr:rowOff>
    </xdr:to>
    <xdr:sp macro="" textlink="">
      <xdr:nvSpPr>
        <xdr:cNvPr id="258" name="楕円 257"/>
        <xdr:cNvSpPr/>
      </xdr:nvSpPr>
      <xdr:spPr>
        <a:xfrm>
          <a:off x="1968500" y="1638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16898</xdr:rowOff>
    </xdr:from>
    <xdr:ext cx="534377" cy="259045"/>
    <xdr:sp macro="" textlink="">
      <xdr:nvSpPr>
        <xdr:cNvPr id="259" name="テキスト ボックス 258"/>
        <xdr:cNvSpPr txBox="1"/>
      </xdr:nvSpPr>
      <xdr:spPr>
        <a:xfrm>
          <a:off x="1752111" y="1647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7724</xdr:rowOff>
    </xdr:from>
    <xdr:to>
      <xdr:col>6</xdr:col>
      <xdr:colOff>38100</xdr:colOff>
      <xdr:row>97</xdr:row>
      <xdr:rowOff>109324</xdr:rowOff>
    </xdr:to>
    <xdr:sp macro="" textlink="">
      <xdr:nvSpPr>
        <xdr:cNvPr id="260" name="楕円 259"/>
        <xdr:cNvSpPr/>
      </xdr:nvSpPr>
      <xdr:spPr>
        <a:xfrm>
          <a:off x="1079500" y="1663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100451</xdr:rowOff>
    </xdr:from>
    <xdr:ext cx="534377" cy="259045"/>
    <xdr:sp macro="" textlink="">
      <xdr:nvSpPr>
        <xdr:cNvPr id="261" name="テキスト ボックス 260"/>
        <xdr:cNvSpPr txBox="1"/>
      </xdr:nvSpPr>
      <xdr:spPr>
        <a:xfrm>
          <a:off x="863111" y="1673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118212</xdr:rowOff>
    </xdr:from>
    <xdr:to>
      <xdr:col>55</xdr:col>
      <xdr:colOff>0</xdr:colOff>
      <xdr:row>37</xdr:row>
      <xdr:rowOff>122784</xdr:rowOff>
    </xdr:to>
    <xdr:cxnSp macro="">
      <xdr:nvCxnSpPr>
        <xdr:cNvPr id="288" name="直線コネクタ 287"/>
        <xdr:cNvCxnSpPr/>
      </xdr:nvCxnSpPr>
      <xdr:spPr>
        <a:xfrm>
          <a:off x="9639300" y="646186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118212</xdr:rowOff>
    </xdr:from>
    <xdr:to>
      <xdr:col>50</xdr:col>
      <xdr:colOff>114300</xdr:colOff>
      <xdr:row>37</xdr:row>
      <xdr:rowOff>121412</xdr:rowOff>
    </xdr:to>
    <xdr:cxnSp macro="">
      <xdr:nvCxnSpPr>
        <xdr:cNvPr id="291" name="直線コネクタ 290"/>
        <xdr:cNvCxnSpPr/>
      </xdr:nvCxnSpPr>
      <xdr:spPr>
        <a:xfrm flipV="1">
          <a:off x="8750300" y="6461862"/>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107239</xdr:rowOff>
    </xdr:from>
    <xdr:to>
      <xdr:col>45</xdr:col>
      <xdr:colOff>177800</xdr:colOff>
      <xdr:row>37</xdr:row>
      <xdr:rowOff>121412</xdr:rowOff>
    </xdr:to>
    <xdr:cxnSp macro="">
      <xdr:nvCxnSpPr>
        <xdr:cNvPr id="294" name="直線コネクタ 293"/>
        <xdr:cNvCxnSpPr/>
      </xdr:nvCxnSpPr>
      <xdr:spPr>
        <a:xfrm>
          <a:off x="7861300" y="6450889"/>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104496</xdr:rowOff>
    </xdr:from>
    <xdr:to>
      <xdr:col>41</xdr:col>
      <xdr:colOff>50800</xdr:colOff>
      <xdr:row>37</xdr:row>
      <xdr:rowOff>107239</xdr:rowOff>
    </xdr:to>
    <xdr:cxnSp macro="">
      <xdr:nvCxnSpPr>
        <xdr:cNvPr id="297" name="直線コネクタ 296"/>
        <xdr:cNvCxnSpPr/>
      </xdr:nvCxnSpPr>
      <xdr:spPr>
        <a:xfrm>
          <a:off x="6972300" y="6448146"/>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71984</xdr:rowOff>
    </xdr:from>
    <xdr:to>
      <xdr:col>55</xdr:col>
      <xdr:colOff>50800</xdr:colOff>
      <xdr:row>38</xdr:row>
      <xdr:rowOff>2133</xdr:rowOff>
    </xdr:to>
    <xdr:sp macro="" textlink="">
      <xdr:nvSpPr>
        <xdr:cNvPr id="307" name="楕円 306"/>
        <xdr:cNvSpPr/>
      </xdr:nvSpPr>
      <xdr:spPr>
        <a:xfrm>
          <a:off x="10426700" y="64156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50411</xdr:rowOff>
    </xdr:from>
    <xdr:ext cx="378565" cy="259045"/>
    <xdr:sp macro="" textlink="">
      <xdr:nvSpPr>
        <xdr:cNvPr id="308" name="労働費該当値テキスト"/>
        <xdr:cNvSpPr txBox="1"/>
      </xdr:nvSpPr>
      <xdr:spPr>
        <a:xfrm>
          <a:off x="10528300" y="6394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67412</xdr:rowOff>
    </xdr:from>
    <xdr:to>
      <xdr:col>50</xdr:col>
      <xdr:colOff>165100</xdr:colOff>
      <xdr:row>37</xdr:row>
      <xdr:rowOff>169011</xdr:rowOff>
    </xdr:to>
    <xdr:sp macro="" textlink="">
      <xdr:nvSpPr>
        <xdr:cNvPr id="309" name="楕円 308"/>
        <xdr:cNvSpPr/>
      </xdr:nvSpPr>
      <xdr:spPr>
        <a:xfrm>
          <a:off x="9588500" y="641106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160138</xdr:rowOff>
    </xdr:from>
    <xdr:ext cx="378565" cy="259045"/>
    <xdr:sp macro="" textlink="">
      <xdr:nvSpPr>
        <xdr:cNvPr id="310" name="テキスト ボックス 309"/>
        <xdr:cNvSpPr txBox="1"/>
      </xdr:nvSpPr>
      <xdr:spPr>
        <a:xfrm>
          <a:off x="9450017" y="6503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70612</xdr:rowOff>
    </xdr:from>
    <xdr:to>
      <xdr:col>46</xdr:col>
      <xdr:colOff>38100</xdr:colOff>
      <xdr:row>38</xdr:row>
      <xdr:rowOff>762</xdr:rowOff>
    </xdr:to>
    <xdr:sp macro="" textlink="">
      <xdr:nvSpPr>
        <xdr:cNvPr id="311" name="楕円 310"/>
        <xdr:cNvSpPr/>
      </xdr:nvSpPr>
      <xdr:spPr>
        <a:xfrm>
          <a:off x="8699500" y="6414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163339</xdr:rowOff>
    </xdr:from>
    <xdr:ext cx="378565" cy="259045"/>
    <xdr:sp macro="" textlink="">
      <xdr:nvSpPr>
        <xdr:cNvPr id="312" name="テキスト ボックス 311"/>
        <xdr:cNvSpPr txBox="1"/>
      </xdr:nvSpPr>
      <xdr:spPr>
        <a:xfrm>
          <a:off x="8561017" y="650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56439</xdr:rowOff>
    </xdr:from>
    <xdr:to>
      <xdr:col>41</xdr:col>
      <xdr:colOff>101600</xdr:colOff>
      <xdr:row>37</xdr:row>
      <xdr:rowOff>158039</xdr:rowOff>
    </xdr:to>
    <xdr:sp macro="" textlink="">
      <xdr:nvSpPr>
        <xdr:cNvPr id="313" name="楕円 312"/>
        <xdr:cNvSpPr/>
      </xdr:nvSpPr>
      <xdr:spPr>
        <a:xfrm>
          <a:off x="7810500" y="640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149165</xdr:rowOff>
    </xdr:from>
    <xdr:ext cx="378565" cy="259045"/>
    <xdr:sp macro="" textlink="">
      <xdr:nvSpPr>
        <xdr:cNvPr id="314" name="テキスト ボックス 313"/>
        <xdr:cNvSpPr txBox="1"/>
      </xdr:nvSpPr>
      <xdr:spPr>
        <a:xfrm>
          <a:off x="7672017" y="64928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53696</xdr:rowOff>
    </xdr:from>
    <xdr:to>
      <xdr:col>36</xdr:col>
      <xdr:colOff>165100</xdr:colOff>
      <xdr:row>37</xdr:row>
      <xdr:rowOff>155296</xdr:rowOff>
    </xdr:to>
    <xdr:sp macro="" textlink="">
      <xdr:nvSpPr>
        <xdr:cNvPr id="315" name="楕円 314"/>
        <xdr:cNvSpPr/>
      </xdr:nvSpPr>
      <xdr:spPr>
        <a:xfrm>
          <a:off x="6921500" y="639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146423</xdr:rowOff>
    </xdr:from>
    <xdr:ext cx="378565" cy="259045"/>
    <xdr:sp macro="" textlink="">
      <xdr:nvSpPr>
        <xdr:cNvPr id="316" name="テキスト ボックス 315"/>
        <xdr:cNvSpPr txBox="1"/>
      </xdr:nvSpPr>
      <xdr:spPr>
        <a:xfrm>
          <a:off x="6783017" y="64900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43079</xdr:rowOff>
    </xdr:from>
    <xdr:to>
      <xdr:col>55</xdr:col>
      <xdr:colOff>0</xdr:colOff>
      <xdr:row>58</xdr:row>
      <xdr:rowOff>74549</xdr:rowOff>
    </xdr:to>
    <xdr:cxnSp macro="">
      <xdr:nvCxnSpPr>
        <xdr:cNvPr id="345" name="直線コネクタ 344"/>
        <xdr:cNvCxnSpPr/>
      </xdr:nvCxnSpPr>
      <xdr:spPr>
        <a:xfrm flipV="1">
          <a:off x="9639300" y="9987179"/>
          <a:ext cx="838200" cy="3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74549</xdr:rowOff>
    </xdr:from>
    <xdr:to>
      <xdr:col>50</xdr:col>
      <xdr:colOff>114300</xdr:colOff>
      <xdr:row>58</xdr:row>
      <xdr:rowOff>102667</xdr:rowOff>
    </xdr:to>
    <xdr:cxnSp macro="">
      <xdr:nvCxnSpPr>
        <xdr:cNvPr id="348" name="直線コネクタ 347"/>
        <xdr:cNvCxnSpPr/>
      </xdr:nvCxnSpPr>
      <xdr:spPr>
        <a:xfrm flipV="1">
          <a:off x="8750300" y="10018649"/>
          <a:ext cx="889000" cy="2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91999</xdr:rowOff>
    </xdr:from>
    <xdr:to>
      <xdr:col>45</xdr:col>
      <xdr:colOff>177800</xdr:colOff>
      <xdr:row>58</xdr:row>
      <xdr:rowOff>102667</xdr:rowOff>
    </xdr:to>
    <xdr:cxnSp macro="">
      <xdr:nvCxnSpPr>
        <xdr:cNvPr id="351" name="直線コネクタ 350"/>
        <xdr:cNvCxnSpPr/>
      </xdr:nvCxnSpPr>
      <xdr:spPr>
        <a:xfrm>
          <a:off x="7861300" y="10036099"/>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91999</xdr:rowOff>
    </xdr:from>
    <xdr:to>
      <xdr:col>41</xdr:col>
      <xdr:colOff>50800</xdr:colOff>
      <xdr:row>58</xdr:row>
      <xdr:rowOff>96800</xdr:rowOff>
    </xdr:to>
    <xdr:cxnSp macro="">
      <xdr:nvCxnSpPr>
        <xdr:cNvPr id="354" name="直線コネクタ 353"/>
        <xdr:cNvCxnSpPr/>
      </xdr:nvCxnSpPr>
      <xdr:spPr>
        <a:xfrm flipV="1">
          <a:off x="6972300" y="10036099"/>
          <a:ext cx="889000" cy="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163729</xdr:rowOff>
    </xdr:from>
    <xdr:to>
      <xdr:col>55</xdr:col>
      <xdr:colOff>50800</xdr:colOff>
      <xdr:row>58</xdr:row>
      <xdr:rowOff>93879</xdr:rowOff>
    </xdr:to>
    <xdr:sp macro="" textlink="">
      <xdr:nvSpPr>
        <xdr:cNvPr id="364" name="楕円 363"/>
        <xdr:cNvSpPr/>
      </xdr:nvSpPr>
      <xdr:spPr>
        <a:xfrm>
          <a:off x="10426700" y="993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142156</xdr:rowOff>
    </xdr:from>
    <xdr:ext cx="469744" cy="259045"/>
    <xdr:sp macro="" textlink="">
      <xdr:nvSpPr>
        <xdr:cNvPr id="365" name="農林水産業費該当値テキスト"/>
        <xdr:cNvSpPr txBox="1"/>
      </xdr:nvSpPr>
      <xdr:spPr>
        <a:xfrm>
          <a:off x="10528300" y="991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23749</xdr:rowOff>
    </xdr:from>
    <xdr:to>
      <xdr:col>50</xdr:col>
      <xdr:colOff>165100</xdr:colOff>
      <xdr:row>58</xdr:row>
      <xdr:rowOff>125349</xdr:rowOff>
    </xdr:to>
    <xdr:sp macro="" textlink="">
      <xdr:nvSpPr>
        <xdr:cNvPr id="366" name="楕円 365"/>
        <xdr:cNvSpPr/>
      </xdr:nvSpPr>
      <xdr:spPr>
        <a:xfrm>
          <a:off x="9588500" y="996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116476</xdr:rowOff>
    </xdr:from>
    <xdr:ext cx="469744" cy="259045"/>
    <xdr:sp macro="" textlink="">
      <xdr:nvSpPr>
        <xdr:cNvPr id="367" name="テキスト ボックス 366"/>
        <xdr:cNvSpPr txBox="1"/>
      </xdr:nvSpPr>
      <xdr:spPr>
        <a:xfrm>
          <a:off x="9404428" y="1006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51867</xdr:rowOff>
    </xdr:from>
    <xdr:to>
      <xdr:col>46</xdr:col>
      <xdr:colOff>38100</xdr:colOff>
      <xdr:row>58</xdr:row>
      <xdr:rowOff>153467</xdr:rowOff>
    </xdr:to>
    <xdr:sp macro="" textlink="">
      <xdr:nvSpPr>
        <xdr:cNvPr id="368" name="楕円 367"/>
        <xdr:cNvSpPr/>
      </xdr:nvSpPr>
      <xdr:spPr>
        <a:xfrm>
          <a:off x="8699500" y="999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144594</xdr:rowOff>
    </xdr:from>
    <xdr:ext cx="469744" cy="259045"/>
    <xdr:sp macro="" textlink="">
      <xdr:nvSpPr>
        <xdr:cNvPr id="369" name="テキスト ボックス 368"/>
        <xdr:cNvSpPr txBox="1"/>
      </xdr:nvSpPr>
      <xdr:spPr>
        <a:xfrm>
          <a:off x="8515428" y="1008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41199</xdr:rowOff>
    </xdr:from>
    <xdr:to>
      <xdr:col>41</xdr:col>
      <xdr:colOff>101600</xdr:colOff>
      <xdr:row>58</xdr:row>
      <xdr:rowOff>142799</xdr:rowOff>
    </xdr:to>
    <xdr:sp macro="" textlink="">
      <xdr:nvSpPr>
        <xdr:cNvPr id="370" name="楕円 369"/>
        <xdr:cNvSpPr/>
      </xdr:nvSpPr>
      <xdr:spPr>
        <a:xfrm>
          <a:off x="7810500" y="998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133926</xdr:rowOff>
    </xdr:from>
    <xdr:ext cx="469744" cy="259045"/>
    <xdr:sp macro="" textlink="">
      <xdr:nvSpPr>
        <xdr:cNvPr id="371" name="テキスト ボックス 370"/>
        <xdr:cNvSpPr txBox="1"/>
      </xdr:nvSpPr>
      <xdr:spPr>
        <a:xfrm>
          <a:off x="7626428" y="1007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46000</xdr:rowOff>
    </xdr:from>
    <xdr:to>
      <xdr:col>36</xdr:col>
      <xdr:colOff>165100</xdr:colOff>
      <xdr:row>58</xdr:row>
      <xdr:rowOff>147600</xdr:rowOff>
    </xdr:to>
    <xdr:sp macro="" textlink="">
      <xdr:nvSpPr>
        <xdr:cNvPr id="372" name="楕円 371"/>
        <xdr:cNvSpPr/>
      </xdr:nvSpPr>
      <xdr:spPr>
        <a:xfrm>
          <a:off x="6921500" y="99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138727</xdr:rowOff>
    </xdr:from>
    <xdr:ext cx="469744" cy="259045"/>
    <xdr:sp macro="" textlink="">
      <xdr:nvSpPr>
        <xdr:cNvPr id="373" name="テキスト ボックス 372"/>
        <xdr:cNvSpPr txBox="1"/>
      </xdr:nvSpPr>
      <xdr:spPr>
        <a:xfrm>
          <a:off x="6737428" y="1008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149073</xdr:rowOff>
    </xdr:from>
    <xdr:to>
      <xdr:col>55</xdr:col>
      <xdr:colOff>0</xdr:colOff>
      <xdr:row>79</xdr:row>
      <xdr:rowOff>24048</xdr:rowOff>
    </xdr:to>
    <xdr:cxnSp macro="">
      <xdr:nvCxnSpPr>
        <xdr:cNvPr id="402" name="直線コネクタ 401"/>
        <xdr:cNvCxnSpPr/>
      </xdr:nvCxnSpPr>
      <xdr:spPr>
        <a:xfrm>
          <a:off x="9639300" y="13522173"/>
          <a:ext cx="838200" cy="4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96762</xdr:rowOff>
    </xdr:from>
    <xdr:to>
      <xdr:col>50</xdr:col>
      <xdr:colOff>114300</xdr:colOff>
      <xdr:row>78</xdr:row>
      <xdr:rowOff>149073</xdr:rowOff>
    </xdr:to>
    <xdr:cxnSp macro="">
      <xdr:nvCxnSpPr>
        <xdr:cNvPr id="405" name="直線コネクタ 404"/>
        <xdr:cNvCxnSpPr/>
      </xdr:nvCxnSpPr>
      <xdr:spPr>
        <a:xfrm>
          <a:off x="8750300" y="13469862"/>
          <a:ext cx="889000" cy="5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73482</xdr:rowOff>
    </xdr:from>
    <xdr:to>
      <xdr:col>45</xdr:col>
      <xdr:colOff>177800</xdr:colOff>
      <xdr:row>78</xdr:row>
      <xdr:rowOff>96762</xdr:rowOff>
    </xdr:to>
    <xdr:cxnSp macro="">
      <xdr:nvCxnSpPr>
        <xdr:cNvPr id="408" name="直線コネクタ 407"/>
        <xdr:cNvCxnSpPr/>
      </xdr:nvCxnSpPr>
      <xdr:spPr>
        <a:xfrm>
          <a:off x="7861300" y="13446582"/>
          <a:ext cx="889000" cy="2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73482</xdr:rowOff>
    </xdr:from>
    <xdr:to>
      <xdr:col>41</xdr:col>
      <xdr:colOff>50800</xdr:colOff>
      <xdr:row>78</xdr:row>
      <xdr:rowOff>146005</xdr:rowOff>
    </xdr:to>
    <xdr:cxnSp macro="">
      <xdr:nvCxnSpPr>
        <xdr:cNvPr id="411" name="直線コネクタ 410"/>
        <xdr:cNvCxnSpPr/>
      </xdr:nvCxnSpPr>
      <xdr:spPr>
        <a:xfrm flipV="1">
          <a:off x="6972300" y="13446582"/>
          <a:ext cx="889000" cy="7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144698</xdr:rowOff>
    </xdr:from>
    <xdr:to>
      <xdr:col>55</xdr:col>
      <xdr:colOff>50800</xdr:colOff>
      <xdr:row>79</xdr:row>
      <xdr:rowOff>74848</xdr:rowOff>
    </xdr:to>
    <xdr:sp macro="" textlink="">
      <xdr:nvSpPr>
        <xdr:cNvPr id="421" name="楕円 420"/>
        <xdr:cNvSpPr/>
      </xdr:nvSpPr>
      <xdr:spPr>
        <a:xfrm>
          <a:off x="10426700" y="1351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59625</xdr:rowOff>
    </xdr:from>
    <xdr:ext cx="469744" cy="259045"/>
    <xdr:sp macro="" textlink="">
      <xdr:nvSpPr>
        <xdr:cNvPr id="422" name="商工費該当値テキスト"/>
        <xdr:cNvSpPr txBox="1"/>
      </xdr:nvSpPr>
      <xdr:spPr>
        <a:xfrm>
          <a:off x="10528300" y="1343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98273</xdr:rowOff>
    </xdr:from>
    <xdr:to>
      <xdr:col>50</xdr:col>
      <xdr:colOff>165100</xdr:colOff>
      <xdr:row>79</xdr:row>
      <xdr:rowOff>28423</xdr:rowOff>
    </xdr:to>
    <xdr:sp macro="" textlink="">
      <xdr:nvSpPr>
        <xdr:cNvPr id="423" name="楕円 422"/>
        <xdr:cNvSpPr/>
      </xdr:nvSpPr>
      <xdr:spPr>
        <a:xfrm>
          <a:off x="9588500" y="1347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19550</xdr:rowOff>
    </xdr:from>
    <xdr:ext cx="469744" cy="259045"/>
    <xdr:sp macro="" textlink="">
      <xdr:nvSpPr>
        <xdr:cNvPr id="424" name="テキスト ボックス 423"/>
        <xdr:cNvSpPr txBox="1"/>
      </xdr:nvSpPr>
      <xdr:spPr>
        <a:xfrm>
          <a:off x="9404428" y="13564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45962</xdr:rowOff>
    </xdr:from>
    <xdr:to>
      <xdr:col>46</xdr:col>
      <xdr:colOff>38100</xdr:colOff>
      <xdr:row>78</xdr:row>
      <xdr:rowOff>147562</xdr:rowOff>
    </xdr:to>
    <xdr:sp macro="" textlink="">
      <xdr:nvSpPr>
        <xdr:cNvPr id="425" name="楕円 424"/>
        <xdr:cNvSpPr/>
      </xdr:nvSpPr>
      <xdr:spPr>
        <a:xfrm>
          <a:off x="8699500" y="1341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138689</xdr:rowOff>
    </xdr:from>
    <xdr:ext cx="469744" cy="259045"/>
    <xdr:sp macro="" textlink="">
      <xdr:nvSpPr>
        <xdr:cNvPr id="426" name="テキスト ボックス 425"/>
        <xdr:cNvSpPr txBox="1"/>
      </xdr:nvSpPr>
      <xdr:spPr>
        <a:xfrm>
          <a:off x="8515428" y="13511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22682</xdr:rowOff>
    </xdr:from>
    <xdr:to>
      <xdr:col>41</xdr:col>
      <xdr:colOff>101600</xdr:colOff>
      <xdr:row>78</xdr:row>
      <xdr:rowOff>124282</xdr:rowOff>
    </xdr:to>
    <xdr:sp macro="" textlink="">
      <xdr:nvSpPr>
        <xdr:cNvPr id="427" name="楕円 426"/>
        <xdr:cNvSpPr/>
      </xdr:nvSpPr>
      <xdr:spPr>
        <a:xfrm>
          <a:off x="7810500" y="1339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115409</xdr:rowOff>
    </xdr:from>
    <xdr:ext cx="469744" cy="259045"/>
    <xdr:sp macro="" textlink="">
      <xdr:nvSpPr>
        <xdr:cNvPr id="428" name="テキスト ボックス 427"/>
        <xdr:cNvSpPr txBox="1"/>
      </xdr:nvSpPr>
      <xdr:spPr>
        <a:xfrm>
          <a:off x="7626428" y="134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95205</xdr:rowOff>
    </xdr:from>
    <xdr:to>
      <xdr:col>36</xdr:col>
      <xdr:colOff>165100</xdr:colOff>
      <xdr:row>79</xdr:row>
      <xdr:rowOff>25355</xdr:rowOff>
    </xdr:to>
    <xdr:sp macro="" textlink="">
      <xdr:nvSpPr>
        <xdr:cNvPr id="429" name="楕円 428"/>
        <xdr:cNvSpPr/>
      </xdr:nvSpPr>
      <xdr:spPr>
        <a:xfrm>
          <a:off x="6921500" y="1346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16482</xdr:rowOff>
    </xdr:from>
    <xdr:ext cx="469744" cy="259045"/>
    <xdr:sp macro="" textlink="">
      <xdr:nvSpPr>
        <xdr:cNvPr id="430" name="テキスト ボックス 429"/>
        <xdr:cNvSpPr txBox="1"/>
      </xdr:nvSpPr>
      <xdr:spPr>
        <a:xfrm>
          <a:off x="6737428" y="1356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1588</xdr:rowOff>
    </xdr:from>
    <xdr:to>
      <xdr:col>55</xdr:col>
      <xdr:colOff>0</xdr:colOff>
      <xdr:row>98</xdr:row>
      <xdr:rowOff>127260</xdr:rowOff>
    </xdr:to>
    <xdr:cxnSp macro="">
      <xdr:nvCxnSpPr>
        <xdr:cNvPr id="460" name="直線コネクタ 459"/>
        <xdr:cNvCxnSpPr/>
      </xdr:nvCxnSpPr>
      <xdr:spPr>
        <a:xfrm>
          <a:off x="9639300" y="16803688"/>
          <a:ext cx="838200" cy="125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1493</xdr:rowOff>
    </xdr:from>
    <xdr:to>
      <xdr:col>50</xdr:col>
      <xdr:colOff>114300</xdr:colOff>
      <xdr:row>98</xdr:row>
      <xdr:rowOff>1588</xdr:rowOff>
    </xdr:to>
    <xdr:cxnSp macro="">
      <xdr:nvCxnSpPr>
        <xdr:cNvPr id="463" name="直線コネクタ 462"/>
        <xdr:cNvCxnSpPr/>
      </xdr:nvCxnSpPr>
      <xdr:spPr>
        <a:xfrm>
          <a:off x="8750300" y="16803593"/>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1493</xdr:rowOff>
    </xdr:from>
    <xdr:to>
      <xdr:col>45</xdr:col>
      <xdr:colOff>177800</xdr:colOff>
      <xdr:row>98</xdr:row>
      <xdr:rowOff>20295</xdr:rowOff>
    </xdr:to>
    <xdr:cxnSp macro="">
      <xdr:nvCxnSpPr>
        <xdr:cNvPr id="466" name="直線コネクタ 465"/>
        <xdr:cNvCxnSpPr/>
      </xdr:nvCxnSpPr>
      <xdr:spPr>
        <a:xfrm flipV="1">
          <a:off x="7861300" y="16803593"/>
          <a:ext cx="889000" cy="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20295</xdr:rowOff>
    </xdr:from>
    <xdr:to>
      <xdr:col>41</xdr:col>
      <xdr:colOff>50800</xdr:colOff>
      <xdr:row>98</xdr:row>
      <xdr:rowOff>110020</xdr:rowOff>
    </xdr:to>
    <xdr:cxnSp macro="">
      <xdr:nvCxnSpPr>
        <xdr:cNvPr id="469" name="直線コネクタ 468"/>
        <xdr:cNvCxnSpPr/>
      </xdr:nvCxnSpPr>
      <xdr:spPr>
        <a:xfrm flipV="1">
          <a:off x="6972300" y="16822395"/>
          <a:ext cx="889000" cy="89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76460</xdr:rowOff>
    </xdr:from>
    <xdr:to>
      <xdr:col>55</xdr:col>
      <xdr:colOff>50800</xdr:colOff>
      <xdr:row>99</xdr:row>
      <xdr:rowOff>6610</xdr:rowOff>
    </xdr:to>
    <xdr:sp macro="" textlink="">
      <xdr:nvSpPr>
        <xdr:cNvPr id="479" name="楕円 478"/>
        <xdr:cNvSpPr/>
      </xdr:nvSpPr>
      <xdr:spPr>
        <a:xfrm>
          <a:off x="10426700" y="1687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162837</xdr:rowOff>
    </xdr:from>
    <xdr:ext cx="534377" cy="259045"/>
    <xdr:sp macro="" textlink="">
      <xdr:nvSpPr>
        <xdr:cNvPr id="480" name="土木費該当値テキスト"/>
        <xdr:cNvSpPr txBox="1"/>
      </xdr:nvSpPr>
      <xdr:spPr>
        <a:xfrm>
          <a:off x="10528300" y="16793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122238</xdr:rowOff>
    </xdr:from>
    <xdr:to>
      <xdr:col>50</xdr:col>
      <xdr:colOff>165100</xdr:colOff>
      <xdr:row>98</xdr:row>
      <xdr:rowOff>52388</xdr:rowOff>
    </xdr:to>
    <xdr:sp macro="" textlink="">
      <xdr:nvSpPr>
        <xdr:cNvPr id="481" name="楕円 480"/>
        <xdr:cNvSpPr/>
      </xdr:nvSpPr>
      <xdr:spPr>
        <a:xfrm>
          <a:off x="9588500" y="1675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43515</xdr:rowOff>
    </xdr:from>
    <xdr:ext cx="534377" cy="259045"/>
    <xdr:sp macro="" textlink="">
      <xdr:nvSpPr>
        <xdr:cNvPr id="482" name="テキスト ボックス 481"/>
        <xdr:cNvSpPr txBox="1"/>
      </xdr:nvSpPr>
      <xdr:spPr>
        <a:xfrm>
          <a:off x="9372111" y="16845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122143</xdr:rowOff>
    </xdr:from>
    <xdr:to>
      <xdr:col>46</xdr:col>
      <xdr:colOff>38100</xdr:colOff>
      <xdr:row>98</xdr:row>
      <xdr:rowOff>52293</xdr:rowOff>
    </xdr:to>
    <xdr:sp macro="" textlink="">
      <xdr:nvSpPr>
        <xdr:cNvPr id="483" name="楕円 482"/>
        <xdr:cNvSpPr/>
      </xdr:nvSpPr>
      <xdr:spPr>
        <a:xfrm>
          <a:off x="8699500" y="1675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43420</xdr:rowOff>
    </xdr:from>
    <xdr:ext cx="534377" cy="259045"/>
    <xdr:sp macro="" textlink="">
      <xdr:nvSpPr>
        <xdr:cNvPr id="484" name="テキスト ボックス 483"/>
        <xdr:cNvSpPr txBox="1"/>
      </xdr:nvSpPr>
      <xdr:spPr>
        <a:xfrm>
          <a:off x="8483111" y="1684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140945</xdr:rowOff>
    </xdr:from>
    <xdr:to>
      <xdr:col>41</xdr:col>
      <xdr:colOff>101600</xdr:colOff>
      <xdr:row>98</xdr:row>
      <xdr:rowOff>71095</xdr:rowOff>
    </xdr:to>
    <xdr:sp macro="" textlink="">
      <xdr:nvSpPr>
        <xdr:cNvPr id="485" name="楕円 484"/>
        <xdr:cNvSpPr/>
      </xdr:nvSpPr>
      <xdr:spPr>
        <a:xfrm>
          <a:off x="7810500" y="1677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62222</xdr:rowOff>
    </xdr:from>
    <xdr:ext cx="534377" cy="259045"/>
    <xdr:sp macro="" textlink="">
      <xdr:nvSpPr>
        <xdr:cNvPr id="486" name="テキスト ボックス 485"/>
        <xdr:cNvSpPr txBox="1"/>
      </xdr:nvSpPr>
      <xdr:spPr>
        <a:xfrm>
          <a:off x="7594111" y="1686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59220</xdr:rowOff>
    </xdr:from>
    <xdr:to>
      <xdr:col>36</xdr:col>
      <xdr:colOff>165100</xdr:colOff>
      <xdr:row>98</xdr:row>
      <xdr:rowOff>160820</xdr:rowOff>
    </xdr:to>
    <xdr:sp macro="" textlink="">
      <xdr:nvSpPr>
        <xdr:cNvPr id="487" name="楕円 486"/>
        <xdr:cNvSpPr/>
      </xdr:nvSpPr>
      <xdr:spPr>
        <a:xfrm>
          <a:off x="6921500" y="1686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151947</xdr:rowOff>
    </xdr:from>
    <xdr:ext cx="534377" cy="259045"/>
    <xdr:sp macro="" textlink="">
      <xdr:nvSpPr>
        <xdr:cNvPr id="488" name="テキスト ボックス 487"/>
        <xdr:cNvSpPr txBox="1"/>
      </xdr:nvSpPr>
      <xdr:spPr>
        <a:xfrm>
          <a:off x="6705111" y="16954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98770</xdr:rowOff>
    </xdr:from>
    <xdr:to>
      <xdr:col>85</xdr:col>
      <xdr:colOff>127000</xdr:colOff>
      <xdr:row>38</xdr:row>
      <xdr:rowOff>132407</xdr:rowOff>
    </xdr:to>
    <xdr:cxnSp macro="">
      <xdr:nvCxnSpPr>
        <xdr:cNvPr id="520" name="直線コネクタ 519"/>
        <xdr:cNvCxnSpPr/>
      </xdr:nvCxnSpPr>
      <xdr:spPr>
        <a:xfrm>
          <a:off x="15481300" y="6613870"/>
          <a:ext cx="838200" cy="3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1" name="消防費平均値テキスト"/>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98770</xdr:rowOff>
    </xdr:from>
    <xdr:to>
      <xdr:col>81</xdr:col>
      <xdr:colOff>50800</xdr:colOff>
      <xdr:row>39</xdr:row>
      <xdr:rowOff>132515</xdr:rowOff>
    </xdr:to>
    <xdr:cxnSp macro="">
      <xdr:nvCxnSpPr>
        <xdr:cNvPr id="523" name="直線コネクタ 522"/>
        <xdr:cNvCxnSpPr/>
      </xdr:nvCxnSpPr>
      <xdr:spPr>
        <a:xfrm flipV="1">
          <a:off x="14592300" y="6613870"/>
          <a:ext cx="889000" cy="205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132515</xdr:rowOff>
    </xdr:from>
    <xdr:to>
      <xdr:col>76</xdr:col>
      <xdr:colOff>114300</xdr:colOff>
      <xdr:row>39</xdr:row>
      <xdr:rowOff>150477</xdr:rowOff>
    </xdr:to>
    <xdr:cxnSp macro="">
      <xdr:nvCxnSpPr>
        <xdr:cNvPr id="526" name="直線コネクタ 525"/>
        <xdr:cNvCxnSpPr/>
      </xdr:nvCxnSpPr>
      <xdr:spPr>
        <a:xfrm flipV="1">
          <a:off x="13703300" y="6819065"/>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28" name="テキスト ボックス 527"/>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148953</xdr:rowOff>
    </xdr:from>
    <xdr:to>
      <xdr:col>71</xdr:col>
      <xdr:colOff>177800</xdr:colOff>
      <xdr:row>39</xdr:row>
      <xdr:rowOff>150477</xdr:rowOff>
    </xdr:to>
    <xdr:cxnSp macro="">
      <xdr:nvCxnSpPr>
        <xdr:cNvPr id="529" name="直線コネクタ 528"/>
        <xdr:cNvCxnSpPr/>
      </xdr:nvCxnSpPr>
      <xdr:spPr>
        <a:xfrm>
          <a:off x="12814300" y="683550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3" name="テキスト ボックス 532"/>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81607</xdr:rowOff>
    </xdr:from>
    <xdr:to>
      <xdr:col>85</xdr:col>
      <xdr:colOff>177800</xdr:colOff>
      <xdr:row>39</xdr:row>
      <xdr:rowOff>11757</xdr:rowOff>
    </xdr:to>
    <xdr:sp macro="" textlink="">
      <xdr:nvSpPr>
        <xdr:cNvPr id="539" name="楕円 538"/>
        <xdr:cNvSpPr/>
      </xdr:nvSpPr>
      <xdr:spPr>
        <a:xfrm>
          <a:off x="16268700" y="659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167984</xdr:rowOff>
    </xdr:from>
    <xdr:ext cx="534377" cy="259045"/>
    <xdr:sp macro="" textlink="">
      <xdr:nvSpPr>
        <xdr:cNvPr id="540" name="消防費該当値テキスト"/>
        <xdr:cNvSpPr txBox="1"/>
      </xdr:nvSpPr>
      <xdr:spPr>
        <a:xfrm>
          <a:off x="16370300" y="651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47970</xdr:rowOff>
    </xdr:from>
    <xdr:to>
      <xdr:col>81</xdr:col>
      <xdr:colOff>101600</xdr:colOff>
      <xdr:row>38</xdr:row>
      <xdr:rowOff>149570</xdr:rowOff>
    </xdr:to>
    <xdr:sp macro="" textlink="">
      <xdr:nvSpPr>
        <xdr:cNvPr id="541" name="楕円 540"/>
        <xdr:cNvSpPr/>
      </xdr:nvSpPr>
      <xdr:spPr>
        <a:xfrm>
          <a:off x="15430500" y="656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140697</xdr:rowOff>
    </xdr:from>
    <xdr:ext cx="534377" cy="259045"/>
    <xdr:sp macro="" textlink="">
      <xdr:nvSpPr>
        <xdr:cNvPr id="542" name="テキスト ボックス 541"/>
        <xdr:cNvSpPr txBox="1"/>
      </xdr:nvSpPr>
      <xdr:spPr>
        <a:xfrm>
          <a:off x="15214111" y="6655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81715</xdr:rowOff>
    </xdr:from>
    <xdr:to>
      <xdr:col>76</xdr:col>
      <xdr:colOff>165100</xdr:colOff>
      <xdr:row>40</xdr:row>
      <xdr:rowOff>11865</xdr:rowOff>
    </xdr:to>
    <xdr:sp macro="" textlink="">
      <xdr:nvSpPr>
        <xdr:cNvPr id="543" name="楕円 542"/>
        <xdr:cNvSpPr/>
      </xdr:nvSpPr>
      <xdr:spPr>
        <a:xfrm>
          <a:off x="14541500" y="676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40</xdr:row>
      <xdr:rowOff>2992</xdr:rowOff>
    </xdr:from>
    <xdr:ext cx="469744" cy="259045"/>
    <xdr:sp macro="" textlink="">
      <xdr:nvSpPr>
        <xdr:cNvPr id="544" name="テキスト ボックス 543"/>
        <xdr:cNvSpPr txBox="1"/>
      </xdr:nvSpPr>
      <xdr:spPr>
        <a:xfrm>
          <a:off x="14357428" y="686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99677</xdr:rowOff>
    </xdr:from>
    <xdr:to>
      <xdr:col>72</xdr:col>
      <xdr:colOff>38100</xdr:colOff>
      <xdr:row>40</xdr:row>
      <xdr:rowOff>29827</xdr:rowOff>
    </xdr:to>
    <xdr:sp macro="" textlink="">
      <xdr:nvSpPr>
        <xdr:cNvPr id="545" name="楕円 544"/>
        <xdr:cNvSpPr/>
      </xdr:nvSpPr>
      <xdr:spPr>
        <a:xfrm>
          <a:off x="13652500" y="678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40</xdr:row>
      <xdr:rowOff>20954</xdr:rowOff>
    </xdr:from>
    <xdr:ext cx="469744" cy="259045"/>
    <xdr:sp macro="" textlink="">
      <xdr:nvSpPr>
        <xdr:cNvPr id="546" name="テキスト ボックス 545"/>
        <xdr:cNvSpPr txBox="1"/>
      </xdr:nvSpPr>
      <xdr:spPr>
        <a:xfrm>
          <a:off x="13468428" y="6878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98153</xdr:rowOff>
    </xdr:from>
    <xdr:to>
      <xdr:col>67</xdr:col>
      <xdr:colOff>101600</xdr:colOff>
      <xdr:row>40</xdr:row>
      <xdr:rowOff>28303</xdr:rowOff>
    </xdr:to>
    <xdr:sp macro="" textlink="">
      <xdr:nvSpPr>
        <xdr:cNvPr id="547" name="楕円 546"/>
        <xdr:cNvSpPr/>
      </xdr:nvSpPr>
      <xdr:spPr>
        <a:xfrm>
          <a:off x="12763500" y="678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40</xdr:row>
      <xdr:rowOff>19430</xdr:rowOff>
    </xdr:from>
    <xdr:ext cx="469744" cy="259045"/>
    <xdr:sp macro="" textlink="">
      <xdr:nvSpPr>
        <xdr:cNvPr id="548" name="テキスト ボックス 547"/>
        <xdr:cNvSpPr txBox="1"/>
      </xdr:nvSpPr>
      <xdr:spPr>
        <a:xfrm>
          <a:off x="12579428" y="6877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170190</xdr:rowOff>
    </xdr:from>
    <xdr:to>
      <xdr:col>85</xdr:col>
      <xdr:colOff>127000</xdr:colOff>
      <xdr:row>57</xdr:row>
      <xdr:rowOff>10113</xdr:rowOff>
    </xdr:to>
    <xdr:cxnSp macro="">
      <xdr:nvCxnSpPr>
        <xdr:cNvPr id="582" name="直線コネクタ 581"/>
        <xdr:cNvCxnSpPr/>
      </xdr:nvCxnSpPr>
      <xdr:spPr>
        <a:xfrm flipV="1">
          <a:off x="15481300" y="9771390"/>
          <a:ext cx="838200" cy="1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83" name="教育費平均値テキスト"/>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10113</xdr:rowOff>
    </xdr:from>
    <xdr:to>
      <xdr:col>81</xdr:col>
      <xdr:colOff>50800</xdr:colOff>
      <xdr:row>57</xdr:row>
      <xdr:rowOff>161846</xdr:rowOff>
    </xdr:to>
    <xdr:cxnSp macro="">
      <xdr:nvCxnSpPr>
        <xdr:cNvPr id="585" name="直線コネクタ 584"/>
        <xdr:cNvCxnSpPr/>
      </xdr:nvCxnSpPr>
      <xdr:spPr>
        <a:xfrm flipV="1">
          <a:off x="14592300" y="9782763"/>
          <a:ext cx="889000" cy="15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165393</xdr:rowOff>
    </xdr:from>
    <xdr:ext cx="534377" cy="259045"/>
    <xdr:sp macro="" textlink="">
      <xdr:nvSpPr>
        <xdr:cNvPr id="587" name="テキスト ボックス 586"/>
        <xdr:cNvSpPr txBox="1"/>
      </xdr:nvSpPr>
      <xdr:spPr>
        <a:xfrm>
          <a:off x="15214111" y="94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161846</xdr:rowOff>
    </xdr:from>
    <xdr:to>
      <xdr:col>76</xdr:col>
      <xdr:colOff>114300</xdr:colOff>
      <xdr:row>58</xdr:row>
      <xdr:rowOff>49632</xdr:rowOff>
    </xdr:to>
    <xdr:cxnSp macro="">
      <xdr:nvCxnSpPr>
        <xdr:cNvPr id="588" name="直線コネクタ 587"/>
        <xdr:cNvCxnSpPr/>
      </xdr:nvCxnSpPr>
      <xdr:spPr>
        <a:xfrm flipV="1">
          <a:off x="13703300" y="9934496"/>
          <a:ext cx="889000" cy="59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90" name="テキスト ボックス 589"/>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84122</xdr:rowOff>
    </xdr:from>
    <xdr:to>
      <xdr:col>71</xdr:col>
      <xdr:colOff>177800</xdr:colOff>
      <xdr:row>58</xdr:row>
      <xdr:rowOff>49632</xdr:rowOff>
    </xdr:to>
    <xdr:cxnSp macro="">
      <xdr:nvCxnSpPr>
        <xdr:cNvPr id="591" name="直線コネクタ 590"/>
        <xdr:cNvCxnSpPr/>
      </xdr:nvCxnSpPr>
      <xdr:spPr>
        <a:xfrm>
          <a:off x="12814300" y="9856772"/>
          <a:ext cx="889000" cy="13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93" name="テキスト ボックス 592"/>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95" name="テキスト ボックス 594"/>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119390</xdr:rowOff>
    </xdr:from>
    <xdr:to>
      <xdr:col>85</xdr:col>
      <xdr:colOff>177800</xdr:colOff>
      <xdr:row>57</xdr:row>
      <xdr:rowOff>49540</xdr:rowOff>
    </xdr:to>
    <xdr:sp macro="" textlink="">
      <xdr:nvSpPr>
        <xdr:cNvPr id="601" name="楕円 600"/>
        <xdr:cNvSpPr/>
      </xdr:nvSpPr>
      <xdr:spPr>
        <a:xfrm>
          <a:off x="16268700" y="972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97817</xdr:rowOff>
    </xdr:from>
    <xdr:ext cx="534377" cy="259045"/>
    <xdr:sp macro="" textlink="">
      <xdr:nvSpPr>
        <xdr:cNvPr id="602" name="教育費該当値テキスト"/>
        <xdr:cNvSpPr txBox="1"/>
      </xdr:nvSpPr>
      <xdr:spPr>
        <a:xfrm>
          <a:off x="16370300" y="969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130763</xdr:rowOff>
    </xdr:from>
    <xdr:to>
      <xdr:col>81</xdr:col>
      <xdr:colOff>101600</xdr:colOff>
      <xdr:row>57</xdr:row>
      <xdr:rowOff>60913</xdr:rowOff>
    </xdr:to>
    <xdr:sp macro="" textlink="">
      <xdr:nvSpPr>
        <xdr:cNvPr id="603" name="楕円 602"/>
        <xdr:cNvSpPr/>
      </xdr:nvSpPr>
      <xdr:spPr>
        <a:xfrm>
          <a:off x="15430500" y="973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52040</xdr:rowOff>
    </xdr:from>
    <xdr:ext cx="534377" cy="259045"/>
    <xdr:sp macro="" textlink="">
      <xdr:nvSpPr>
        <xdr:cNvPr id="604" name="テキスト ボックス 603"/>
        <xdr:cNvSpPr txBox="1"/>
      </xdr:nvSpPr>
      <xdr:spPr>
        <a:xfrm>
          <a:off x="15214111" y="982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111046</xdr:rowOff>
    </xdr:from>
    <xdr:to>
      <xdr:col>76</xdr:col>
      <xdr:colOff>165100</xdr:colOff>
      <xdr:row>58</xdr:row>
      <xdr:rowOff>41196</xdr:rowOff>
    </xdr:to>
    <xdr:sp macro="" textlink="">
      <xdr:nvSpPr>
        <xdr:cNvPr id="605" name="楕円 604"/>
        <xdr:cNvSpPr/>
      </xdr:nvSpPr>
      <xdr:spPr>
        <a:xfrm>
          <a:off x="14541500" y="988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32323</xdr:rowOff>
    </xdr:from>
    <xdr:ext cx="534377" cy="259045"/>
    <xdr:sp macro="" textlink="">
      <xdr:nvSpPr>
        <xdr:cNvPr id="606" name="テキスト ボックス 605"/>
        <xdr:cNvSpPr txBox="1"/>
      </xdr:nvSpPr>
      <xdr:spPr>
        <a:xfrm>
          <a:off x="14325111" y="997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170282</xdr:rowOff>
    </xdr:from>
    <xdr:to>
      <xdr:col>72</xdr:col>
      <xdr:colOff>38100</xdr:colOff>
      <xdr:row>58</xdr:row>
      <xdr:rowOff>100432</xdr:rowOff>
    </xdr:to>
    <xdr:sp macro="" textlink="">
      <xdr:nvSpPr>
        <xdr:cNvPr id="607" name="楕円 606"/>
        <xdr:cNvSpPr/>
      </xdr:nvSpPr>
      <xdr:spPr>
        <a:xfrm>
          <a:off x="13652500" y="994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91559</xdr:rowOff>
    </xdr:from>
    <xdr:ext cx="534377" cy="259045"/>
    <xdr:sp macro="" textlink="">
      <xdr:nvSpPr>
        <xdr:cNvPr id="608" name="テキスト ボックス 607"/>
        <xdr:cNvSpPr txBox="1"/>
      </xdr:nvSpPr>
      <xdr:spPr>
        <a:xfrm>
          <a:off x="13436111" y="1003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33322</xdr:rowOff>
    </xdr:from>
    <xdr:to>
      <xdr:col>67</xdr:col>
      <xdr:colOff>101600</xdr:colOff>
      <xdr:row>57</xdr:row>
      <xdr:rowOff>134922</xdr:rowOff>
    </xdr:to>
    <xdr:sp macro="" textlink="">
      <xdr:nvSpPr>
        <xdr:cNvPr id="609" name="楕円 608"/>
        <xdr:cNvSpPr/>
      </xdr:nvSpPr>
      <xdr:spPr>
        <a:xfrm>
          <a:off x="12763500" y="9805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126049</xdr:rowOff>
    </xdr:from>
    <xdr:ext cx="534377" cy="259045"/>
    <xdr:sp macro="" textlink="">
      <xdr:nvSpPr>
        <xdr:cNvPr id="610" name="テキスト ボックス 609"/>
        <xdr:cNvSpPr txBox="1"/>
      </xdr:nvSpPr>
      <xdr:spPr>
        <a:xfrm>
          <a:off x="12547111" y="989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1" name="直線コネクタ 64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4" name="直線コネクタ 64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7" name="直線コネクタ 64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98444</xdr:rowOff>
    </xdr:from>
    <xdr:to>
      <xdr:col>71</xdr:col>
      <xdr:colOff>177800</xdr:colOff>
      <xdr:row>79</xdr:row>
      <xdr:rowOff>98879</xdr:rowOff>
    </xdr:to>
    <xdr:cxnSp macro="">
      <xdr:nvCxnSpPr>
        <xdr:cNvPr id="650" name="直線コネクタ 649"/>
        <xdr:cNvCxnSpPr/>
      </xdr:nvCxnSpPr>
      <xdr:spPr>
        <a:xfrm>
          <a:off x="12814300" y="13642994"/>
          <a:ext cx="88900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0" name="楕円 65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2" name="楕円 66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3" name="テキスト ボックス 66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6" name="楕円 66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7" name="テキスト ボックス 666"/>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47644</xdr:rowOff>
    </xdr:from>
    <xdr:to>
      <xdr:col>67</xdr:col>
      <xdr:colOff>101600</xdr:colOff>
      <xdr:row>79</xdr:row>
      <xdr:rowOff>149244</xdr:rowOff>
    </xdr:to>
    <xdr:sp macro="" textlink="">
      <xdr:nvSpPr>
        <xdr:cNvPr id="668" name="楕円 667"/>
        <xdr:cNvSpPr/>
      </xdr:nvSpPr>
      <xdr:spPr>
        <a:xfrm>
          <a:off x="12763500" y="1359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140371</xdr:rowOff>
    </xdr:from>
    <xdr:ext cx="249299" cy="259045"/>
    <xdr:sp macro="" textlink="">
      <xdr:nvSpPr>
        <xdr:cNvPr id="669" name="テキスト ボックス 668"/>
        <xdr:cNvSpPr txBox="1"/>
      </xdr:nvSpPr>
      <xdr:spPr>
        <a:xfrm>
          <a:off x="12689650" y="136849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25766</xdr:rowOff>
    </xdr:from>
    <xdr:to>
      <xdr:col>85</xdr:col>
      <xdr:colOff>127000</xdr:colOff>
      <xdr:row>96</xdr:row>
      <xdr:rowOff>137620</xdr:rowOff>
    </xdr:to>
    <xdr:cxnSp macro="">
      <xdr:nvCxnSpPr>
        <xdr:cNvPr id="697" name="直線コネクタ 696"/>
        <xdr:cNvCxnSpPr/>
      </xdr:nvCxnSpPr>
      <xdr:spPr>
        <a:xfrm>
          <a:off x="15481300" y="16484966"/>
          <a:ext cx="838200" cy="111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8" name="公債費平均値テキスト"/>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25766</xdr:rowOff>
    </xdr:from>
    <xdr:to>
      <xdr:col>81</xdr:col>
      <xdr:colOff>50800</xdr:colOff>
      <xdr:row>96</xdr:row>
      <xdr:rowOff>53609</xdr:rowOff>
    </xdr:to>
    <xdr:cxnSp macro="">
      <xdr:nvCxnSpPr>
        <xdr:cNvPr id="700" name="直線コネクタ 699"/>
        <xdr:cNvCxnSpPr/>
      </xdr:nvCxnSpPr>
      <xdr:spPr>
        <a:xfrm flipV="1">
          <a:off x="14592300" y="16484966"/>
          <a:ext cx="889000" cy="2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124362</xdr:rowOff>
    </xdr:from>
    <xdr:ext cx="534377" cy="259045"/>
    <xdr:sp macro="" textlink="">
      <xdr:nvSpPr>
        <xdr:cNvPr id="702" name="テキスト ボックス 701"/>
        <xdr:cNvSpPr txBox="1"/>
      </xdr:nvSpPr>
      <xdr:spPr>
        <a:xfrm>
          <a:off x="15214111" y="1658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46317</xdr:rowOff>
    </xdr:from>
    <xdr:to>
      <xdr:col>76</xdr:col>
      <xdr:colOff>114300</xdr:colOff>
      <xdr:row>96</xdr:row>
      <xdr:rowOff>53609</xdr:rowOff>
    </xdr:to>
    <xdr:cxnSp macro="">
      <xdr:nvCxnSpPr>
        <xdr:cNvPr id="703" name="直線コネクタ 702"/>
        <xdr:cNvCxnSpPr/>
      </xdr:nvCxnSpPr>
      <xdr:spPr>
        <a:xfrm>
          <a:off x="13703300" y="16505517"/>
          <a:ext cx="889000" cy="7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122007</xdr:rowOff>
    </xdr:from>
    <xdr:ext cx="534377" cy="259045"/>
    <xdr:sp macro="" textlink="">
      <xdr:nvSpPr>
        <xdr:cNvPr id="705" name="テキスト ボックス 704"/>
        <xdr:cNvSpPr txBox="1"/>
      </xdr:nvSpPr>
      <xdr:spPr>
        <a:xfrm>
          <a:off x="14325111" y="1658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46317</xdr:rowOff>
    </xdr:from>
    <xdr:to>
      <xdr:col>71</xdr:col>
      <xdr:colOff>177800</xdr:colOff>
      <xdr:row>96</xdr:row>
      <xdr:rowOff>100358</xdr:rowOff>
    </xdr:to>
    <xdr:cxnSp macro="">
      <xdr:nvCxnSpPr>
        <xdr:cNvPr id="706" name="直線コネクタ 705"/>
        <xdr:cNvCxnSpPr/>
      </xdr:nvCxnSpPr>
      <xdr:spPr>
        <a:xfrm flipV="1">
          <a:off x="12814300" y="16505517"/>
          <a:ext cx="889000" cy="5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125506</xdr:rowOff>
    </xdr:from>
    <xdr:ext cx="534377" cy="259045"/>
    <xdr:sp macro="" textlink="">
      <xdr:nvSpPr>
        <xdr:cNvPr id="708" name="テキスト ボックス 707"/>
        <xdr:cNvSpPr txBox="1"/>
      </xdr:nvSpPr>
      <xdr:spPr>
        <a:xfrm>
          <a:off x="13436111" y="1658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10" name="テキスト ボックス 709"/>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86820</xdr:rowOff>
    </xdr:from>
    <xdr:to>
      <xdr:col>85</xdr:col>
      <xdr:colOff>177800</xdr:colOff>
      <xdr:row>97</xdr:row>
      <xdr:rowOff>16970</xdr:rowOff>
    </xdr:to>
    <xdr:sp macro="" textlink="">
      <xdr:nvSpPr>
        <xdr:cNvPr id="716" name="楕円 715"/>
        <xdr:cNvSpPr/>
      </xdr:nvSpPr>
      <xdr:spPr>
        <a:xfrm>
          <a:off x="16268700" y="165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65247</xdr:rowOff>
    </xdr:from>
    <xdr:ext cx="534377" cy="259045"/>
    <xdr:sp macro="" textlink="">
      <xdr:nvSpPr>
        <xdr:cNvPr id="717" name="公債費該当値テキスト"/>
        <xdr:cNvSpPr txBox="1"/>
      </xdr:nvSpPr>
      <xdr:spPr>
        <a:xfrm>
          <a:off x="16370300" y="1652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146416</xdr:rowOff>
    </xdr:from>
    <xdr:to>
      <xdr:col>81</xdr:col>
      <xdr:colOff>101600</xdr:colOff>
      <xdr:row>96</xdr:row>
      <xdr:rowOff>76566</xdr:rowOff>
    </xdr:to>
    <xdr:sp macro="" textlink="">
      <xdr:nvSpPr>
        <xdr:cNvPr id="718" name="楕円 717"/>
        <xdr:cNvSpPr/>
      </xdr:nvSpPr>
      <xdr:spPr>
        <a:xfrm>
          <a:off x="15430500" y="1643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93093</xdr:rowOff>
    </xdr:from>
    <xdr:ext cx="534377" cy="259045"/>
    <xdr:sp macro="" textlink="">
      <xdr:nvSpPr>
        <xdr:cNvPr id="719" name="テキスト ボックス 718"/>
        <xdr:cNvSpPr txBox="1"/>
      </xdr:nvSpPr>
      <xdr:spPr>
        <a:xfrm>
          <a:off x="15214111" y="1620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2809</xdr:rowOff>
    </xdr:from>
    <xdr:to>
      <xdr:col>76</xdr:col>
      <xdr:colOff>165100</xdr:colOff>
      <xdr:row>96</xdr:row>
      <xdr:rowOff>104409</xdr:rowOff>
    </xdr:to>
    <xdr:sp macro="" textlink="">
      <xdr:nvSpPr>
        <xdr:cNvPr id="720" name="楕円 719"/>
        <xdr:cNvSpPr/>
      </xdr:nvSpPr>
      <xdr:spPr>
        <a:xfrm>
          <a:off x="14541500" y="16462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120936</xdr:rowOff>
    </xdr:from>
    <xdr:ext cx="534377" cy="259045"/>
    <xdr:sp macro="" textlink="">
      <xdr:nvSpPr>
        <xdr:cNvPr id="721" name="テキスト ボックス 720"/>
        <xdr:cNvSpPr txBox="1"/>
      </xdr:nvSpPr>
      <xdr:spPr>
        <a:xfrm>
          <a:off x="14325111" y="16237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166967</xdr:rowOff>
    </xdr:from>
    <xdr:to>
      <xdr:col>72</xdr:col>
      <xdr:colOff>38100</xdr:colOff>
      <xdr:row>96</xdr:row>
      <xdr:rowOff>97117</xdr:rowOff>
    </xdr:to>
    <xdr:sp macro="" textlink="">
      <xdr:nvSpPr>
        <xdr:cNvPr id="722" name="楕円 721"/>
        <xdr:cNvSpPr/>
      </xdr:nvSpPr>
      <xdr:spPr>
        <a:xfrm>
          <a:off x="13652500" y="1645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113644</xdr:rowOff>
    </xdr:from>
    <xdr:ext cx="534377" cy="259045"/>
    <xdr:sp macro="" textlink="">
      <xdr:nvSpPr>
        <xdr:cNvPr id="723" name="テキスト ボックス 722"/>
        <xdr:cNvSpPr txBox="1"/>
      </xdr:nvSpPr>
      <xdr:spPr>
        <a:xfrm>
          <a:off x="13436111" y="1622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49558</xdr:rowOff>
    </xdr:from>
    <xdr:to>
      <xdr:col>67</xdr:col>
      <xdr:colOff>101600</xdr:colOff>
      <xdr:row>96</xdr:row>
      <xdr:rowOff>151158</xdr:rowOff>
    </xdr:to>
    <xdr:sp macro="" textlink="">
      <xdr:nvSpPr>
        <xdr:cNvPr id="724" name="楕円 723"/>
        <xdr:cNvSpPr/>
      </xdr:nvSpPr>
      <xdr:spPr>
        <a:xfrm>
          <a:off x="12763500" y="1650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142285</xdr:rowOff>
    </xdr:from>
    <xdr:ext cx="534377" cy="259045"/>
    <xdr:sp macro="" textlink="">
      <xdr:nvSpPr>
        <xdr:cNvPr id="725" name="テキスト ボックス 724"/>
        <xdr:cNvSpPr txBox="1"/>
      </xdr:nvSpPr>
      <xdr:spPr>
        <a:xfrm>
          <a:off x="12547111" y="1660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目的別歳出決算額の住民一人当たりのコストでは、民生費が最も大きく</a:t>
          </a:r>
          <a:r>
            <a:rPr kumimoji="1" lang="en-US" altLang="ja-JP" sz="1300">
              <a:latin typeface="ＭＳ Ｐゴシック" panose="020B0600070205080204" pitchFamily="50" charset="-128"/>
              <a:ea typeface="ＭＳ Ｐゴシック" panose="020B0600070205080204" pitchFamily="50" charset="-128"/>
            </a:rPr>
            <a:t>230,634</a:t>
          </a:r>
          <a:r>
            <a:rPr kumimoji="1" lang="ja-JP" altLang="en-US" sz="1300">
              <a:latin typeface="ＭＳ Ｐゴシック" panose="020B0600070205080204" pitchFamily="50" charset="-128"/>
              <a:ea typeface="ＭＳ Ｐゴシック" panose="020B0600070205080204" pitchFamily="50" charset="-128"/>
            </a:rPr>
            <a:t>円となっている。令和６年度においては、子育て世帯生活支援特別給付金事業の減があった一方で、私立保育所等の運営に係る幼保給付費の増や障害児通所支援事業などの障害福祉事業費の増などにより、引き続き増加傾向にある。また、本市では重点施策として子どもを核としたまちづくりを推進していることもあり、民生費は類似団体平均を上回る結果となっている。公債費については、土地開発公社清算に伴う第三セクター等改革推進債の償還終了に伴い減少し、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兵庫県明石市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令和６年度の実質単年度収支は約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千万円の黒字となった。これは、障害福祉事業費や幼保給付費の増などといった歳出の増加要素があった一方で、地方交付税などの増によって歳入が増加したことによるものである。</a:t>
          </a:r>
        </a:p>
        <a:p>
          <a:r>
            <a:rPr kumimoji="1" lang="ja-JP" altLang="en-US" sz="1400">
              <a:latin typeface="ＭＳ ゴシック" pitchFamily="49" charset="-128"/>
              <a:ea typeface="ＭＳ ゴシック" pitchFamily="49" charset="-128"/>
            </a:rPr>
            <a:t>　今後も、事務事業の見直しや公共施設の適正配置などの取り組みを通じて、財政基盤の強化に努める。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兵庫県明石市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においては、土地区画整理事業清算金特別会計が前年度繰上充用金により収支不足が発生している以外は、赤字となった会計はなく、全会計を対象とした実質収支の合計は黒字であるため、標準財政規模に対する連結実質赤字額の比率である連結実質赤字比率は、値なしとなっ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31" workbookViewId="0">
      <selection activeCell="W13" sqref="W13:AB14"/>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131761190</v>
      </c>
      <c r="BO4" s="371"/>
      <c r="BP4" s="371"/>
      <c r="BQ4" s="371"/>
      <c r="BR4" s="371"/>
      <c r="BS4" s="371"/>
      <c r="BT4" s="371"/>
      <c r="BU4" s="372"/>
      <c r="BV4" s="370">
        <v>130227111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1.7</v>
      </c>
      <c r="CU4" s="377"/>
      <c r="CV4" s="377"/>
      <c r="CW4" s="377"/>
      <c r="CX4" s="377"/>
      <c r="CY4" s="377"/>
      <c r="CZ4" s="377"/>
      <c r="DA4" s="378"/>
      <c r="DB4" s="376">
        <v>1.6</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130469842</v>
      </c>
      <c r="BO5" s="408"/>
      <c r="BP5" s="408"/>
      <c r="BQ5" s="408"/>
      <c r="BR5" s="408"/>
      <c r="BS5" s="408"/>
      <c r="BT5" s="408"/>
      <c r="BU5" s="409"/>
      <c r="BV5" s="407">
        <v>128884506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92.3</v>
      </c>
      <c r="CU5" s="405"/>
      <c r="CV5" s="405"/>
      <c r="CW5" s="405"/>
      <c r="CX5" s="405"/>
      <c r="CY5" s="405"/>
      <c r="CZ5" s="405"/>
      <c r="DA5" s="406"/>
      <c r="DB5" s="404">
        <v>92.5</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1291348</v>
      </c>
      <c r="BO6" s="408"/>
      <c r="BP6" s="408"/>
      <c r="BQ6" s="408"/>
      <c r="BR6" s="408"/>
      <c r="BS6" s="408"/>
      <c r="BT6" s="408"/>
      <c r="BU6" s="409"/>
      <c r="BV6" s="407">
        <v>1342605</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93.4</v>
      </c>
      <c r="CU6" s="445"/>
      <c r="CV6" s="445"/>
      <c r="CW6" s="445"/>
      <c r="CX6" s="445"/>
      <c r="CY6" s="445"/>
      <c r="CZ6" s="445"/>
      <c r="DA6" s="446"/>
      <c r="DB6" s="444">
        <v>94.8</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54188</v>
      </c>
      <c r="BO7" s="408"/>
      <c r="BP7" s="408"/>
      <c r="BQ7" s="408"/>
      <c r="BR7" s="408"/>
      <c r="BS7" s="408"/>
      <c r="BT7" s="408"/>
      <c r="BU7" s="409"/>
      <c r="BV7" s="407">
        <v>277804</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70986273</v>
      </c>
      <c r="CU7" s="408"/>
      <c r="CV7" s="408"/>
      <c r="CW7" s="408"/>
      <c r="CX7" s="408"/>
      <c r="CY7" s="408"/>
      <c r="CZ7" s="408"/>
      <c r="DA7" s="409"/>
      <c r="DB7" s="407">
        <v>67912872</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1237160</v>
      </c>
      <c r="BO8" s="408"/>
      <c r="BP8" s="408"/>
      <c r="BQ8" s="408"/>
      <c r="BR8" s="408"/>
      <c r="BS8" s="408"/>
      <c r="BT8" s="408"/>
      <c r="BU8" s="409"/>
      <c r="BV8" s="407">
        <v>1064801</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0.71</v>
      </c>
      <c r="CU8" s="448"/>
      <c r="CV8" s="448"/>
      <c r="CW8" s="448"/>
      <c r="CX8" s="448"/>
      <c r="CY8" s="448"/>
      <c r="CZ8" s="448"/>
      <c r="DA8" s="449"/>
      <c r="DB8" s="447">
        <v>0.72</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303601</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172359</v>
      </c>
      <c r="BO9" s="408"/>
      <c r="BP9" s="408"/>
      <c r="BQ9" s="408"/>
      <c r="BR9" s="408"/>
      <c r="BS9" s="408"/>
      <c r="BT9" s="408"/>
      <c r="BU9" s="409"/>
      <c r="BV9" s="407">
        <v>22910</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12.5</v>
      </c>
      <c r="CU9" s="405"/>
      <c r="CV9" s="405"/>
      <c r="CW9" s="405"/>
      <c r="CX9" s="405"/>
      <c r="CY9" s="405"/>
      <c r="CZ9" s="405"/>
      <c r="DA9" s="406"/>
      <c r="DB9" s="404">
        <v>14.6</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293409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375549</v>
      </c>
      <c r="BO10" s="408"/>
      <c r="BP10" s="408"/>
      <c r="BQ10" s="408"/>
      <c r="BR10" s="408"/>
      <c r="BS10" s="408"/>
      <c r="BT10" s="408"/>
      <c r="BU10" s="409"/>
      <c r="BV10" s="407">
        <v>359413</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307235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300000</v>
      </c>
      <c r="BO12" s="408"/>
      <c r="BP12" s="408"/>
      <c r="BQ12" s="408"/>
      <c r="BR12" s="408"/>
      <c r="BS12" s="408"/>
      <c r="BT12" s="408"/>
      <c r="BU12" s="409"/>
      <c r="BV12" s="407">
        <v>350000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303135</v>
      </c>
      <c r="S13" s="492"/>
      <c r="T13" s="492"/>
      <c r="U13" s="492"/>
      <c r="V13" s="493"/>
      <c r="W13" s="423" t="s">
        <v>131</v>
      </c>
      <c r="X13" s="424"/>
      <c r="Y13" s="424"/>
      <c r="Z13" s="424"/>
      <c r="AA13" s="424"/>
      <c r="AB13" s="414"/>
      <c r="AC13" s="458">
        <v>1185</v>
      </c>
      <c r="AD13" s="459"/>
      <c r="AE13" s="459"/>
      <c r="AF13" s="459"/>
      <c r="AG13" s="501"/>
      <c r="AH13" s="458">
        <v>1374</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247908</v>
      </c>
      <c r="BO13" s="408"/>
      <c r="BP13" s="408"/>
      <c r="BQ13" s="408"/>
      <c r="BR13" s="408"/>
      <c r="BS13" s="408"/>
      <c r="BT13" s="408"/>
      <c r="BU13" s="409"/>
      <c r="BV13" s="407">
        <v>32323</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3.9</v>
      </c>
      <c r="CU13" s="405"/>
      <c r="CV13" s="405"/>
      <c r="CW13" s="405"/>
      <c r="CX13" s="405"/>
      <c r="CY13" s="405"/>
      <c r="CZ13" s="405"/>
      <c r="DA13" s="406"/>
      <c r="DB13" s="404">
        <v>4.3</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306760</v>
      </c>
      <c r="S14" s="492"/>
      <c r="T14" s="492"/>
      <c r="U14" s="492"/>
      <c r="V14" s="493"/>
      <c r="W14" s="397"/>
      <c r="X14" s="398"/>
      <c r="Y14" s="398"/>
      <c r="Z14" s="398"/>
      <c r="AA14" s="398"/>
      <c r="AB14" s="387"/>
      <c r="AC14" s="494">
        <v>1</v>
      </c>
      <c r="AD14" s="495"/>
      <c r="AE14" s="495"/>
      <c r="AF14" s="495"/>
      <c r="AG14" s="496"/>
      <c r="AH14" s="494">
        <v>1.1000000000000001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19.899999999999999</v>
      </c>
      <c r="CU14" s="506"/>
      <c r="CV14" s="506"/>
      <c r="CW14" s="506"/>
      <c r="CX14" s="506"/>
      <c r="CY14" s="506"/>
      <c r="CZ14" s="506"/>
      <c r="DA14" s="507"/>
      <c r="DB14" s="505">
        <v>21.5</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302913</v>
      </c>
      <c r="S15" s="492"/>
      <c r="T15" s="492"/>
      <c r="U15" s="492"/>
      <c r="V15" s="493"/>
      <c r="W15" s="423" t="s">
        <v>137</v>
      </c>
      <c r="X15" s="424"/>
      <c r="Y15" s="424"/>
      <c r="Z15" s="424"/>
      <c r="AA15" s="424"/>
      <c r="AB15" s="414"/>
      <c r="AC15" s="458">
        <v>31506</v>
      </c>
      <c r="AD15" s="459"/>
      <c r="AE15" s="459"/>
      <c r="AF15" s="459"/>
      <c r="AG15" s="501"/>
      <c r="AH15" s="458">
        <v>32756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40957091</v>
      </c>
      <c r="BO15" s="371"/>
      <c r="BP15" s="371"/>
      <c r="BQ15" s="371"/>
      <c r="BR15" s="371"/>
      <c r="BS15" s="371"/>
      <c r="BT15" s="371"/>
      <c r="BU15" s="372"/>
      <c r="BV15" s="370">
        <v>39552177</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25.9</v>
      </c>
      <c r="AD16" s="495"/>
      <c r="AE16" s="495"/>
      <c r="AF16" s="495"/>
      <c r="AG16" s="496"/>
      <c r="AH16" s="494">
        <v>26.9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58966212</v>
      </c>
      <c r="BO16" s="408"/>
      <c r="BP16" s="408"/>
      <c r="BQ16" s="408"/>
      <c r="BR16" s="408"/>
      <c r="BS16" s="408"/>
      <c r="BT16" s="408"/>
      <c r="BU16" s="409"/>
      <c r="BV16" s="407">
        <v>55469770</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88836</v>
      </c>
      <c r="AD17" s="459"/>
      <c r="AE17" s="459"/>
      <c r="AF17" s="459"/>
      <c r="AG17" s="501"/>
      <c r="AH17" s="458">
        <v>87453</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52136212</v>
      </c>
      <c r="BO17" s="408"/>
      <c r="BP17" s="408"/>
      <c r="BQ17" s="408"/>
      <c r="BR17" s="408"/>
      <c r="BS17" s="408"/>
      <c r="BT17" s="408"/>
      <c r="BU17" s="409"/>
      <c r="BV17" s="407">
        <v>50241275</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49.41</v>
      </c>
      <c r="M18" s="531"/>
      <c r="N18" s="531"/>
      <c r="O18" s="531"/>
      <c r="P18" s="531"/>
      <c r="Q18" s="531"/>
      <c r="R18" s="532"/>
      <c r="S18" s="532"/>
      <c r="T18" s="532"/>
      <c r="U18" s="532"/>
      <c r="V18" s="533"/>
      <c r="W18" s="425"/>
      <c r="X18" s="426"/>
      <c r="Y18" s="426"/>
      <c r="Z18" s="426"/>
      <c r="AA18" s="426"/>
      <c r="AB18" s="417"/>
      <c r="AC18" s="534">
        <v>73.099999999999994</v>
      </c>
      <c r="AD18" s="535"/>
      <c r="AE18" s="535"/>
      <c r="AF18" s="535"/>
      <c r="AG18" s="536"/>
      <c r="AH18" s="534">
        <v>71.900000000000006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66925901</v>
      </c>
      <c r="BO18" s="408"/>
      <c r="BP18" s="408"/>
      <c r="BQ18" s="408"/>
      <c r="BR18" s="408"/>
      <c r="BS18" s="408"/>
      <c r="BT18" s="408"/>
      <c r="BU18" s="409"/>
      <c r="BV18" s="407">
        <v>65173317</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6145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83560841</v>
      </c>
      <c r="BO19" s="408"/>
      <c r="BP19" s="408"/>
      <c r="BQ19" s="408"/>
      <c r="BR19" s="408"/>
      <c r="BS19" s="408"/>
      <c r="BT19" s="408"/>
      <c r="BU19" s="409"/>
      <c r="BV19" s="407">
        <v>81684890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133647</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107667294</v>
      </c>
      <c r="BO22" s="371"/>
      <c r="BP22" s="371"/>
      <c r="BQ22" s="371"/>
      <c r="BR22" s="371"/>
      <c r="BS22" s="371"/>
      <c r="BT22" s="371"/>
      <c r="BU22" s="372"/>
      <c r="BV22" s="370">
        <v>111543590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83087973</v>
      </c>
      <c r="BO23" s="408"/>
      <c r="BP23" s="408"/>
      <c r="BQ23" s="408"/>
      <c r="BR23" s="408"/>
      <c r="BS23" s="408"/>
      <c r="BT23" s="408"/>
      <c r="BU23" s="409"/>
      <c r="BV23" s="407">
        <v>86880089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10840</v>
      </c>
      <c r="R24" s="459"/>
      <c r="S24" s="459"/>
      <c r="T24" s="459"/>
      <c r="U24" s="459"/>
      <c r="V24" s="501"/>
      <c r="W24" s="553"/>
      <c r="X24" s="554"/>
      <c r="Y24" s="555"/>
      <c r="Z24" s="457" t="s">
        <v>162</v>
      </c>
      <c r="AA24" s="437"/>
      <c r="AB24" s="437"/>
      <c r="AC24" s="437"/>
      <c r="AD24" s="437"/>
      <c r="AE24" s="437"/>
      <c r="AF24" s="437"/>
      <c r="AG24" s="438"/>
      <c r="AH24" s="458">
        <v>1669</v>
      </c>
      <c r="AI24" s="459"/>
      <c r="AJ24" s="459"/>
      <c r="AK24" s="459"/>
      <c r="AL24" s="501"/>
      <c r="AM24" s="458">
        <v>5491010</v>
      </c>
      <c r="AN24" s="459"/>
      <c r="AO24" s="459"/>
      <c r="AP24" s="459"/>
      <c r="AQ24" s="459"/>
      <c r="AR24" s="501"/>
      <c r="AS24" s="458">
        <v>3290</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62363973</v>
      </c>
      <c r="BO24" s="408"/>
      <c r="BP24" s="408"/>
      <c r="BQ24" s="408"/>
      <c r="BR24" s="408"/>
      <c r="BS24" s="408"/>
      <c r="BT24" s="408"/>
      <c r="BU24" s="409"/>
      <c r="BV24" s="407">
        <v>62966465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2</v>
      </c>
      <c r="M25" s="459"/>
      <c r="N25" s="459"/>
      <c r="O25" s="459"/>
      <c r="P25" s="501"/>
      <c r="Q25" s="458">
        <v>8950</v>
      </c>
      <c r="R25" s="459"/>
      <c r="S25" s="459"/>
      <c r="T25" s="459"/>
      <c r="U25" s="459"/>
      <c r="V25" s="501"/>
      <c r="W25" s="553"/>
      <c r="X25" s="554"/>
      <c r="Y25" s="555"/>
      <c r="Z25" s="457" t="s">
        <v>165</v>
      </c>
      <c r="AA25" s="437"/>
      <c r="AB25" s="437"/>
      <c r="AC25" s="437"/>
      <c r="AD25" s="437"/>
      <c r="AE25" s="437"/>
      <c r="AF25" s="437"/>
      <c r="AG25" s="438"/>
      <c r="AH25" s="458">
        <v>257</v>
      </c>
      <c r="AI25" s="459"/>
      <c r="AJ25" s="459"/>
      <c r="AK25" s="459"/>
      <c r="AL25" s="501"/>
      <c r="AM25" s="458">
        <v>819059</v>
      </c>
      <c r="AN25" s="459"/>
      <c r="AO25" s="459"/>
      <c r="AP25" s="459"/>
      <c r="AQ25" s="459"/>
      <c r="AR25" s="501"/>
      <c r="AS25" s="458">
        <v>3187</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45120166</v>
      </c>
      <c r="BO25" s="371"/>
      <c r="BP25" s="371"/>
      <c r="BQ25" s="371"/>
      <c r="BR25" s="371"/>
      <c r="BS25" s="371"/>
      <c r="BT25" s="371"/>
      <c r="BU25" s="372"/>
      <c r="BV25" s="370">
        <v>25940329</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7330</v>
      </c>
      <c r="R26" s="459"/>
      <c r="S26" s="459"/>
      <c r="T26" s="459"/>
      <c r="U26" s="459"/>
      <c r="V26" s="501"/>
      <c r="W26" s="553"/>
      <c r="X26" s="554"/>
      <c r="Y26" s="555"/>
      <c r="Z26" s="457" t="s">
        <v>168</v>
      </c>
      <c r="AA26" s="559"/>
      <c r="AB26" s="559"/>
      <c r="AC26" s="559"/>
      <c r="AD26" s="559"/>
      <c r="AE26" s="559"/>
      <c r="AF26" s="559"/>
      <c r="AG26" s="560"/>
      <c r="AH26" s="458">
        <v>196</v>
      </c>
      <c r="AI26" s="459"/>
      <c r="AJ26" s="459"/>
      <c r="AK26" s="459"/>
      <c r="AL26" s="501"/>
      <c r="AM26" s="458">
        <v>685216</v>
      </c>
      <c r="AN26" s="459"/>
      <c r="AO26" s="459"/>
      <c r="AP26" s="459"/>
      <c r="AQ26" s="459"/>
      <c r="AR26" s="501"/>
      <c r="AS26" s="458">
        <v>3496</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7320</v>
      </c>
      <c r="R27" s="459"/>
      <c r="S27" s="459"/>
      <c r="T27" s="459"/>
      <c r="U27" s="459"/>
      <c r="V27" s="501"/>
      <c r="W27" s="553"/>
      <c r="X27" s="554"/>
      <c r="Y27" s="555"/>
      <c r="Z27" s="457" t="s">
        <v>171</v>
      </c>
      <c r="AA27" s="437"/>
      <c r="AB27" s="437"/>
      <c r="AC27" s="437"/>
      <c r="AD27" s="437"/>
      <c r="AE27" s="437"/>
      <c r="AF27" s="437"/>
      <c r="AG27" s="438"/>
      <c r="AH27" s="458">
        <v>222</v>
      </c>
      <c r="AI27" s="459"/>
      <c r="AJ27" s="459"/>
      <c r="AK27" s="459"/>
      <c r="AL27" s="501"/>
      <c r="AM27" s="458">
        <v>750968</v>
      </c>
      <c r="AN27" s="459"/>
      <c r="AO27" s="459"/>
      <c r="AP27" s="459"/>
      <c r="AQ27" s="459"/>
      <c r="AR27" s="501"/>
      <c r="AS27" s="458">
        <v>3383</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6670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10027141</v>
      </c>
      <c r="BO28" s="371"/>
      <c r="BP28" s="371"/>
      <c r="BQ28" s="371"/>
      <c r="BR28" s="371"/>
      <c r="BS28" s="371"/>
      <c r="BT28" s="371"/>
      <c r="BU28" s="372"/>
      <c r="BV28" s="370">
        <v>9951592</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28</v>
      </c>
      <c r="M29" s="459"/>
      <c r="N29" s="459"/>
      <c r="O29" s="459"/>
      <c r="P29" s="501"/>
      <c r="Q29" s="458">
        <v>6020</v>
      </c>
      <c r="R29" s="459"/>
      <c r="S29" s="459"/>
      <c r="T29" s="459"/>
      <c r="U29" s="459"/>
      <c r="V29" s="501"/>
      <c r="W29" s="556"/>
      <c r="X29" s="557"/>
      <c r="Y29" s="558"/>
      <c r="Z29" s="457" t="s">
        <v>177</v>
      </c>
      <c r="AA29" s="437"/>
      <c r="AB29" s="437"/>
      <c r="AC29" s="437"/>
      <c r="AD29" s="437"/>
      <c r="AE29" s="437"/>
      <c r="AF29" s="437"/>
      <c r="AG29" s="438"/>
      <c r="AH29" s="458">
        <v>1891</v>
      </c>
      <c r="AI29" s="459"/>
      <c r="AJ29" s="459"/>
      <c r="AK29" s="459"/>
      <c r="AL29" s="501"/>
      <c r="AM29" s="458">
        <v>6241978</v>
      </c>
      <c r="AN29" s="459"/>
      <c r="AO29" s="459"/>
      <c r="AP29" s="459"/>
      <c r="AQ29" s="459"/>
      <c r="AR29" s="501"/>
      <c r="AS29" s="458">
        <v>3301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1502915</v>
      </c>
      <c r="BO29" s="408"/>
      <c r="BP29" s="408"/>
      <c r="BQ29" s="408"/>
      <c r="BR29" s="408"/>
      <c r="BS29" s="408"/>
      <c r="BT29" s="408"/>
      <c r="BU29" s="409"/>
      <c r="BV29" s="407">
        <v>1501532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100.2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5193356</v>
      </c>
      <c r="BO30" s="527"/>
      <c r="BP30" s="527"/>
      <c r="BQ30" s="527"/>
      <c r="BR30" s="527"/>
      <c r="BS30" s="527"/>
      <c r="BT30" s="527"/>
      <c r="BU30" s="528"/>
      <c r="BV30" s="526">
        <v>4045271</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8</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11</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f>IF(BG34="","",MAX(C34:D43,U34:V43,AM34:AN43)+1)</f>
        <v>13</v>
      </c>
      <c r="BF34" s="597"/>
      <c r="BG34" s="598" t="str">
        <f>IF('各会計、関係団体の財政状況及び健全化判断比率'!B33="","",'各会計、関係団体の財政状況及び健全化判断比率'!B33)</f>
        <v>地方卸売市場事業特別会計</v>
      </c>
      <c r="BH34" s="598"/>
      <c r="BI34" s="598"/>
      <c r="BJ34" s="598"/>
      <c r="BK34" s="598"/>
      <c r="BL34" s="598"/>
      <c r="BM34" s="598"/>
      <c r="BN34" s="598"/>
      <c r="BO34" s="598"/>
      <c r="BP34" s="598"/>
      <c r="BQ34" s="598"/>
      <c r="BR34" s="598"/>
      <c r="BS34" s="598"/>
      <c r="BT34" s="598"/>
      <c r="BU34" s="598"/>
      <c r="BV34" s="169"/>
      <c r="BW34" s="597">
        <f>IF(BY34="","",MAX(C34:D43,U34:V43,AM34:AN43,BE34:BF43)+1)</f>
        <v>14</v>
      </c>
      <c r="BX34" s="597"/>
      <c r="BY34" s="598" t="str">
        <f>IF('各会計、関係団体の財政状況及び健全化判断比率'!B68="","",'各会計、関係団体の財政状況及び健全化判断比率'!B68)</f>
        <v>兵庫県後期高齢者医療広域連合（一般会計）</v>
      </c>
      <c r="BZ34" s="598"/>
      <c r="CA34" s="598"/>
      <c r="CB34" s="598"/>
      <c r="CC34" s="598"/>
      <c r="CD34" s="598"/>
      <c r="CE34" s="598"/>
      <c r="CF34" s="598"/>
      <c r="CG34" s="598"/>
      <c r="CH34" s="598"/>
      <c r="CI34" s="598"/>
      <c r="CJ34" s="598"/>
      <c r="CK34" s="598"/>
      <c r="CL34" s="598"/>
      <c r="CM34" s="598"/>
      <c r="CN34" s="169"/>
      <c r="CO34" s="597">
        <f>IF(CQ34="","",MAX(C34:D43,U34:V43,AM34:AN43,BE34:BF43,BW34:BX43)+1)</f>
        <v>16</v>
      </c>
      <c r="CP34" s="597"/>
      <c r="CQ34" s="598" t="str">
        <f>IF('各会計、関係団体の財政状況及び健全化判断比率'!BS7="","",'各会計、関係団体の財政状況及び健全化判断比率'!BS7)</f>
        <v>明石市産業振興財団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葬祭事業特別会計</v>
      </c>
      <c r="F35" s="598"/>
      <c r="G35" s="598"/>
      <c r="H35" s="598"/>
      <c r="I35" s="598"/>
      <c r="J35" s="598"/>
      <c r="K35" s="598"/>
      <c r="L35" s="598"/>
      <c r="M35" s="598"/>
      <c r="N35" s="598"/>
      <c r="O35" s="598"/>
      <c r="P35" s="598"/>
      <c r="Q35" s="598"/>
      <c r="R35" s="598"/>
      <c r="S35" s="598"/>
      <c r="T35" s="169"/>
      <c r="U35" s="597">
        <f>IF(W35="","",U34+1)</f>
        <v>9</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12</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15</v>
      </c>
      <c r="BX35" s="597"/>
      <c r="BY35" s="598" t="str">
        <f>IF('各会計、関係団体の財政状況及び健全化判断比率'!B69="","",'各会計、関係団体の財政状況及び健全化判断比率'!B69)</f>
        <v>兵庫県後期高齢者医療広域連合（特別会計）</v>
      </c>
      <c r="BZ35" s="598"/>
      <c r="CA35" s="598"/>
      <c r="CB35" s="598"/>
      <c r="CC35" s="598"/>
      <c r="CD35" s="598"/>
      <c r="CE35" s="598"/>
      <c r="CF35" s="598"/>
      <c r="CG35" s="598"/>
      <c r="CH35" s="598"/>
      <c r="CI35" s="598"/>
      <c r="CJ35" s="598"/>
      <c r="CK35" s="598"/>
      <c r="CL35" s="598"/>
      <c r="CM35" s="598"/>
      <c r="CN35" s="169"/>
      <c r="CO35" s="597">
        <f t="shared" ref="CO35:CO43" si="3">IF(CQ35="","",CO34+1)</f>
        <v>17</v>
      </c>
      <c r="CP35" s="597"/>
      <c r="CQ35" s="598" t="str">
        <f>IF('各会計、関係団体の財政状況及び健全化判断比率'!BS8="","",'各会計、関係団体の財政状況及び健全化判断比率'!BS8)</f>
        <v>明石地域振興開発</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f>IF(E36="","",C35+1)</f>
        <v>3</v>
      </c>
      <c r="D36" s="597"/>
      <c r="E36" s="598" t="str">
        <f>IF('各会計、関係団体の財政状況及び健全化判断比率'!B9="","",'各会計、関係団体の財政状況及び健全化判断比率'!B9)</f>
        <v>公共用地取得事業特別会計</v>
      </c>
      <c r="F36" s="598"/>
      <c r="G36" s="598"/>
      <c r="H36" s="598"/>
      <c r="I36" s="598"/>
      <c r="J36" s="598"/>
      <c r="K36" s="598"/>
      <c r="L36" s="598"/>
      <c r="M36" s="598"/>
      <c r="N36" s="598"/>
      <c r="O36" s="598"/>
      <c r="P36" s="598"/>
      <c r="Q36" s="598"/>
      <c r="R36" s="598"/>
      <c r="S36" s="598"/>
      <c r="T36" s="169"/>
      <c r="U36" s="597">
        <f t="shared" ref="U36:U43" si="4">IF(W36="","",U35+1)</f>
        <v>10</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t="str">
        <f t="shared" si="2"/>
        <v/>
      </c>
      <c r="BX36" s="597"/>
      <c r="BY36" s="598" t="str">
        <f>IF('各会計、関係団体の財政状況及び健全化判断比率'!B70="","",'各会計、関係団体の財政状況及び健全化判断比率'!B70)</f>
        <v/>
      </c>
      <c r="BZ36" s="598"/>
      <c r="CA36" s="598"/>
      <c r="CB36" s="598"/>
      <c r="CC36" s="598"/>
      <c r="CD36" s="598"/>
      <c r="CE36" s="598"/>
      <c r="CF36" s="598"/>
      <c r="CG36" s="598"/>
      <c r="CH36" s="598"/>
      <c r="CI36" s="598"/>
      <c r="CJ36" s="598"/>
      <c r="CK36" s="598"/>
      <c r="CL36" s="598"/>
      <c r="CM36" s="598"/>
      <c r="CN36" s="169"/>
      <c r="CO36" s="597">
        <f t="shared" si="3"/>
        <v>18</v>
      </c>
      <c r="CP36" s="597"/>
      <c r="CQ36" s="598" t="str">
        <f>IF('各会計、関係団体の財政状況及び健全化判断比率'!BS9="","",'各会計、関係団体の財政状況及び健全化判断比率'!BS9)</f>
        <v>明石市立市民病院</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v>
      </c>
      <c r="DH36" s="599"/>
      <c r="DI36" s="196"/>
    </row>
    <row r="37" spans="1:113" ht="32.25" customHeight="1" x14ac:dyDescent="0.15">
      <c r="A37" s="169"/>
      <c r="B37" s="193"/>
      <c r="C37" s="597">
        <f>IF(E37="","",C36+1)</f>
        <v>4</v>
      </c>
      <c r="D37" s="597"/>
      <c r="E37" s="598" t="str">
        <f>IF('各会計、関係団体の財政状況及び健全化判断比率'!B10="","",'各会計、関係団体の財政状況及び健全化判断比率'!B10)</f>
        <v>石ヶ谷墓園整備事業特別会計</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f t="shared" si="3"/>
        <v>19</v>
      </c>
      <c r="CP37" s="597"/>
      <c r="CQ37" s="598" t="str">
        <f>IF('各会計、関係団体の財政状況及び健全化判断比率'!BS10="","",'各会計、関係団体の財政状況及び健全化判断比率'!BS10)</f>
        <v>一般財団法人あかしこども財団</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f t="shared" ref="C38:C43" si="5">IF(E38="","",C37+1)</f>
        <v>5</v>
      </c>
      <c r="D38" s="597"/>
      <c r="E38" s="598" t="str">
        <f>IF('各会計、関係団体の財政状況及び健全化判断比率'!B11="","",'各会計、関係団体の財政状況及び健全化判断比率'!B11)</f>
        <v>土地区画整理事業清算金特別会計</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f t="shared" si="5"/>
        <v>6</v>
      </c>
      <c r="D39" s="597"/>
      <c r="E39" s="598" t="str">
        <f>IF('各会計、関係団体の財政状況及び健全化判断比率'!B12="","",'各会計、関係団体の財政状況及び健全化判断比率'!B12)</f>
        <v>病院事業債管理特別会計</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f t="shared" si="5"/>
        <v>7</v>
      </c>
      <c r="D40" s="597"/>
      <c r="E40" s="598" t="str">
        <f>IF('各会計、関係団体の財政状況及び健全化判断比率'!B13="","",'各会計、関係団体の財政状況及び健全化判断比率'!B13)</f>
        <v>母子父子寡婦福祉資金貸付事業特別会計</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wYV7o34VloW/OLgzp5Ued4WH5I/JAeC+DLtz8QkwCfdHsyrEfxtQBHAPmroKb5nkBmZFXN07yYX+jhQ6ct2iDw==" saltValue="XiBJDA57nEkEMvKtwYqfy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F27"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532</v>
      </c>
      <c r="G33" s="29" t="s">
        <v>533</v>
      </c>
      <c r="H33" s="29" t="s">
        <v>534</v>
      </c>
      <c r="I33" s="29" t="s">
        <v>535</v>
      </c>
      <c r="J33" s="30" t="s">
        <v>536</v>
      </c>
      <c r="K33" s="22"/>
      <c r="L33" s="22"/>
      <c r="M33" s="22"/>
      <c r="N33" s="22"/>
      <c r="O33" s="22"/>
      <c r="P33" s="22"/>
    </row>
    <row r="34" spans="1:16" ht="39" customHeight="1" x14ac:dyDescent="0.15">
      <c r="A34" s="22"/>
      <c r="B34" s="31"/>
      <c r="C34" s="1151" t="s">
        <v>538</v>
      </c>
      <c r="D34" s="1151"/>
      <c r="E34" s="1152"/>
      <c r="F34" s="32" t="s">
        <v>494</v>
      </c>
      <c r="G34" s="33" t="s">
        <v>494</v>
      </c>
      <c r="H34" s="33" t="s">
        <v>539</v>
      </c>
      <c r="I34" s="33" t="s">
        <v>539</v>
      </c>
      <c r="J34" s="34" t="s">
        <v>539</v>
      </c>
      <c r="K34" s="22"/>
      <c r="L34" s="22"/>
      <c r="M34" s="22"/>
      <c r="N34" s="22"/>
      <c r="O34" s="22"/>
      <c r="P34" s="22"/>
    </row>
    <row r="35" spans="1:16" ht="39" customHeight="1" x14ac:dyDescent="0.15">
      <c r="A35" s="22"/>
      <c r="B35" s="35"/>
      <c r="C35" s="1145" t="s">
        <v>540</v>
      </c>
      <c r="D35" s="1146"/>
      <c r="E35" s="1147"/>
      <c r="F35" s="36">
        <v>6.65</v>
      </c>
      <c r="G35" s="37">
        <v>5.72</v>
      </c>
      <c r="H35" s="37">
        <v>6.81</v>
      </c>
      <c r="I35" s="37">
        <v>9.67</v>
      </c>
      <c r="J35" s="38">
        <v>9.1300000000000008</v>
      </c>
      <c r="K35" s="22"/>
      <c r="L35" s="22"/>
      <c r="M35" s="22"/>
      <c r="N35" s="22"/>
      <c r="O35" s="22"/>
      <c r="P35" s="22"/>
    </row>
    <row r="36" spans="1:16" ht="39" customHeight="1" x14ac:dyDescent="0.15">
      <c r="A36" s="22"/>
      <c r="B36" s="35"/>
      <c r="C36" s="1145" t="s">
        <v>541</v>
      </c>
      <c r="D36" s="1146"/>
      <c r="E36" s="1147"/>
      <c r="F36" s="36">
        <v>5.15</v>
      </c>
      <c r="G36" s="37">
        <v>5.29</v>
      </c>
      <c r="H36" s="37">
        <v>5.57</v>
      </c>
      <c r="I36" s="37">
        <v>6</v>
      </c>
      <c r="J36" s="38">
        <v>6.48</v>
      </c>
      <c r="K36" s="22"/>
      <c r="L36" s="22"/>
      <c r="M36" s="22"/>
      <c r="N36" s="22"/>
      <c r="O36" s="22"/>
      <c r="P36" s="22"/>
    </row>
    <row r="37" spans="1:16" ht="39" customHeight="1" x14ac:dyDescent="0.15">
      <c r="A37" s="22"/>
      <c r="B37" s="35"/>
      <c r="C37" s="1145" t="s">
        <v>542</v>
      </c>
      <c r="D37" s="1146"/>
      <c r="E37" s="1147"/>
      <c r="F37" s="36">
        <v>2.73</v>
      </c>
      <c r="G37" s="37">
        <v>1.88</v>
      </c>
      <c r="H37" s="37">
        <v>1.08</v>
      </c>
      <c r="I37" s="37">
        <v>1.08</v>
      </c>
      <c r="J37" s="38">
        <v>1.24</v>
      </c>
      <c r="K37" s="22"/>
      <c r="L37" s="22"/>
      <c r="M37" s="22"/>
      <c r="N37" s="22"/>
      <c r="O37" s="22"/>
      <c r="P37" s="22"/>
    </row>
    <row r="38" spans="1:16" ht="39" customHeight="1" x14ac:dyDescent="0.15">
      <c r="A38" s="22"/>
      <c r="B38" s="35"/>
      <c r="C38" s="1145" t="s">
        <v>543</v>
      </c>
      <c r="D38" s="1146"/>
      <c r="E38" s="1147"/>
      <c r="F38" s="36">
        <v>0.48</v>
      </c>
      <c r="G38" s="37">
        <v>0.47</v>
      </c>
      <c r="H38" s="37">
        <v>0.49</v>
      </c>
      <c r="I38" s="37">
        <v>0.48</v>
      </c>
      <c r="J38" s="38">
        <v>0.49</v>
      </c>
      <c r="K38" s="22"/>
      <c r="L38" s="22"/>
      <c r="M38" s="22"/>
      <c r="N38" s="22"/>
      <c r="O38" s="22"/>
      <c r="P38" s="22"/>
    </row>
    <row r="39" spans="1:16" ht="39" customHeight="1" x14ac:dyDescent="0.15">
      <c r="A39" s="22"/>
      <c r="B39" s="35"/>
      <c r="C39" s="1145" t="s">
        <v>544</v>
      </c>
      <c r="D39" s="1146"/>
      <c r="E39" s="1147"/>
      <c r="F39" s="36">
        <v>1.17</v>
      </c>
      <c r="G39" s="37">
        <v>0.47</v>
      </c>
      <c r="H39" s="37">
        <v>0.51</v>
      </c>
      <c r="I39" s="37">
        <v>0.17</v>
      </c>
      <c r="J39" s="38">
        <v>0.21</v>
      </c>
      <c r="K39" s="22"/>
      <c r="L39" s="22"/>
      <c r="M39" s="22"/>
      <c r="N39" s="22"/>
      <c r="O39" s="22"/>
      <c r="P39" s="22"/>
    </row>
    <row r="40" spans="1:16" ht="39" customHeight="1" x14ac:dyDescent="0.15">
      <c r="A40" s="22"/>
      <c r="B40" s="35"/>
      <c r="C40" s="1145" t="s">
        <v>545</v>
      </c>
      <c r="D40" s="1146"/>
      <c r="E40" s="1147"/>
      <c r="F40" s="36">
        <v>0.03</v>
      </c>
      <c r="G40" s="37">
        <v>0.02</v>
      </c>
      <c r="H40" s="37">
        <v>0.03</v>
      </c>
      <c r="I40" s="37">
        <v>0.04</v>
      </c>
      <c r="J40" s="38">
        <v>0.03</v>
      </c>
      <c r="K40" s="22"/>
      <c r="L40" s="22"/>
      <c r="M40" s="22"/>
      <c r="N40" s="22"/>
      <c r="O40" s="22"/>
      <c r="P40" s="22"/>
    </row>
    <row r="41" spans="1:16" ht="39" customHeight="1" x14ac:dyDescent="0.15">
      <c r="A41" s="22"/>
      <c r="B41" s="35"/>
      <c r="C41" s="1145" t="s">
        <v>546</v>
      </c>
      <c r="D41" s="1146"/>
      <c r="E41" s="1147"/>
      <c r="F41" s="36">
        <v>0.01</v>
      </c>
      <c r="G41" s="37">
        <v>0</v>
      </c>
      <c r="H41" s="37">
        <v>0.01</v>
      </c>
      <c r="I41" s="37">
        <v>0.16</v>
      </c>
      <c r="J41" s="38">
        <v>0</v>
      </c>
      <c r="K41" s="22"/>
      <c r="L41" s="22"/>
      <c r="M41" s="22"/>
      <c r="N41" s="22"/>
      <c r="O41" s="22"/>
      <c r="P41" s="22"/>
    </row>
    <row r="42" spans="1:16" ht="39" customHeight="1" x14ac:dyDescent="0.15">
      <c r="A42" s="22"/>
      <c r="B42" s="39"/>
      <c r="C42" s="1145" t="s">
        <v>547</v>
      </c>
      <c r="D42" s="1146"/>
      <c r="E42" s="1147"/>
      <c r="F42" s="36" t="s">
        <v>494</v>
      </c>
      <c r="G42" s="37" t="s">
        <v>494</v>
      </c>
      <c r="H42" s="37" t="s">
        <v>494</v>
      </c>
      <c r="I42" s="37" t="s">
        <v>494</v>
      </c>
      <c r="J42" s="38" t="s">
        <v>494</v>
      </c>
      <c r="K42" s="22"/>
      <c r="L42" s="22"/>
      <c r="M42" s="22"/>
      <c r="N42" s="22"/>
      <c r="O42" s="22"/>
      <c r="P42" s="22"/>
    </row>
    <row r="43" spans="1:16" ht="39" customHeight="1" thickBot="1" x14ac:dyDescent="0.2">
      <c r="A43" s="22"/>
      <c r="B43" s="40"/>
      <c r="C43" s="1148" t="s">
        <v>548</v>
      </c>
      <c r="D43" s="1149"/>
      <c r="E43" s="1150"/>
      <c r="F43" s="41">
        <v>0</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8pP9FScnVwKBb93ztdw45wEszLv1RpvkVNwMQK9TlpKKlvKH6YQs0PfMowpP2vFrXgmCswcvbEEYoSGgIpP4oQ==" saltValue="LzeogonO+0iiHxeV0Uowm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I46" zoomScaleSheetLayoutView="55" workbookViewId="0">
      <selection activeCell="O50" sqref="O5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532</v>
      </c>
      <c r="L44" s="56" t="s">
        <v>533</v>
      </c>
      <c r="M44" s="56" t="s">
        <v>534</v>
      </c>
      <c r="N44" s="56" t="s">
        <v>535</v>
      </c>
      <c r="O44" s="57" t="s">
        <v>536</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11508</v>
      </c>
      <c r="L45" s="60">
        <v>11668</v>
      </c>
      <c r="M45" s="60">
        <v>12228</v>
      </c>
      <c r="N45" s="60">
        <v>12146</v>
      </c>
      <c r="O45" s="61">
        <v>10738</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494</v>
      </c>
      <c r="L46" s="64" t="s">
        <v>494</v>
      </c>
      <c r="M46" s="64" t="s">
        <v>494</v>
      </c>
      <c r="N46" s="64" t="s">
        <v>494</v>
      </c>
      <c r="O46" s="65" t="s">
        <v>494</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494</v>
      </c>
      <c r="L47" s="64" t="s">
        <v>494</v>
      </c>
      <c r="M47" s="64" t="s">
        <v>494</v>
      </c>
      <c r="N47" s="64" t="s">
        <v>494</v>
      </c>
      <c r="O47" s="65" t="s">
        <v>494</v>
      </c>
      <c r="P47" s="48"/>
      <c r="Q47" s="48"/>
      <c r="R47" s="48"/>
      <c r="S47" s="48"/>
      <c r="T47" s="48"/>
      <c r="U47" s="48"/>
    </row>
    <row r="48" spans="1:21" ht="30.75" customHeight="1" x14ac:dyDescent="0.15">
      <c r="A48" s="48"/>
      <c r="B48" s="1155"/>
      <c r="C48" s="1156"/>
      <c r="D48" s="62"/>
      <c r="E48" s="1161" t="s">
        <v>13</v>
      </c>
      <c r="F48" s="1161"/>
      <c r="G48" s="1161"/>
      <c r="H48" s="1161"/>
      <c r="I48" s="1161"/>
      <c r="J48" s="1162"/>
      <c r="K48" s="63">
        <v>1892</v>
      </c>
      <c r="L48" s="64">
        <v>1850</v>
      </c>
      <c r="M48" s="64">
        <v>1753</v>
      </c>
      <c r="N48" s="64">
        <v>1673</v>
      </c>
      <c r="O48" s="65">
        <v>1594</v>
      </c>
      <c r="P48" s="48"/>
      <c r="Q48" s="48"/>
      <c r="R48" s="48"/>
      <c r="S48" s="48"/>
      <c r="T48" s="48"/>
      <c r="U48" s="48"/>
    </row>
    <row r="49" spans="1:21" ht="30.75" customHeight="1" x14ac:dyDescent="0.15">
      <c r="A49" s="48"/>
      <c r="B49" s="1155"/>
      <c r="C49" s="1156"/>
      <c r="D49" s="62"/>
      <c r="E49" s="1161" t="s">
        <v>14</v>
      </c>
      <c r="F49" s="1161"/>
      <c r="G49" s="1161"/>
      <c r="H49" s="1161"/>
      <c r="I49" s="1161"/>
      <c r="J49" s="1162"/>
      <c r="K49" s="63" t="s">
        <v>494</v>
      </c>
      <c r="L49" s="64" t="s">
        <v>494</v>
      </c>
      <c r="M49" s="64" t="s">
        <v>494</v>
      </c>
      <c r="N49" s="64" t="s">
        <v>494</v>
      </c>
      <c r="O49" s="65" t="s">
        <v>494</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494</v>
      </c>
      <c r="L50" s="64" t="s">
        <v>494</v>
      </c>
      <c r="M50" s="64" t="s">
        <v>494</v>
      </c>
      <c r="N50" s="64" t="s">
        <v>494</v>
      </c>
      <c r="O50" s="65" t="s">
        <v>494</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494</v>
      </c>
      <c r="L51" s="64" t="s">
        <v>494</v>
      </c>
      <c r="M51" s="64" t="s">
        <v>494</v>
      </c>
      <c r="N51" s="64" t="s">
        <v>494</v>
      </c>
      <c r="O51" s="65" t="s">
        <v>494</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11402</v>
      </c>
      <c r="L52" s="64">
        <v>11266</v>
      </c>
      <c r="M52" s="64">
        <v>11245</v>
      </c>
      <c r="N52" s="64">
        <v>11007</v>
      </c>
      <c r="O52" s="65">
        <v>10794</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1998</v>
      </c>
      <c r="L53" s="69">
        <v>2252</v>
      </c>
      <c r="M53" s="69">
        <v>2736</v>
      </c>
      <c r="N53" s="69">
        <v>2812</v>
      </c>
      <c r="O53" s="70">
        <v>1538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549</v>
      </c>
      <c r="L57" s="81" t="s">
        <v>550</v>
      </c>
      <c r="M57" s="81" t="s">
        <v>551</v>
      </c>
      <c r="N57" s="81" t="s">
        <v>552</v>
      </c>
      <c r="O57" s="82" t="s">
        <v>553</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ERIZFGFiu71fCED3pJH3CJGp4dtqxTdSeDnThUj5hjG3A15QKAKRJv5DHo9NwJl4TYywbynmmGiwDqohwJrbg==" saltValue="ltrPXAvM1dNPdXYm982zq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H37" zoomScaleSheetLayoutView="100" workbookViewId="0">
      <selection activeCell="K40" sqref="K40:M50"/>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532</v>
      </c>
      <c r="J40" s="103" t="s">
        <v>533</v>
      </c>
      <c r="K40" s="103" t="s">
        <v>534</v>
      </c>
      <c r="L40" s="103" t="s">
        <v>535</v>
      </c>
      <c r="M40" s="104" t="s">
        <v>536</v>
      </c>
    </row>
    <row r="41" spans="2:13" ht="27.75" customHeight="1" x14ac:dyDescent="0.15">
      <c r="B41" s="1184" t="s">
        <v>30</v>
      </c>
      <c r="C41" s="1185"/>
      <c r="D41" s="105"/>
      <c r="E41" s="1190" t="s">
        <v>31</v>
      </c>
      <c r="F41" s="1190"/>
      <c r="G41" s="1190"/>
      <c r="H41" s="1191"/>
      <c r="I41" s="343">
        <v>122423</v>
      </c>
      <c r="J41" s="344">
        <v>120152</v>
      </c>
      <c r="K41" s="344">
        <v>116470</v>
      </c>
      <c r="L41" s="344">
        <v>113729</v>
      </c>
      <c r="M41" s="345">
        <v>109899</v>
      </c>
    </row>
    <row r="42" spans="2:13" ht="27.75" customHeight="1" x14ac:dyDescent="0.15">
      <c r="B42" s="1186"/>
      <c r="C42" s="1187"/>
      <c r="D42" s="106"/>
      <c r="E42" s="1192" t="s">
        <v>32</v>
      </c>
      <c r="F42" s="1192"/>
      <c r="G42" s="1192"/>
      <c r="H42" s="1193"/>
      <c r="I42" s="346" t="s">
        <v>494</v>
      </c>
      <c r="J42" s="347" t="s">
        <v>494</v>
      </c>
      <c r="K42" s="347" t="s">
        <v>494</v>
      </c>
      <c r="L42" s="347" t="s">
        <v>494</v>
      </c>
      <c r="M42" s="348" t="s">
        <v>494</v>
      </c>
    </row>
    <row r="43" spans="2:13" ht="27.75" customHeight="1" x14ac:dyDescent="0.15">
      <c r="B43" s="1186"/>
      <c r="C43" s="1187"/>
      <c r="D43" s="106"/>
      <c r="E43" s="1192" t="s">
        <v>33</v>
      </c>
      <c r="F43" s="1192"/>
      <c r="G43" s="1192"/>
      <c r="H43" s="1193"/>
      <c r="I43" s="346">
        <v>16920</v>
      </c>
      <c r="J43" s="347">
        <v>15377</v>
      </c>
      <c r="K43" s="347">
        <v>14165</v>
      </c>
      <c r="L43" s="347">
        <v>13090</v>
      </c>
      <c r="M43" s="348">
        <v>12304</v>
      </c>
    </row>
    <row r="44" spans="2:13" ht="27.75" customHeight="1" x14ac:dyDescent="0.15">
      <c r="B44" s="1186"/>
      <c r="C44" s="1187"/>
      <c r="D44" s="106"/>
      <c r="E44" s="1192" t="s">
        <v>34</v>
      </c>
      <c r="F44" s="1192"/>
      <c r="G44" s="1192"/>
      <c r="H44" s="1193"/>
      <c r="I44" s="346" t="s">
        <v>494</v>
      </c>
      <c r="J44" s="347" t="s">
        <v>494</v>
      </c>
      <c r="K44" s="347" t="s">
        <v>494</v>
      </c>
      <c r="L44" s="347" t="s">
        <v>494</v>
      </c>
      <c r="M44" s="348" t="s">
        <v>494</v>
      </c>
    </row>
    <row r="45" spans="2:13" ht="27.75" customHeight="1" x14ac:dyDescent="0.15">
      <c r="B45" s="1186"/>
      <c r="C45" s="1187"/>
      <c r="D45" s="106"/>
      <c r="E45" s="1192" t="s">
        <v>35</v>
      </c>
      <c r="F45" s="1192"/>
      <c r="G45" s="1192"/>
      <c r="H45" s="1193"/>
      <c r="I45" s="346">
        <v>13840</v>
      </c>
      <c r="J45" s="347">
        <v>13893</v>
      </c>
      <c r="K45" s="347">
        <v>13735</v>
      </c>
      <c r="L45" s="347">
        <v>14231</v>
      </c>
      <c r="M45" s="348">
        <v>14305</v>
      </c>
    </row>
    <row r="46" spans="2:13" ht="27.75" customHeight="1" x14ac:dyDescent="0.15">
      <c r="B46" s="1186"/>
      <c r="C46" s="1187"/>
      <c r="D46" s="107"/>
      <c r="E46" s="1192" t="s">
        <v>36</v>
      </c>
      <c r="F46" s="1192"/>
      <c r="G46" s="1192"/>
      <c r="H46" s="1193"/>
      <c r="I46" s="346">
        <v>7</v>
      </c>
      <c r="J46" s="347">
        <v>7</v>
      </c>
      <c r="K46" s="347">
        <v>4</v>
      </c>
      <c r="L46" s="347">
        <v>3</v>
      </c>
      <c r="M46" s="348" t="s">
        <v>494</v>
      </c>
    </row>
    <row r="47" spans="2:13" ht="27.75" customHeight="1" x14ac:dyDescent="0.15">
      <c r="B47" s="1186"/>
      <c r="C47" s="1187"/>
      <c r="D47" s="108"/>
      <c r="E47" s="1194" t="s">
        <v>37</v>
      </c>
      <c r="F47" s="1195"/>
      <c r="G47" s="1195"/>
      <c r="H47" s="1196"/>
      <c r="I47" s="346" t="s">
        <v>494</v>
      </c>
      <c r="J47" s="347" t="s">
        <v>494</v>
      </c>
      <c r="K47" s="347" t="s">
        <v>494</v>
      </c>
      <c r="L47" s="347" t="s">
        <v>494</v>
      </c>
      <c r="M47" s="348" t="s">
        <v>494</v>
      </c>
    </row>
    <row r="48" spans="2:13" ht="27.75" customHeight="1" x14ac:dyDescent="0.15">
      <c r="B48" s="1186"/>
      <c r="C48" s="1187"/>
      <c r="D48" s="106"/>
      <c r="E48" s="1192" t="s">
        <v>38</v>
      </c>
      <c r="F48" s="1192"/>
      <c r="G48" s="1192"/>
      <c r="H48" s="1193"/>
      <c r="I48" s="346" t="s">
        <v>494</v>
      </c>
      <c r="J48" s="347" t="s">
        <v>494</v>
      </c>
      <c r="K48" s="347" t="s">
        <v>494</v>
      </c>
      <c r="L48" s="347" t="s">
        <v>494</v>
      </c>
      <c r="M48" s="348" t="s">
        <v>494</v>
      </c>
    </row>
    <row r="49" spans="2:13" ht="27.75" customHeight="1" x14ac:dyDescent="0.15">
      <c r="B49" s="1188"/>
      <c r="C49" s="1189"/>
      <c r="D49" s="106"/>
      <c r="E49" s="1192" t="s">
        <v>39</v>
      </c>
      <c r="F49" s="1192"/>
      <c r="G49" s="1192"/>
      <c r="H49" s="1193"/>
      <c r="I49" s="346" t="s">
        <v>494</v>
      </c>
      <c r="J49" s="347" t="s">
        <v>494</v>
      </c>
      <c r="K49" s="347" t="s">
        <v>494</v>
      </c>
      <c r="L49" s="347" t="s">
        <v>494</v>
      </c>
      <c r="M49" s="348" t="s">
        <v>494</v>
      </c>
    </row>
    <row r="50" spans="2:13" ht="27.75" customHeight="1" x14ac:dyDescent="0.15">
      <c r="B50" s="1197" t="s">
        <v>40</v>
      </c>
      <c r="C50" s="1198"/>
      <c r="D50" s="109"/>
      <c r="E50" s="1192" t="s">
        <v>41</v>
      </c>
      <c r="F50" s="1192"/>
      <c r="G50" s="1192"/>
      <c r="H50" s="1193"/>
      <c r="I50" s="346">
        <v>20704</v>
      </c>
      <c r="J50" s="347">
        <v>20891</v>
      </c>
      <c r="K50" s="347">
        <v>20870</v>
      </c>
      <c r="L50" s="347">
        <v>20309</v>
      </c>
      <c r="M50" s="348">
        <v>20952</v>
      </c>
    </row>
    <row r="51" spans="2:13" ht="27.75" customHeight="1" x14ac:dyDescent="0.15">
      <c r="B51" s="1186"/>
      <c r="C51" s="1187"/>
      <c r="D51" s="106"/>
      <c r="E51" s="1192" t="s">
        <v>42</v>
      </c>
      <c r="F51" s="1192"/>
      <c r="G51" s="1192"/>
      <c r="H51" s="1193"/>
      <c r="I51" s="346">
        <v>30853</v>
      </c>
      <c r="J51" s="347">
        <v>28729</v>
      </c>
      <c r="K51" s="347">
        <v>27061</v>
      </c>
      <c r="L51" s="347">
        <v>26373</v>
      </c>
      <c r="M51" s="348">
        <v>25922</v>
      </c>
    </row>
    <row r="52" spans="2:13" ht="27.75" customHeight="1" x14ac:dyDescent="0.15">
      <c r="B52" s="1188"/>
      <c r="C52" s="1189"/>
      <c r="D52" s="106"/>
      <c r="E52" s="1192" t="s">
        <v>43</v>
      </c>
      <c r="F52" s="1192"/>
      <c r="G52" s="1192"/>
      <c r="H52" s="1193"/>
      <c r="I52" s="346">
        <v>87539</v>
      </c>
      <c r="J52" s="347">
        <v>86648</v>
      </c>
      <c r="K52" s="347">
        <v>84168</v>
      </c>
      <c r="L52" s="347">
        <v>81311</v>
      </c>
      <c r="M52" s="348">
        <v>76884</v>
      </c>
    </row>
    <row r="53" spans="2:13" ht="27.75" customHeight="1" thickBot="1" x14ac:dyDescent="0.2">
      <c r="B53" s="1199" t="s">
        <v>19</v>
      </c>
      <c r="C53" s="1200"/>
      <c r="D53" s="110"/>
      <c r="E53" s="1201" t="s">
        <v>44</v>
      </c>
      <c r="F53" s="1201"/>
      <c r="G53" s="1201"/>
      <c r="H53" s="1202"/>
      <c r="I53" s="349">
        <v>14094</v>
      </c>
      <c r="J53" s="350">
        <v>13160</v>
      </c>
      <c r="K53" s="350">
        <v>12275</v>
      </c>
      <c r="L53" s="350">
        <v>13060</v>
      </c>
      <c r="M53" s="351">
        <v>12750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SSW/PA0z7nb6pS6/KCaOhbhASIXgS5SbZ0hjdGt/iUeONsG7WYPlBZjm4P6m6S0V6x2CQKPgOQEFyJvCU/RmWw==" saltValue="JMIwd6DGCk+LT98eFphTi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54" zoomScale="70" zoomScaleNormal="70" zoomScaleSheetLayoutView="100" workbookViewId="0">
      <selection activeCell="C58" sqref="C58:E58"/>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534</v>
      </c>
      <c r="G54" s="119" t="s">
        <v>535</v>
      </c>
      <c r="H54" s="120" t="s">
        <v>536</v>
      </c>
    </row>
    <row r="55" spans="2:8" ht="52.5" customHeight="1" x14ac:dyDescent="0.15">
      <c r="B55" s="121"/>
      <c r="C55" s="1211" t="s">
        <v>46</v>
      </c>
      <c r="D55" s="1211"/>
      <c r="E55" s="1212"/>
      <c r="F55" s="352">
        <v>9942</v>
      </c>
      <c r="G55" s="352">
        <v>9952</v>
      </c>
      <c r="H55" s="353">
        <v>10027</v>
      </c>
    </row>
    <row r="56" spans="2:8" ht="52.5" customHeight="1" x14ac:dyDescent="0.15">
      <c r="B56" s="122"/>
      <c r="C56" s="1213" t="s">
        <v>47</v>
      </c>
      <c r="D56" s="1213"/>
      <c r="E56" s="1214"/>
      <c r="F56" s="354">
        <v>1502</v>
      </c>
      <c r="G56" s="354">
        <v>1502</v>
      </c>
      <c r="H56" s="355">
        <v>1503</v>
      </c>
    </row>
    <row r="57" spans="2:8" ht="53.25" customHeight="1" x14ac:dyDescent="0.15">
      <c r="B57" s="122"/>
      <c r="C57" s="1215" t="s">
        <v>48</v>
      </c>
      <c r="D57" s="1215"/>
      <c r="E57" s="1216"/>
      <c r="F57" s="356">
        <v>3875</v>
      </c>
      <c r="G57" s="356">
        <v>4045</v>
      </c>
      <c r="H57" s="357">
        <v>5193</v>
      </c>
    </row>
    <row r="58" spans="2:8" ht="45.75" customHeight="1" x14ac:dyDescent="0.15">
      <c r="B58" s="123"/>
      <c r="C58" s="1203" t="s">
        <v>565</v>
      </c>
      <c r="D58" s="1204"/>
      <c r="E58" s="1205"/>
      <c r="F58" s="358">
        <v>1612</v>
      </c>
      <c r="G58" s="358">
        <v>1612</v>
      </c>
      <c r="H58" s="359">
        <v>2114</v>
      </c>
    </row>
    <row r="59" spans="2:8" ht="45.75" customHeight="1" x14ac:dyDescent="0.15">
      <c r="B59" s="123"/>
      <c r="C59" s="1203" t="s">
        <v>566</v>
      </c>
      <c r="D59" s="1204"/>
      <c r="E59" s="1205"/>
      <c r="F59" s="358">
        <v>1050</v>
      </c>
      <c r="G59" s="358">
        <v>1250</v>
      </c>
      <c r="H59" s="359">
        <v>1943</v>
      </c>
    </row>
    <row r="60" spans="2:8" ht="45.75" customHeight="1" x14ac:dyDescent="0.15">
      <c r="B60" s="123"/>
      <c r="C60" s="1203" t="s">
        <v>567</v>
      </c>
      <c r="D60" s="1204"/>
      <c r="E60" s="1205"/>
      <c r="F60" s="358">
        <v>567</v>
      </c>
      <c r="G60" s="358">
        <v>520</v>
      </c>
      <c r="H60" s="359">
        <v>476</v>
      </c>
    </row>
    <row r="61" spans="2:8" ht="45.75" customHeight="1" x14ac:dyDescent="0.15">
      <c r="B61" s="123"/>
      <c r="C61" s="1203" t="s">
        <v>569</v>
      </c>
      <c r="D61" s="1204"/>
      <c r="E61" s="1205"/>
      <c r="F61" s="358">
        <v>456</v>
      </c>
      <c r="G61" s="358">
        <v>456</v>
      </c>
      <c r="H61" s="359">
        <v>456</v>
      </c>
    </row>
    <row r="62" spans="2:8" ht="45.75" customHeight="1" thickBot="1" x14ac:dyDescent="0.2">
      <c r="B62" s="124"/>
      <c r="C62" s="1206" t="s">
        <v>568</v>
      </c>
      <c r="D62" s="1207"/>
      <c r="E62" s="1208"/>
      <c r="F62" s="360">
        <v>90</v>
      </c>
      <c r="G62" s="360">
        <v>90</v>
      </c>
      <c r="H62" s="361">
        <v>90</v>
      </c>
    </row>
    <row r="63" spans="2:8" ht="52.5" customHeight="1" thickBot="1" x14ac:dyDescent="0.2">
      <c r="B63" s="125"/>
      <c r="C63" s="1209" t="s">
        <v>49</v>
      </c>
      <c r="D63" s="1209"/>
      <c r="E63" s="1210"/>
      <c r="F63" s="362">
        <v>15319</v>
      </c>
      <c r="G63" s="362">
        <v>15498</v>
      </c>
      <c r="H63" s="363">
        <v>16723</v>
      </c>
    </row>
    <row r="64" spans="2:8" x14ac:dyDescent="0.15"/>
  </sheetData>
  <sheetProtection algorithmName="SHA-512" hashValue="C3znfEyk8HyLF+zTcKXCaXm72b3plmxlxZEwvecPMyD0/ken8wEK8mC0rLddohPrwTNJjQuuxqloib4QmRIDjg==" saltValue="r6kQxiiOQEQHD0SvR1fW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531</v>
      </c>
      <c r="G2" s="139"/>
      <c r="H2" s="140"/>
    </row>
    <row r="3" spans="1:8" x14ac:dyDescent="0.15">
      <c r="A3" s="136" t="s">
        <v>524</v>
      </c>
      <c r="B3" s="141"/>
      <c r="C3" s="142"/>
      <c r="D3" s="143">
        <v>34621</v>
      </c>
      <c r="E3" s="144"/>
      <c r="F3" s="145">
        <v>52191</v>
      </c>
      <c r="G3" s="146"/>
      <c r="H3" s="147"/>
    </row>
    <row r="4" spans="1:8" x14ac:dyDescent="0.15">
      <c r="A4" s="148"/>
      <c r="B4" s="149"/>
      <c r="C4" s="150"/>
      <c r="D4" s="151">
        <v>15379</v>
      </c>
      <c r="E4" s="152"/>
      <c r="F4" s="153">
        <v>26807</v>
      </c>
      <c r="G4" s="154"/>
      <c r="H4" s="155"/>
    </row>
    <row r="5" spans="1:8" x14ac:dyDescent="0.15">
      <c r="A5" s="136" t="s">
        <v>526</v>
      </c>
      <c r="B5" s="141"/>
      <c r="C5" s="142"/>
      <c r="D5" s="143">
        <v>28142</v>
      </c>
      <c r="E5" s="144"/>
      <c r="F5" s="145">
        <v>48105</v>
      </c>
      <c r="G5" s="146"/>
      <c r="H5" s="147"/>
    </row>
    <row r="6" spans="1:8" x14ac:dyDescent="0.15">
      <c r="A6" s="148"/>
      <c r="B6" s="149"/>
      <c r="C6" s="150"/>
      <c r="D6" s="151">
        <v>15506</v>
      </c>
      <c r="E6" s="152"/>
      <c r="F6" s="153">
        <v>24072</v>
      </c>
      <c r="G6" s="154"/>
      <c r="H6" s="155"/>
    </row>
    <row r="7" spans="1:8" x14ac:dyDescent="0.15">
      <c r="A7" s="136" t="s">
        <v>527</v>
      </c>
      <c r="B7" s="141"/>
      <c r="C7" s="142"/>
      <c r="D7" s="143">
        <v>28994</v>
      </c>
      <c r="E7" s="144"/>
      <c r="F7" s="145">
        <v>47446</v>
      </c>
      <c r="G7" s="146"/>
      <c r="H7" s="147"/>
    </row>
    <row r="8" spans="1:8" x14ac:dyDescent="0.15">
      <c r="A8" s="148"/>
      <c r="B8" s="149"/>
      <c r="C8" s="150"/>
      <c r="D8" s="151">
        <v>16294</v>
      </c>
      <c r="E8" s="152"/>
      <c r="F8" s="153">
        <v>24371</v>
      </c>
      <c r="G8" s="154"/>
      <c r="H8" s="155"/>
    </row>
    <row r="9" spans="1:8" x14ac:dyDescent="0.15">
      <c r="A9" s="136" t="s">
        <v>528</v>
      </c>
      <c r="B9" s="141"/>
      <c r="C9" s="142"/>
      <c r="D9" s="143">
        <v>33104</v>
      </c>
      <c r="E9" s="144"/>
      <c r="F9" s="145">
        <v>48387</v>
      </c>
      <c r="G9" s="146"/>
      <c r="H9" s="147"/>
    </row>
    <row r="10" spans="1:8" x14ac:dyDescent="0.15">
      <c r="A10" s="148"/>
      <c r="B10" s="149"/>
      <c r="C10" s="150"/>
      <c r="D10" s="151">
        <v>21682</v>
      </c>
      <c r="E10" s="152"/>
      <c r="F10" s="153">
        <v>25592</v>
      </c>
      <c r="G10" s="154"/>
      <c r="H10" s="155"/>
    </row>
    <row r="11" spans="1:8" x14ac:dyDescent="0.15">
      <c r="A11" s="136" t="s">
        <v>529</v>
      </c>
      <c r="B11" s="141"/>
      <c r="C11" s="142"/>
      <c r="D11" s="143">
        <v>25110</v>
      </c>
      <c r="E11" s="144"/>
      <c r="F11" s="145">
        <v>49684</v>
      </c>
      <c r="G11" s="146"/>
      <c r="H11" s="147"/>
    </row>
    <row r="12" spans="1:8" x14ac:dyDescent="0.15">
      <c r="A12" s="148"/>
      <c r="B12" s="149"/>
      <c r="C12" s="156"/>
      <c r="D12" s="151">
        <v>16561</v>
      </c>
      <c r="E12" s="152"/>
      <c r="F12" s="153">
        <v>28303</v>
      </c>
      <c r="G12" s="154"/>
      <c r="H12" s="155"/>
    </row>
    <row r="13" spans="1:8" x14ac:dyDescent="0.15">
      <c r="A13" s="136"/>
      <c r="B13" s="141"/>
      <c r="C13" s="157"/>
      <c r="D13" s="158">
        <v>29994</v>
      </c>
      <c r="E13" s="159"/>
      <c r="F13" s="160">
        <v>49163</v>
      </c>
      <c r="G13" s="161"/>
      <c r="H13" s="147"/>
    </row>
    <row r="14" spans="1:8" x14ac:dyDescent="0.15">
      <c r="A14" s="148"/>
      <c r="B14" s="149"/>
      <c r="C14" s="150"/>
      <c r="D14" s="151">
        <v>17084</v>
      </c>
      <c r="E14" s="152"/>
      <c r="F14" s="153">
        <v>25829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3.22</v>
      </c>
      <c r="C19" s="162">
        <f>ROUND(VALUE(SUBSTITUTE(実質収支比率等に係る経年分析!G$48,"▲","-")),2)</f>
        <v>2.36</v>
      </c>
      <c r="D19" s="162">
        <f>ROUND(VALUE(SUBSTITUTE(実質収支比率等に係る経年分析!H$48,"▲","-")),2)</f>
        <v>1.58</v>
      </c>
      <c r="E19" s="162">
        <f>ROUND(VALUE(SUBSTITUTE(実質収支比率等に係る経年分析!I$48,"▲","-")),2)</f>
        <v>1.57</v>
      </c>
      <c r="F19" s="162">
        <f>ROUND(VALUE(SUBSTITUTE(実質収支比率等に係る経年分析!J$48,"▲","-")),2)</f>
        <v>1.74</v>
      </c>
    </row>
    <row r="20" spans="1:11" x14ac:dyDescent="0.15">
      <c r="A20" s="162" t="s">
        <v>53</v>
      </c>
      <c r="B20" s="162">
        <f>ROUND(VALUE(SUBSTITUTE(実質収支比率等に係る経年分析!F$47,"▲","-")),2)</f>
        <v>14.7</v>
      </c>
      <c r="C20" s="162">
        <f>ROUND(VALUE(SUBSTITUTE(実質収支比率等に係る経年分析!G$47,"▲","-")),2)</f>
        <v>14.98</v>
      </c>
      <c r="D20" s="162">
        <f>ROUND(VALUE(SUBSTITUTE(実質収支比率等に係る経年分析!H$47,"▲","-")),2)</f>
        <v>15.05</v>
      </c>
      <c r="E20" s="162">
        <f>ROUND(VALUE(SUBSTITUTE(実質収支比率等に係る経年分析!I$47,"▲","-")),2)</f>
        <v>14.65</v>
      </c>
      <c r="F20" s="162">
        <f>ROUND(VALUE(SUBSTITUTE(実質収支比率等に係る経年分析!J$47,"▲","-")),2)</f>
        <v>14.13</v>
      </c>
    </row>
    <row r="21" spans="1:11" x14ac:dyDescent="0.15">
      <c r="A21" s="162" t="s">
        <v>54</v>
      </c>
      <c r="B21" s="162">
        <f>IF(ISNUMBER(VALUE(SUBSTITUTE(実質収支比率等に係る経年分析!F$49,"▲","-"))),ROUND(VALUE(SUBSTITUTE(実質収支比率等に係る経年分析!F$49,"▲","-")),2),NA())</f>
        <v>2.4300000000000002</v>
      </c>
      <c r="C21" s="162">
        <f>IF(ISNUMBER(VALUE(SUBSTITUTE(実質収支比率等に係る経年分析!G$49,"▲","-"))),ROUND(VALUE(SUBSTITUTE(実質収支比率等に係る経年分析!G$49,"▲","-")),2),NA())</f>
        <v>0.64</v>
      </c>
      <c r="D21" s="162">
        <f>IF(ISNUMBER(VALUE(SUBSTITUTE(実質収支比率等に係る経年分析!H$49,"▲","-"))),ROUND(VALUE(SUBSTITUTE(実質収支比率等に係る経年分析!H$49,"▲","-")),2),NA())</f>
        <v>-1.08</v>
      </c>
      <c r="E21" s="162">
        <f>IF(ISNUMBER(VALUE(SUBSTITUTE(実質収支比率等に係る経年分析!I$49,"▲","-"))),ROUND(VALUE(SUBSTITUTE(実質収支比率等に係る経年分析!I$49,"▲","-")),2),NA())</f>
        <v>0.05</v>
      </c>
      <c r="F21" s="162">
        <f>IF(ISNUMBER(VALUE(SUBSTITUTE(実質収支比率等に係る経年分析!J$49,"▲","-"))),ROUND(VALUE(SUBSTITUTE(実質収支比率等に係る経年分析!J$49,"▲","-")),2),NA())</f>
        <v>0.35</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後期高齢者医療事業特別会計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0.16</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国民健康保険事業特別会計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0.03</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0.03</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0.04</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0.03</v>
      </c>
    </row>
    <row r="31" spans="1:11" x14ac:dyDescent="0.15">
      <c r="A31" s="163" t="str">
        <f>IF(連結実質赤字比率に係る赤字・黒字の構成分析!C$39="",NA(),連結実質赤字比率に係る赤字・黒字の構成分析!C$39)</f>
        <v>介護保険事業特別会計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1.17</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0.47</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0.51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0.17</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0.21</v>
      </c>
    </row>
    <row r="32" spans="1:11" x14ac:dyDescent="0.15">
      <c r="A32" s="163" t="str">
        <f>IF(連結実質赤字比率に係る赤字・黒字の構成分析!C$38="",NA(),連結実質赤字比率に係る赤字・黒字の構成分析!C$38)</f>
        <v>石ヶ谷墓園整備事業特別会計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0.48</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0.47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0.49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0.48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0.49</v>
      </c>
    </row>
    <row r="33" spans="1:16" x14ac:dyDescent="0.15">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2.73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1.88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1.08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1.08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1.24</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5.15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5.29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5.57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6.48</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6.65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5.72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6.81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9.67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9.1300000000000008</v>
      </c>
    </row>
    <row r="36" spans="1:16" x14ac:dyDescent="0.15">
      <c r="A36" s="163" t="str">
        <f>IF(連結実質赤字比率に係る赤字・黒字の構成分析!C$34="",NA(),連結実質赤字比率に係る赤字・黒字の構成分析!C$34)</f>
        <v>土地区画整理事業清算金特別会計</v>
      </c>
      <c r="B36" s="163" t="e">
        <f>IF(ROUND(VALUE(SUBSTITUTE(連結実質赤字比率に係る赤字・黒字の構成分析!F$34,"▲", "-")), 2) &lt; 0, ABS(ROUND(VALUE(SUBSTITUTE(連結実質赤字比率に係る赤字・黒字の構成分析!F$34,"▲", "-")), 2)), NA())</f>
        <v>#VALUE!</v>
      </c>
      <c r="C36" s="163" t="e">
        <f>IF(ROUND(VALUE(SUBSTITUTE(連結実質赤字比率に係る赤字・黒字の構成分析!F$34,"▲", "-")), 2) &gt;= 0, ABS(ROUND(VALUE(SUBSTITUTE(連結実質赤字比率に係る赤字・黒字の構成分析!F$34,"▲", "-")), 2)), NA())</f>
        <v>#VALUE!</v>
      </c>
      <c r="D36" s="163" t="e">
        <f>IF(ROUND(VALUE(SUBSTITUTE(連結実質赤字比率に係る赤字・黒字の構成分析!G$34,"▲", "-")), 2) &lt; 0, ABS(ROUND(VALUE(SUBSTITUTE(連結実質赤字比率に係る赤字・黒字の構成分析!G$34,"▲", "-")), 2)), NA())</f>
        <v>#VALUE!</v>
      </c>
      <c r="E36" s="163" t="e">
        <f>IF(ROUND(VALUE(SUBSTITUTE(連結実質赤字比率に係る赤字・黒字の構成分析!G$34,"▲", "-")), 2) &gt;= 0, ABS(ROUND(VALUE(SUBSTITUTE(連結実質赤字比率に係る赤字・黒字の構成分析!G$34,"▲", "-")), 2)), NA())</f>
        <v>#VALUE!</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0</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0</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0</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11402</v>
      </c>
      <c r="E42" s="164"/>
      <c r="F42" s="164"/>
      <c r="G42" s="164">
        <f>'実質公債費比率（分子）の構造'!L$52</f>
        <v>11266</v>
      </c>
      <c r="H42" s="164"/>
      <c r="I42" s="164"/>
      <c r="J42" s="164">
        <f>'実質公債費比率（分子）の構造'!M$52</f>
        <v>11245</v>
      </c>
      <c r="K42" s="164"/>
      <c r="L42" s="164"/>
      <c r="M42" s="164">
        <f>'実質公債費比率（分子）の構造'!N$52</f>
        <v>11007</v>
      </c>
      <c r="N42" s="164"/>
      <c r="O42" s="164"/>
      <c r="P42" s="164">
        <f>'実質公債費比率（分子）の構造'!O$52</f>
        <v>10794</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1892</v>
      </c>
      <c r="C46" s="164"/>
      <c r="D46" s="164"/>
      <c r="E46" s="164">
        <f>'実質公債費比率（分子）の構造'!L$48</f>
        <v>1850</v>
      </c>
      <c r="F46" s="164"/>
      <c r="G46" s="164"/>
      <c r="H46" s="164">
        <f>'実質公債費比率（分子）の構造'!M$48</f>
        <v>1753</v>
      </c>
      <c r="I46" s="164"/>
      <c r="J46" s="164"/>
      <c r="K46" s="164">
        <f>'実質公債費比率（分子）の構造'!N$48</f>
        <v>1673</v>
      </c>
      <c r="L46" s="164"/>
      <c r="M46" s="164"/>
      <c r="N46" s="164">
        <f>'実質公債費比率（分子）の構造'!O$48</f>
        <v>1594</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11508</v>
      </c>
      <c r="C49" s="164"/>
      <c r="D49" s="164"/>
      <c r="E49" s="164">
        <f>'実質公債費比率（分子）の構造'!L$45</f>
        <v>11668</v>
      </c>
      <c r="F49" s="164"/>
      <c r="G49" s="164"/>
      <c r="H49" s="164">
        <f>'実質公債費比率（分子）の構造'!M$45</f>
        <v>12228</v>
      </c>
      <c r="I49" s="164"/>
      <c r="J49" s="164"/>
      <c r="K49" s="164">
        <f>'実質公債費比率（分子）の構造'!N$45</f>
        <v>12146</v>
      </c>
      <c r="L49" s="164"/>
      <c r="M49" s="164"/>
      <c r="N49" s="164">
        <f>'実質公債費比率（分子）の構造'!O$45</f>
        <v>10738</v>
      </c>
      <c r="O49" s="164"/>
      <c r="P49" s="164"/>
    </row>
    <row r="50" spans="1:16" x14ac:dyDescent="0.15">
      <c r="A50" s="164" t="s">
        <v>67</v>
      </c>
      <c r="B50" s="164" t="e">
        <f>NA()</f>
        <v>#N/A</v>
      </c>
      <c r="C50" s="164">
        <f>IF(ISNUMBER('実質公債費比率（分子）の構造'!K$53),'実質公債費比率（分子）の構造'!K$53,NA())</f>
        <v>1998</v>
      </c>
      <c r="D50" s="164" t="e">
        <f>NA()</f>
        <v>#N/A</v>
      </c>
      <c r="E50" s="164" t="e">
        <f>NA()</f>
        <v>#N/A</v>
      </c>
      <c r="F50" s="164">
        <f>IF(ISNUMBER('実質公債費比率（分子）の構造'!L$53),'実質公債費比率（分子）の構造'!L$53,NA())</f>
        <v>2252</v>
      </c>
      <c r="G50" s="164" t="e">
        <f>NA()</f>
        <v>#N/A</v>
      </c>
      <c r="H50" s="164" t="e">
        <f>NA()</f>
        <v>#N/A</v>
      </c>
      <c r="I50" s="164">
        <f>IF(ISNUMBER('実質公債費比率（分子）の構造'!M$53),'実質公債費比率（分子）の構造'!M$53,NA())</f>
        <v>2736</v>
      </c>
      <c r="J50" s="164" t="e">
        <f>NA()</f>
        <v>#N/A</v>
      </c>
      <c r="K50" s="164" t="e">
        <f>NA()</f>
        <v>#N/A</v>
      </c>
      <c r="L50" s="164">
        <f>IF(ISNUMBER('実質公債費比率（分子）の構造'!N$53),'実質公債費比率（分子）の構造'!N$53,NA())</f>
        <v>2812</v>
      </c>
      <c r="M50" s="164" t="e">
        <f>NA()</f>
        <v>#N/A</v>
      </c>
      <c r="N50" s="164" t="e">
        <f>NA()</f>
        <v>#N/A</v>
      </c>
      <c r="O50" s="164">
        <f>IF(ISNUMBER('実質公債費比率（分子）の構造'!O$53),'実質公債費比率（分子）の構造'!O$53,NA())</f>
        <v>1538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87539</v>
      </c>
      <c r="E56" s="163"/>
      <c r="F56" s="163"/>
      <c r="G56" s="163">
        <f>'将来負担比率（分子）の構造'!J$52</f>
        <v>86648</v>
      </c>
      <c r="H56" s="163"/>
      <c r="I56" s="163"/>
      <c r="J56" s="163">
        <f>'将来負担比率（分子）の構造'!K$52</f>
        <v>84168</v>
      </c>
      <c r="K56" s="163"/>
      <c r="L56" s="163"/>
      <c r="M56" s="163">
        <f>'将来負担比率（分子）の構造'!L$52</f>
        <v>81311</v>
      </c>
      <c r="N56" s="163"/>
      <c r="O56" s="163"/>
      <c r="P56" s="163">
        <f>'将来負担比率（分子）の構造'!M$52</f>
        <v>76884</v>
      </c>
    </row>
    <row r="57" spans="1:16" x14ac:dyDescent="0.15">
      <c r="A57" s="163" t="s">
        <v>42</v>
      </c>
      <c r="B57" s="163"/>
      <c r="C57" s="163"/>
      <c r="D57" s="163">
        <f>'将来負担比率（分子）の構造'!I$51</f>
        <v>30853</v>
      </c>
      <c r="E57" s="163"/>
      <c r="F57" s="163"/>
      <c r="G57" s="163">
        <f>'将来負担比率（分子）の構造'!J$51</f>
        <v>28729</v>
      </c>
      <c r="H57" s="163"/>
      <c r="I57" s="163"/>
      <c r="J57" s="163">
        <f>'将来負担比率（分子）の構造'!K$51</f>
        <v>27061</v>
      </c>
      <c r="K57" s="163"/>
      <c r="L57" s="163"/>
      <c r="M57" s="163">
        <f>'将来負担比率（分子）の構造'!L$51</f>
        <v>26373</v>
      </c>
      <c r="N57" s="163"/>
      <c r="O57" s="163"/>
      <c r="P57" s="163">
        <f>'将来負担比率（分子）の構造'!M$51</f>
        <v>25922</v>
      </c>
    </row>
    <row r="58" spans="1:16" x14ac:dyDescent="0.15">
      <c r="A58" s="163" t="s">
        <v>41</v>
      </c>
      <c r="B58" s="163"/>
      <c r="C58" s="163"/>
      <c r="D58" s="163">
        <f>'将来負担比率（分子）の構造'!I$50</f>
        <v>20704</v>
      </c>
      <c r="E58" s="163"/>
      <c r="F58" s="163"/>
      <c r="G58" s="163">
        <f>'将来負担比率（分子）の構造'!J$50</f>
        <v>20891</v>
      </c>
      <c r="H58" s="163"/>
      <c r="I58" s="163"/>
      <c r="J58" s="163">
        <f>'将来負担比率（分子）の構造'!K$50</f>
        <v>20870</v>
      </c>
      <c r="K58" s="163"/>
      <c r="L58" s="163"/>
      <c r="M58" s="163">
        <f>'将来負担比率（分子）の構造'!L$50</f>
        <v>20309</v>
      </c>
      <c r="N58" s="163"/>
      <c r="O58" s="163"/>
      <c r="P58" s="163">
        <f>'将来負担比率（分子）の構造'!M$50</f>
        <v>20952</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7</v>
      </c>
      <c r="C61" s="163"/>
      <c r="D61" s="163"/>
      <c r="E61" s="163">
        <f>'将来負担比率（分子）の構造'!J$46</f>
        <v>7</v>
      </c>
      <c r="F61" s="163"/>
      <c r="G61" s="163"/>
      <c r="H61" s="163">
        <f>'将来負担比率（分子）の構造'!K$46</f>
        <v>4</v>
      </c>
      <c r="I61" s="163"/>
      <c r="J61" s="163"/>
      <c r="K61" s="163">
        <f>'将来負担比率（分子）の構造'!L$46</f>
        <v>3</v>
      </c>
      <c r="L61" s="163"/>
      <c r="M61" s="163"/>
      <c r="N61" s="163" t="str">
        <f>'将来負担比率（分子）の構造'!M$46</f>
        <v>-</v>
      </c>
      <c r="O61" s="163"/>
      <c r="P61" s="163"/>
    </row>
    <row r="62" spans="1:16" x14ac:dyDescent="0.15">
      <c r="A62" s="163" t="s">
        <v>35</v>
      </c>
      <c r="B62" s="163">
        <f>'将来負担比率（分子）の構造'!I$45</f>
        <v>13840</v>
      </c>
      <c r="C62" s="163"/>
      <c r="D62" s="163"/>
      <c r="E62" s="163">
        <f>'将来負担比率（分子）の構造'!J$45</f>
        <v>13893</v>
      </c>
      <c r="F62" s="163"/>
      <c r="G62" s="163"/>
      <c r="H62" s="163">
        <f>'将来負担比率（分子）の構造'!K$45</f>
        <v>13735</v>
      </c>
      <c r="I62" s="163"/>
      <c r="J62" s="163"/>
      <c r="K62" s="163">
        <f>'将来負担比率（分子）の構造'!L$45</f>
        <v>14231</v>
      </c>
      <c r="L62" s="163"/>
      <c r="M62" s="163"/>
      <c r="N62" s="163">
        <f>'将来負担比率（分子）の構造'!M$45</f>
        <v>14305</v>
      </c>
      <c r="O62" s="163"/>
      <c r="P62" s="163"/>
    </row>
    <row r="63" spans="1:16" x14ac:dyDescent="0.15">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16920</v>
      </c>
      <c r="C64" s="163"/>
      <c r="D64" s="163"/>
      <c r="E64" s="163">
        <f>'将来負担比率（分子）の構造'!J$43</f>
        <v>15377</v>
      </c>
      <c r="F64" s="163"/>
      <c r="G64" s="163"/>
      <c r="H64" s="163">
        <f>'将来負担比率（分子）の構造'!K$43</f>
        <v>14165</v>
      </c>
      <c r="I64" s="163"/>
      <c r="J64" s="163"/>
      <c r="K64" s="163">
        <f>'将来負担比率（分子）の構造'!L$43</f>
        <v>13090</v>
      </c>
      <c r="L64" s="163"/>
      <c r="M64" s="163"/>
      <c r="N64" s="163">
        <f>'将来負担比率（分子）の構造'!M$43</f>
        <v>12304</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122423</v>
      </c>
      <c r="C66" s="163"/>
      <c r="D66" s="163"/>
      <c r="E66" s="163">
        <f>'将来負担比率（分子）の構造'!J$41</f>
        <v>120152</v>
      </c>
      <c r="F66" s="163"/>
      <c r="G66" s="163"/>
      <c r="H66" s="163">
        <f>'将来負担比率（分子）の構造'!K$41</f>
        <v>116470</v>
      </c>
      <c r="I66" s="163"/>
      <c r="J66" s="163"/>
      <c r="K66" s="163">
        <f>'将来負担比率（分子）の構造'!L$41</f>
        <v>113729</v>
      </c>
      <c r="L66" s="163"/>
      <c r="M66" s="163"/>
      <c r="N66" s="163">
        <f>'将来負担比率（分子）の構造'!M$41</f>
        <v>109899</v>
      </c>
      <c r="O66" s="163"/>
      <c r="P66" s="163"/>
    </row>
    <row r="67" spans="1:16" x14ac:dyDescent="0.15">
      <c r="A67" s="163" t="s">
        <v>71</v>
      </c>
      <c r="B67" s="163" t="e">
        <f>NA()</f>
        <v>#N/A</v>
      </c>
      <c r="C67" s="163">
        <f>IF(ISNUMBER('将来負担比率（分子）の構造'!I$53), IF('将来負担比率（分子）の構造'!I$53 &lt; 0, 0, '将来負担比率（分子）の構造'!I$53), NA())</f>
        <v>14094</v>
      </c>
      <c r="D67" s="163" t="e">
        <f>NA()</f>
        <v>#N/A</v>
      </c>
      <c r="E67" s="163" t="e">
        <f>NA()</f>
        <v>#N/A</v>
      </c>
      <c r="F67" s="163">
        <f>IF(ISNUMBER('将来負担比率（分子）の構造'!J$53), IF('将来負担比率（分子）の構造'!J$53 &lt; 0, 0, '将来負担比率（分子）の構造'!J$53), NA())</f>
        <v>13160</v>
      </c>
      <c r="G67" s="163" t="e">
        <f>NA()</f>
        <v>#N/A</v>
      </c>
      <c r="H67" s="163" t="e">
        <f>NA()</f>
        <v>#N/A</v>
      </c>
      <c r="I67" s="163">
        <f>IF(ISNUMBER('将来負担比率（分子）の構造'!K$53), IF('将来負担比率（分子）の構造'!K$53 &lt; 0, 0, '将来負担比率（分子）の構造'!K$53), NA())</f>
        <v>12275</v>
      </c>
      <c r="J67" s="163" t="e">
        <f>NA()</f>
        <v>#N/A</v>
      </c>
      <c r="K67" s="163" t="e">
        <f>NA()</f>
        <v>#N/A</v>
      </c>
      <c r="L67" s="163">
        <f>IF(ISNUMBER('将来負担比率（分子）の構造'!L$53), IF('将来負担比率（分子）の構造'!L$53 &lt; 0, 0, '将来負担比率（分子）の構造'!L$53), NA())</f>
        <v>13060</v>
      </c>
      <c r="M67" s="163" t="e">
        <f>NA()</f>
        <v>#N/A</v>
      </c>
      <c r="N67" s="163" t="e">
        <f>NA()</f>
        <v>#N/A</v>
      </c>
      <c r="O67" s="163">
        <f>IF(ISNUMBER('将来負担比率（分子）の構造'!M$53), IF('将来負担比率（分子）の構造'!M$53 &lt; 0, 0, '将来負担比率（分子）の構造'!M$53), NA())</f>
        <v>12750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9942</v>
      </c>
      <c r="C72" s="167">
        <f>基金残高に係る経年分析!G55</f>
        <v>9952</v>
      </c>
      <c r="D72" s="167">
        <f>基金残高に係る経年分析!H55</f>
        <v>10027</v>
      </c>
    </row>
    <row r="73" spans="1:16" x14ac:dyDescent="0.15">
      <c r="A73" s="166" t="s">
        <v>74</v>
      </c>
      <c r="B73" s="167">
        <f>基金残高に係る経年分析!F56</f>
        <v>1502</v>
      </c>
      <c r="C73" s="167">
        <f>基金残高に係る経年分析!G56</f>
        <v>1502</v>
      </c>
      <c r="D73" s="167">
        <f>基金残高に係る経年分析!H56</f>
        <v>1503</v>
      </c>
    </row>
    <row r="74" spans="1:16" x14ac:dyDescent="0.15">
      <c r="A74" s="166" t="s">
        <v>75</v>
      </c>
      <c r="B74" s="167">
        <f>基金残高に係る経年分析!F57</f>
        <v>3875</v>
      </c>
      <c r="C74" s="167">
        <f>基金残高に係る経年分析!G57</f>
        <v>4045</v>
      </c>
      <c r="D74" s="167">
        <f>基金残高に係る経年分析!H57</f>
        <v>5193</v>
      </c>
    </row>
  </sheetData>
  <sheetProtection algorithmName="SHA-512" hashValue="g1CABESMwZ3uQaEMn2kkHLQleK+A2iV4dkHlbGanb5gqRG7P4Ycyjub5VLP1ysX2gQ+6GNH0QDUdwl7nTalseg==" saltValue="HhkTM1d2+t0t1QMl2+sDl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Q13"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44941732</v>
      </c>
      <c r="S5" s="613"/>
      <c r="T5" s="613"/>
      <c r="U5" s="613"/>
      <c r="V5" s="613"/>
      <c r="W5" s="613"/>
      <c r="X5" s="613"/>
      <c r="Y5" s="614"/>
      <c r="Z5" s="615">
        <v>34.1</v>
      </c>
      <c r="AA5" s="615"/>
      <c r="AB5" s="615"/>
      <c r="AC5" s="615"/>
      <c r="AD5" s="616">
        <v>41301178</v>
      </c>
      <c r="AE5" s="616"/>
      <c r="AF5" s="616"/>
      <c r="AG5" s="616"/>
      <c r="AH5" s="616"/>
      <c r="AI5" s="616"/>
      <c r="AJ5" s="616"/>
      <c r="AK5" s="616"/>
      <c r="AL5" s="617">
        <v>57.7</v>
      </c>
      <c r="AM5" s="618"/>
      <c r="AN5" s="618"/>
      <c r="AO5" s="619"/>
      <c r="AP5" s="609" t="s">
        <v>216</v>
      </c>
      <c r="AQ5" s="610"/>
      <c r="AR5" s="610"/>
      <c r="AS5" s="610"/>
      <c r="AT5" s="610"/>
      <c r="AU5" s="610"/>
      <c r="AV5" s="610"/>
      <c r="AW5" s="610"/>
      <c r="AX5" s="610"/>
      <c r="AY5" s="610"/>
      <c r="AZ5" s="610"/>
      <c r="BA5" s="610"/>
      <c r="BB5" s="610"/>
      <c r="BC5" s="610"/>
      <c r="BD5" s="610"/>
      <c r="BE5" s="610"/>
      <c r="BF5" s="611"/>
      <c r="BG5" s="623">
        <v>39615520</v>
      </c>
      <c r="BH5" s="624"/>
      <c r="BI5" s="624"/>
      <c r="BJ5" s="624"/>
      <c r="BK5" s="624"/>
      <c r="BL5" s="624"/>
      <c r="BM5" s="624"/>
      <c r="BN5" s="625"/>
      <c r="BO5" s="626">
        <v>88.1</v>
      </c>
      <c r="BP5" s="626"/>
      <c r="BQ5" s="626"/>
      <c r="BR5" s="626"/>
      <c r="BS5" s="627">
        <v>661361</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536076</v>
      </c>
      <c r="S6" s="624"/>
      <c r="T6" s="624"/>
      <c r="U6" s="624"/>
      <c r="V6" s="624"/>
      <c r="W6" s="624"/>
      <c r="X6" s="624"/>
      <c r="Y6" s="625"/>
      <c r="Z6" s="626">
        <v>0.4</v>
      </c>
      <c r="AA6" s="626"/>
      <c r="AB6" s="626"/>
      <c r="AC6" s="626"/>
      <c r="AD6" s="627">
        <v>536076</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39615520</v>
      </c>
      <c r="BH6" s="624"/>
      <c r="BI6" s="624"/>
      <c r="BJ6" s="624"/>
      <c r="BK6" s="624"/>
      <c r="BL6" s="624"/>
      <c r="BM6" s="624"/>
      <c r="BN6" s="625"/>
      <c r="BO6" s="626">
        <v>88.1</v>
      </c>
      <c r="BP6" s="626"/>
      <c r="BQ6" s="626"/>
      <c r="BR6" s="626"/>
      <c r="BS6" s="627">
        <v>661361</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563881</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563880</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32924</v>
      </c>
      <c r="S7" s="624"/>
      <c r="T7" s="624"/>
      <c r="U7" s="624"/>
      <c r="V7" s="624"/>
      <c r="W7" s="624"/>
      <c r="X7" s="624"/>
      <c r="Y7" s="625"/>
      <c r="Z7" s="626">
        <v>0</v>
      </c>
      <c r="AA7" s="626"/>
      <c r="AB7" s="626"/>
      <c r="AC7" s="626"/>
      <c r="AD7" s="627">
        <v>32924</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19522929</v>
      </c>
      <c r="BH7" s="624"/>
      <c r="BI7" s="624"/>
      <c r="BJ7" s="624"/>
      <c r="BK7" s="624"/>
      <c r="BL7" s="624"/>
      <c r="BM7" s="624"/>
      <c r="BN7" s="625"/>
      <c r="BO7" s="626">
        <v>43.4</v>
      </c>
      <c r="BP7" s="626"/>
      <c r="BQ7" s="626"/>
      <c r="BR7" s="626"/>
      <c r="BS7" s="627">
        <v>661361</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10963242</v>
      </c>
      <c r="CS7" s="624"/>
      <c r="CT7" s="624"/>
      <c r="CU7" s="624"/>
      <c r="CV7" s="624"/>
      <c r="CW7" s="624"/>
      <c r="CX7" s="624"/>
      <c r="CY7" s="625"/>
      <c r="CZ7" s="626">
        <v>8.4</v>
      </c>
      <c r="DA7" s="626"/>
      <c r="DB7" s="626"/>
      <c r="DC7" s="626"/>
      <c r="DD7" s="632">
        <v>244832</v>
      </c>
      <c r="DE7" s="624"/>
      <c r="DF7" s="624"/>
      <c r="DG7" s="624"/>
      <c r="DH7" s="624"/>
      <c r="DI7" s="624"/>
      <c r="DJ7" s="624"/>
      <c r="DK7" s="624"/>
      <c r="DL7" s="624"/>
      <c r="DM7" s="624"/>
      <c r="DN7" s="624"/>
      <c r="DO7" s="624"/>
      <c r="DP7" s="625"/>
      <c r="DQ7" s="632">
        <v>9342264</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587302</v>
      </c>
      <c r="S8" s="624"/>
      <c r="T8" s="624"/>
      <c r="U8" s="624"/>
      <c r="V8" s="624"/>
      <c r="W8" s="624"/>
      <c r="X8" s="624"/>
      <c r="Y8" s="625"/>
      <c r="Z8" s="626">
        <v>0.4</v>
      </c>
      <c r="AA8" s="626"/>
      <c r="AB8" s="626"/>
      <c r="AC8" s="626"/>
      <c r="AD8" s="627">
        <v>587302</v>
      </c>
      <c r="AE8" s="627"/>
      <c r="AF8" s="627"/>
      <c r="AG8" s="627"/>
      <c r="AH8" s="627"/>
      <c r="AI8" s="627"/>
      <c r="AJ8" s="627"/>
      <c r="AK8" s="627"/>
      <c r="AL8" s="628">
        <v>0.8</v>
      </c>
      <c r="AM8" s="629"/>
      <c r="AN8" s="629"/>
      <c r="AO8" s="630"/>
      <c r="AP8" s="620" t="s">
        <v>227</v>
      </c>
      <c r="AQ8" s="621"/>
      <c r="AR8" s="621"/>
      <c r="AS8" s="621"/>
      <c r="AT8" s="621"/>
      <c r="AU8" s="621"/>
      <c r="AV8" s="621"/>
      <c r="AW8" s="621"/>
      <c r="AX8" s="621"/>
      <c r="AY8" s="621"/>
      <c r="AZ8" s="621"/>
      <c r="BA8" s="621"/>
      <c r="BB8" s="621"/>
      <c r="BC8" s="621"/>
      <c r="BD8" s="621"/>
      <c r="BE8" s="621"/>
      <c r="BF8" s="622"/>
      <c r="BG8" s="623">
        <v>454681</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70858904</v>
      </c>
      <c r="CS8" s="624"/>
      <c r="CT8" s="624"/>
      <c r="CU8" s="624"/>
      <c r="CV8" s="624"/>
      <c r="CW8" s="624"/>
      <c r="CX8" s="624"/>
      <c r="CY8" s="625"/>
      <c r="CZ8" s="626">
        <v>54.3</v>
      </c>
      <c r="DA8" s="626"/>
      <c r="DB8" s="626"/>
      <c r="DC8" s="626"/>
      <c r="DD8" s="632">
        <v>815989</v>
      </c>
      <c r="DE8" s="624"/>
      <c r="DF8" s="624"/>
      <c r="DG8" s="624"/>
      <c r="DH8" s="624"/>
      <c r="DI8" s="624"/>
      <c r="DJ8" s="624"/>
      <c r="DK8" s="624"/>
      <c r="DL8" s="624"/>
      <c r="DM8" s="624"/>
      <c r="DN8" s="624"/>
      <c r="DO8" s="624"/>
      <c r="DP8" s="625"/>
      <c r="DQ8" s="632">
        <v>34921284</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775326</v>
      </c>
      <c r="S9" s="624"/>
      <c r="T9" s="624"/>
      <c r="U9" s="624"/>
      <c r="V9" s="624"/>
      <c r="W9" s="624"/>
      <c r="X9" s="624"/>
      <c r="Y9" s="625"/>
      <c r="Z9" s="626">
        <v>0.6</v>
      </c>
      <c r="AA9" s="626"/>
      <c r="AB9" s="626"/>
      <c r="AC9" s="626"/>
      <c r="AD9" s="627">
        <v>775326</v>
      </c>
      <c r="AE9" s="627"/>
      <c r="AF9" s="627"/>
      <c r="AG9" s="627"/>
      <c r="AH9" s="627"/>
      <c r="AI9" s="627"/>
      <c r="AJ9" s="627"/>
      <c r="AK9" s="627"/>
      <c r="AL9" s="628">
        <v>1.1000000000000001</v>
      </c>
      <c r="AM9" s="629"/>
      <c r="AN9" s="629"/>
      <c r="AO9" s="630"/>
      <c r="AP9" s="620" t="s">
        <v>230</v>
      </c>
      <c r="AQ9" s="621"/>
      <c r="AR9" s="621"/>
      <c r="AS9" s="621"/>
      <c r="AT9" s="621"/>
      <c r="AU9" s="621"/>
      <c r="AV9" s="621"/>
      <c r="AW9" s="621"/>
      <c r="AX9" s="621"/>
      <c r="AY9" s="621"/>
      <c r="AZ9" s="621"/>
      <c r="BA9" s="621"/>
      <c r="BB9" s="621"/>
      <c r="BC9" s="621"/>
      <c r="BD9" s="621"/>
      <c r="BE9" s="621"/>
      <c r="BF9" s="622"/>
      <c r="BG9" s="623">
        <v>16206411</v>
      </c>
      <c r="BH9" s="624"/>
      <c r="BI9" s="624"/>
      <c r="BJ9" s="624"/>
      <c r="BK9" s="624"/>
      <c r="BL9" s="624"/>
      <c r="BM9" s="624"/>
      <c r="BN9" s="625"/>
      <c r="BO9" s="626">
        <v>36.1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11002287</v>
      </c>
      <c r="CS9" s="624"/>
      <c r="CT9" s="624"/>
      <c r="CU9" s="624"/>
      <c r="CV9" s="624"/>
      <c r="CW9" s="624"/>
      <c r="CX9" s="624"/>
      <c r="CY9" s="625"/>
      <c r="CZ9" s="626">
        <v>8.4</v>
      </c>
      <c r="DA9" s="626"/>
      <c r="DB9" s="626"/>
      <c r="DC9" s="626"/>
      <c r="DD9" s="632">
        <v>931645</v>
      </c>
      <c r="DE9" s="624"/>
      <c r="DF9" s="624"/>
      <c r="DG9" s="624"/>
      <c r="DH9" s="624"/>
      <c r="DI9" s="624"/>
      <c r="DJ9" s="624"/>
      <c r="DK9" s="624"/>
      <c r="DL9" s="624"/>
      <c r="DM9" s="624"/>
      <c r="DN9" s="624"/>
      <c r="DO9" s="624"/>
      <c r="DP9" s="625"/>
      <c r="DQ9" s="632">
        <v>8016589</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756327</v>
      </c>
      <c r="BH10" s="624"/>
      <c r="BI10" s="624"/>
      <c r="BJ10" s="624"/>
      <c r="BK10" s="624"/>
      <c r="BL10" s="624"/>
      <c r="BM10" s="624"/>
      <c r="BN10" s="625"/>
      <c r="BO10" s="626">
        <v>1.7</v>
      </c>
      <c r="BP10" s="626"/>
      <c r="BQ10" s="626"/>
      <c r="BR10" s="626"/>
      <c r="BS10" s="627">
        <v>125964</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126538</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100107</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7160937</v>
      </c>
      <c r="S11" s="624"/>
      <c r="T11" s="624"/>
      <c r="U11" s="624"/>
      <c r="V11" s="624"/>
      <c r="W11" s="624"/>
      <c r="X11" s="624"/>
      <c r="Y11" s="625"/>
      <c r="Z11" s="628">
        <v>5.4</v>
      </c>
      <c r="AA11" s="629"/>
      <c r="AB11" s="629"/>
      <c r="AC11" s="635"/>
      <c r="AD11" s="632">
        <v>7160937</v>
      </c>
      <c r="AE11" s="624"/>
      <c r="AF11" s="624"/>
      <c r="AG11" s="624"/>
      <c r="AH11" s="624"/>
      <c r="AI11" s="624"/>
      <c r="AJ11" s="624"/>
      <c r="AK11" s="625"/>
      <c r="AL11" s="628">
        <v>10</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2105510</v>
      </c>
      <c r="BH11" s="624"/>
      <c r="BI11" s="624"/>
      <c r="BJ11" s="624"/>
      <c r="BK11" s="624"/>
      <c r="BL11" s="624"/>
      <c r="BM11" s="624"/>
      <c r="BN11" s="625"/>
      <c r="BO11" s="626">
        <v>4.7</v>
      </c>
      <c r="BP11" s="626"/>
      <c r="BQ11" s="626"/>
      <c r="BR11" s="626"/>
      <c r="BS11" s="627">
        <v>535397</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696794</v>
      </c>
      <c r="CS11" s="624"/>
      <c r="CT11" s="624"/>
      <c r="CU11" s="624"/>
      <c r="CV11" s="624"/>
      <c r="CW11" s="624"/>
      <c r="CX11" s="624"/>
      <c r="CY11" s="625"/>
      <c r="CZ11" s="626">
        <v>0.5</v>
      </c>
      <c r="DA11" s="626"/>
      <c r="DB11" s="626"/>
      <c r="DC11" s="626"/>
      <c r="DD11" s="632">
        <v>375916</v>
      </c>
      <c r="DE11" s="624"/>
      <c r="DF11" s="624"/>
      <c r="DG11" s="624"/>
      <c r="DH11" s="624"/>
      <c r="DI11" s="624"/>
      <c r="DJ11" s="624"/>
      <c r="DK11" s="624"/>
      <c r="DL11" s="624"/>
      <c r="DM11" s="624"/>
      <c r="DN11" s="624"/>
      <c r="DO11" s="624"/>
      <c r="DP11" s="625"/>
      <c r="DQ11" s="632">
        <v>306909</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17845036</v>
      </c>
      <c r="BH12" s="624"/>
      <c r="BI12" s="624"/>
      <c r="BJ12" s="624"/>
      <c r="BK12" s="624"/>
      <c r="BL12" s="624"/>
      <c r="BM12" s="624"/>
      <c r="BN12" s="625"/>
      <c r="BO12" s="626">
        <v>39.700000000000003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328994</v>
      </c>
      <c r="CS12" s="624"/>
      <c r="CT12" s="624"/>
      <c r="CU12" s="624"/>
      <c r="CV12" s="624"/>
      <c r="CW12" s="624"/>
      <c r="CX12" s="624"/>
      <c r="CY12" s="625"/>
      <c r="CZ12" s="626">
        <v>0.3</v>
      </c>
      <c r="DA12" s="626"/>
      <c r="DB12" s="626"/>
      <c r="DC12" s="626"/>
      <c r="DD12" s="632" t="s">
        <v>122</v>
      </c>
      <c r="DE12" s="624"/>
      <c r="DF12" s="624"/>
      <c r="DG12" s="624"/>
      <c r="DH12" s="624"/>
      <c r="DI12" s="624"/>
      <c r="DJ12" s="624"/>
      <c r="DK12" s="624"/>
      <c r="DL12" s="624"/>
      <c r="DM12" s="624"/>
      <c r="DN12" s="624"/>
      <c r="DO12" s="624"/>
      <c r="DP12" s="625"/>
      <c r="DQ12" s="632">
        <v>277190</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17654298</v>
      </c>
      <c r="BH13" s="624"/>
      <c r="BI13" s="624"/>
      <c r="BJ13" s="624"/>
      <c r="BK13" s="624"/>
      <c r="BL13" s="624"/>
      <c r="BM13" s="624"/>
      <c r="BN13" s="625"/>
      <c r="BO13" s="626">
        <v>39.299999999999997</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7574232</v>
      </c>
      <c r="CS13" s="624"/>
      <c r="CT13" s="624"/>
      <c r="CU13" s="624"/>
      <c r="CV13" s="624"/>
      <c r="CW13" s="624"/>
      <c r="CX13" s="624"/>
      <c r="CY13" s="625"/>
      <c r="CZ13" s="626">
        <v>5.8</v>
      </c>
      <c r="DA13" s="626"/>
      <c r="DB13" s="626"/>
      <c r="DC13" s="626"/>
      <c r="DD13" s="632">
        <v>2506865</v>
      </c>
      <c r="DE13" s="624"/>
      <c r="DF13" s="624"/>
      <c r="DG13" s="624"/>
      <c r="DH13" s="624"/>
      <c r="DI13" s="624"/>
      <c r="DJ13" s="624"/>
      <c r="DK13" s="624"/>
      <c r="DL13" s="624"/>
      <c r="DM13" s="624"/>
      <c r="DN13" s="624"/>
      <c r="DO13" s="624"/>
      <c r="DP13" s="625"/>
      <c r="DQ13" s="632">
        <v>4727559</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561043</v>
      </c>
      <c r="BH14" s="624"/>
      <c r="BI14" s="624"/>
      <c r="BJ14" s="624"/>
      <c r="BK14" s="624"/>
      <c r="BL14" s="624"/>
      <c r="BM14" s="624"/>
      <c r="BN14" s="625"/>
      <c r="BO14" s="626">
        <v>1.2</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3154247</v>
      </c>
      <c r="CS14" s="624"/>
      <c r="CT14" s="624"/>
      <c r="CU14" s="624"/>
      <c r="CV14" s="624"/>
      <c r="CW14" s="624"/>
      <c r="CX14" s="624"/>
      <c r="CY14" s="625"/>
      <c r="CZ14" s="626">
        <v>2.4</v>
      </c>
      <c r="DA14" s="626"/>
      <c r="DB14" s="626"/>
      <c r="DC14" s="626"/>
      <c r="DD14" s="632">
        <v>496641</v>
      </c>
      <c r="DE14" s="624"/>
      <c r="DF14" s="624"/>
      <c r="DG14" s="624"/>
      <c r="DH14" s="624"/>
      <c r="DI14" s="624"/>
      <c r="DJ14" s="624"/>
      <c r="DK14" s="624"/>
      <c r="DL14" s="624"/>
      <c r="DM14" s="624"/>
      <c r="DN14" s="624"/>
      <c r="DO14" s="624"/>
      <c r="DP14" s="625"/>
      <c r="DQ14" s="632">
        <v>2543686</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116431</v>
      </c>
      <c r="S15" s="624"/>
      <c r="T15" s="624"/>
      <c r="U15" s="624"/>
      <c r="V15" s="624"/>
      <c r="W15" s="624"/>
      <c r="X15" s="624"/>
      <c r="Y15" s="625"/>
      <c r="Z15" s="626">
        <v>0.1</v>
      </c>
      <c r="AA15" s="626"/>
      <c r="AB15" s="626"/>
      <c r="AC15" s="626"/>
      <c r="AD15" s="627">
        <v>116431</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1686512</v>
      </c>
      <c r="BH15" s="624"/>
      <c r="BI15" s="624"/>
      <c r="BJ15" s="624"/>
      <c r="BK15" s="624"/>
      <c r="BL15" s="624"/>
      <c r="BM15" s="624"/>
      <c r="BN15" s="625"/>
      <c r="BO15" s="626">
        <v>3.8</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14419580</v>
      </c>
      <c r="CS15" s="624"/>
      <c r="CT15" s="624"/>
      <c r="CU15" s="624"/>
      <c r="CV15" s="624"/>
      <c r="CW15" s="624"/>
      <c r="CX15" s="624"/>
      <c r="CY15" s="625"/>
      <c r="CZ15" s="626">
        <v>11.1</v>
      </c>
      <c r="DA15" s="626"/>
      <c r="DB15" s="626"/>
      <c r="DC15" s="626"/>
      <c r="DD15" s="632">
        <v>2342741</v>
      </c>
      <c r="DE15" s="624"/>
      <c r="DF15" s="624"/>
      <c r="DG15" s="624"/>
      <c r="DH15" s="624"/>
      <c r="DI15" s="624"/>
      <c r="DJ15" s="624"/>
      <c r="DK15" s="624"/>
      <c r="DL15" s="624"/>
      <c r="DM15" s="624"/>
      <c r="DN15" s="624"/>
      <c r="DO15" s="624"/>
      <c r="DP15" s="625"/>
      <c r="DQ15" s="632">
        <v>11001400</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577969</v>
      </c>
      <c r="S16" s="624"/>
      <c r="T16" s="624"/>
      <c r="U16" s="624"/>
      <c r="V16" s="624"/>
      <c r="W16" s="624"/>
      <c r="X16" s="624"/>
      <c r="Y16" s="625"/>
      <c r="Z16" s="626">
        <v>0.4</v>
      </c>
      <c r="AA16" s="626"/>
      <c r="AB16" s="626"/>
      <c r="AC16" s="626"/>
      <c r="AD16" s="627">
        <v>577969</v>
      </c>
      <c r="AE16" s="627"/>
      <c r="AF16" s="627"/>
      <c r="AG16" s="627"/>
      <c r="AH16" s="627"/>
      <c r="AI16" s="627"/>
      <c r="AJ16" s="627"/>
      <c r="AK16" s="627"/>
      <c r="AL16" s="628">
        <v>0.8</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1837177</v>
      </c>
      <c r="S17" s="624"/>
      <c r="T17" s="624"/>
      <c r="U17" s="624"/>
      <c r="V17" s="624"/>
      <c r="W17" s="624"/>
      <c r="X17" s="624"/>
      <c r="Y17" s="625"/>
      <c r="Z17" s="626">
        <v>1.4</v>
      </c>
      <c r="AA17" s="626"/>
      <c r="AB17" s="626"/>
      <c r="AC17" s="626"/>
      <c r="AD17" s="627">
        <v>1837177</v>
      </c>
      <c r="AE17" s="627"/>
      <c r="AF17" s="627"/>
      <c r="AG17" s="627"/>
      <c r="AH17" s="627"/>
      <c r="AI17" s="627"/>
      <c r="AJ17" s="627"/>
      <c r="AK17" s="627"/>
      <c r="AL17" s="628">
        <v>2.6</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10781143</v>
      </c>
      <c r="CS17" s="624"/>
      <c r="CT17" s="624"/>
      <c r="CU17" s="624"/>
      <c r="CV17" s="624"/>
      <c r="CW17" s="624"/>
      <c r="CX17" s="624"/>
      <c r="CY17" s="625"/>
      <c r="CZ17" s="626">
        <v>8.3000000000000007</v>
      </c>
      <c r="DA17" s="626"/>
      <c r="DB17" s="626"/>
      <c r="DC17" s="626"/>
      <c r="DD17" s="632" t="s">
        <v>122</v>
      </c>
      <c r="DE17" s="624"/>
      <c r="DF17" s="624"/>
      <c r="DG17" s="624"/>
      <c r="DH17" s="624"/>
      <c r="DI17" s="624"/>
      <c r="DJ17" s="624"/>
      <c r="DK17" s="624"/>
      <c r="DL17" s="624"/>
      <c r="DM17" s="624"/>
      <c r="DN17" s="624"/>
      <c r="DO17" s="624"/>
      <c r="DP17" s="625"/>
      <c r="DQ17" s="632">
        <v>10474505</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416744</v>
      </c>
      <c r="S18" s="624"/>
      <c r="T18" s="624"/>
      <c r="U18" s="624"/>
      <c r="V18" s="624"/>
      <c r="W18" s="624"/>
      <c r="X18" s="624"/>
      <c r="Y18" s="625"/>
      <c r="Z18" s="626">
        <v>0.3</v>
      </c>
      <c r="AA18" s="626"/>
      <c r="AB18" s="626"/>
      <c r="AC18" s="626"/>
      <c r="AD18" s="627">
        <v>416744</v>
      </c>
      <c r="AE18" s="627"/>
      <c r="AF18" s="627"/>
      <c r="AG18" s="627"/>
      <c r="AH18" s="627"/>
      <c r="AI18" s="627"/>
      <c r="AJ18" s="627"/>
      <c r="AK18" s="627"/>
      <c r="AL18" s="628">
        <v>0.6</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1402956</v>
      </c>
      <c r="S19" s="624"/>
      <c r="T19" s="624"/>
      <c r="U19" s="624"/>
      <c r="V19" s="624"/>
      <c r="W19" s="624"/>
      <c r="X19" s="624"/>
      <c r="Y19" s="625"/>
      <c r="Z19" s="626">
        <v>1.1000000000000001</v>
      </c>
      <c r="AA19" s="626"/>
      <c r="AB19" s="626"/>
      <c r="AC19" s="626"/>
      <c r="AD19" s="627">
        <v>1402956</v>
      </c>
      <c r="AE19" s="627"/>
      <c r="AF19" s="627"/>
      <c r="AG19" s="627"/>
      <c r="AH19" s="627"/>
      <c r="AI19" s="627"/>
      <c r="AJ19" s="627"/>
      <c r="AK19" s="627"/>
      <c r="AL19" s="628">
        <v>2</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5326212</v>
      </c>
      <c r="BH19" s="624"/>
      <c r="BI19" s="624"/>
      <c r="BJ19" s="624"/>
      <c r="BK19" s="624"/>
      <c r="BL19" s="624"/>
      <c r="BM19" s="624"/>
      <c r="BN19" s="625"/>
      <c r="BO19" s="626">
        <v>11.9</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17477</v>
      </c>
      <c r="S20" s="624"/>
      <c r="T20" s="624"/>
      <c r="U20" s="624"/>
      <c r="V20" s="624"/>
      <c r="W20" s="624"/>
      <c r="X20" s="624"/>
      <c r="Y20" s="625"/>
      <c r="Z20" s="626">
        <v>0</v>
      </c>
      <c r="AA20" s="626"/>
      <c r="AB20" s="626"/>
      <c r="AC20" s="626"/>
      <c r="AD20" s="627">
        <v>17477</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5326212</v>
      </c>
      <c r="BH20" s="624"/>
      <c r="BI20" s="624"/>
      <c r="BJ20" s="624"/>
      <c r="BK20" s="624"/>
      <c r="BL20" s="624"/>
      <c r="BM20" s="624"/>
      <c r="BN20" s="625"/>
      <c r="BO20" s="626">
        <v>11.9</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130469842</v>
      </c>
      <c r="CS20" s="624"/>
      <c r="CT20" s="624"/>
      <c r="CU20" s="624"/>
      <c r="CV20" s="624"/>
      <c r="CW20" s="624"/>
      <c r="CX20" s="624"/>
      <c r="CY20" s="625"/>
      <c r="CZ20" s="626">
        <v>100</v>
      </c>
      <c r="DA20" s="626"/>
      <c r="DB20" s="626"/>
      <c r="DC20" s="626"/>
      <c r="DD20" s="632">
        <v>7714629</v>
      </c>
      <c r="DE20" s="624"/>
      <c r="DF20" s="624"/>
      <c r="DG20" s="624"/>
      <c r="DH20" s="624"/>
      <c r="DI20" s="624"/>
      <c r="DJ20" s="624"/>
      <c r="DK20" s="624"/>
      <c r="DL20" s="624"/>
      <c r="DM20" s="624"/>
      <c r="DN20" s="624"/>
      <c r="DO20" s="624"/>
      <c r="DP20" s="625"/>
      <c r="DQ20" s="632">
        <v>82275373</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18431507</v>
      </c>
      <c r="S21" s="624"/>
      <c r="T21" s="624"/>
      <c r="U21" s="624"/>
      <c r="V21" s="624"/>
      <c r="W21" s="624"/>
      <c r="X21" s="624"/>
      <c r="Y21" s="625"/>
      <c r="Z21" s="626">
        <v>14</v>
      </c>
      <c r="AA21" s="626"/>
      <c r="AB21" s="626"/>
      <c r="AC21" s="626"/>
      <c r="AD21" s="627">
        <v>18009102</v>
      </c>
      <c r="AE21" s="627"/>
      <c r="AF21" s="627"/>
      <c r="AG21" s="627"/>
      <c r="AH21" s="627"/>
      <c r="AI21" s="627"/>
      <c r="AJ21" s="627"/>
      <c r="AK21" s="627"/>
      <c r="AL21" s="628">
        <v>25.1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578</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18009102</v>
      </c>
      <c r="S22" s="624"/>
      <c r="T22" s="624"/>
      <c r="U22" s="624"/>
      <c r="V22" s="624"/>
      <c r="W22" s="624"/>
      <c r="X22" s="624"/>
      <c r="Y22" s="625"/>
      <c r="Z22" s="626">
        <v>13.7</v>
      </c>
      <c r="AA22" s="626"/>
      <c r="AB22" s="626"/>
      <c r="AC22" s="626"/>
      <c r="AD22" s="627">
        <v>18009102</v>
      </c>
      <c r="AE22" s="627"/>
      <c r="AF22" s="627"/>
      <c r="AG22" s="627"/>
      <c r="AH22" s="627"/>
      <c r="AI22" s="627"/>
      <c r="AJ22" s="627"/>
      <c r="AK22" s="627"/>
      <c r="AL22" s="628">
        <v>25.1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1685080</v>
      </c>
      <c r="BH22" s="624"/>
      <c r="BI22" s="624"/>
      <c r="BJ22" s="624"/>
      <c r="BK22" s="624"/>
      <c r="BL22" s="624"/>
      <c r="BM22" s="624"/>
      <c r="BN22" s="625"/>
      <c r="BO22" s="626">
        <v>3.7</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422405</v>
      </c>
      <c r="S23" s="624"/>
      <c r="T23" s="624"/>
      <c r="U23" s="624"/>
      <c r="V23" s="624"/>
      <c r="W23" s="624"/>
      <c r="X23" s="624"/>
      <c r="Y23" s="625"/>
      <c r="Z23" s="626">
        <v>0.3</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3640554</v>
      </c>
      <c r="BH23" s="624"/>
      <c r="BI23" s="624"/>
      <c r="BJ23" s="624"/>
      <c r="BK23" s="624"/>
      <c r="BL23" s="624"/>
      <c r="BM23" s="624"/>
      <c r="BN23" s="625"/>
      <c r="BO23" s="626">
        <v>8.1</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82848681</v>
      </c>
      <c r="CS24" s="613"/>
      <c r="CT24" s="613"/>
      <c r="CU24" s="613"/>
      <c r="CV24" s="613"/>
      <c r="CW24" s="613"/>
      <c r="CX24" s="613"/>
      <c r="CY24" s="614"/>
      <c r="CZ24" s="617">
        <v>63.5</v>
      </c>
      <c r="DA24" s="618"/>
      <c r="DB24" s="618"/>
      <c r="DC24" s="634"/>
      <c r="DD24" s="653">
        <v>49793538</v>
      </c>
      <c r="DE24" s="613"/>
      <c r="DF24" s="613"/>
      <c r="DG24" s="613"/>
      <c r="DH24" s="613"/>
      <c r="DI24" s="613"/>
      <c r="DJ24" s="613"/>
      <c r="DK24" s="614"/>
      <c r="DL24" s="653">
        <v>44169008</v>
      </c>
      <c r="DM24" s="613"/>
      <c r="DN24" s="613"/>
      <c r="DO24" s="613"/>
      <c r="DP24" s="613"/>
      <c r="DQ24" s="613"/>
      <c r="DR24" s="613"/>
      <c r="DS24" s="613"/>
      <c r="DT24" s="613"/>
      <c r="DU24" s="613"/>
      <c r="DV24" s="614"/>
      <c r="DW24" s="617">
        <v>60.9</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74997381</v>
      </c>
      <c r="S25" s="624"/>
      <c r="T25" s="624"/>
      <c r="U25" s="624"/>
      <c r="V25" s="624"/>
      <c r="W25" s="624"/>
      <c r="X25" s="624"/>
      <c r="Y25" s="625"/>
      <c r="Z25" s="626">
        <v>56.9</v>
      </c>
      <c r="AA25" s="626"/>
      <c r="AB25" s="626"/>
      <c r="AC25" s="626"/>
      <c r="AD25" s="627">
        <v>70934422</v>
      </c>
      <c r="AE25" s="627"/>
      <c r="AF25" s="627"/>
      <c r="AG25" s="627"/>
      <c r="AH25" s="627"/>
      <c r="AI25" s="627"/>
      <c r="AJ25" s="627"/>
      <c r="AK25" s="627"/>
      <c r="AL25" s="628">
        <v>99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21953586</v>
      </c>
      <c r="CS25" s="656"/>
      <c r="CT25" s="656"/>
      <c r="CU25" s="656"/>
      <c r="CV25" s="656"/>
      <c r="CW25" s="656"/>
      <c r="CX25" s="656"/>
      <c r="CY25" s="657"/>
      <c r="CZ25" s="628">
        <v>16.8</v>
      </c>
      <c r="DA25" s="654"/>
      <c r="DB25" s="654"/>
      <c r="DC25" s="658"/>
      <c r="DD25" s="632">
        <v>20574894</v>
      </c>
      <c r="DE25" s="656"/>
      <c r="DF25" s="656"/>
      <c r="DG25" s="656"/>
      <c r="DH25" s="656"/>
      <c r="DI25" s="656"/>
      <c r="DJ25" s="656"/>
      <c r="DK25" s="657"/>
      <c r="DL25" s="632">
        <v>19367844</v>
      </c>
      <c r="DM25" s="656"/>
      <c r="DN25" s="656"/>
      <c r="DO25" s="656"/>
      <c r="DP25" s="656"/>
      <c r="DQ25" s="656"/>
      <c r="DR25" s="656"/>
      <c r="DS25" s="656"/>
      <c r="DT25" s="656"/>
      <c r="DU25" s="656"/>
      <c r="DV25" s="657"/>
      <c r="DW25" s="628">
        <v>26.7</v>
      </c>
      <c r="DX25" s="654"/>
      <c r="DY25" s="654"/>
      <c r="DZ25" s="654"/>
      <c r="EA25" s="654"/>
      <c r="EB25" s="654"/>
      <c r="EC25" s="655"/>
    </row>
    <row r="26" spans="2:133" ht="11.25" customHeight="1" x14ac:dyDescent="0.15">
      <c r="B26" s="620" t="s">
        <v>283</v>
      </c>
      <c r="C26" s="621"/>
      <c r="D26" s="621"/>
      <c r="E26" s="621"/>
      <c r="F26" s="621"/>
      <c r="G26" s="621"/>
      <c r="H26" s="621"/>
      <c r="I26" s="621"/>
      <c r="J26" s="621"/>
      <c r="K26" s="621"/>
      <c r="L26" s="621"/>
      <c r="M26" s="621"/>
      <c r="N26" s="621"/>
      <c r="O26" s="621"/>
      <c r="P26" s="621"/>
      <c r="Q26" s="622"/>
      <c r="R26" s="623">
        <v>33875</v>
      </c>
      <c r="S26" s="624"/>
      <c r="T26" s="624"/>
      <c r="U26" s="624"/>
      <c r="V26" s="624"/>
      <c r="W26" s="624"/>
      <c r="X26" s="624"/>
      <c r="Y26" s="625"/>
      <c r="Z26" s="626">
        <v>0</v>
      </c>
      <c r="AA26" s="626"/>
      <c r="AB26" s="626"/>
      <c r="AC26" s="626"/>
      <c r="AD26" s="627">
        <v>33875</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15485130</v>
      </c>
      <c r="CS26" s="624"/>
      <c r="CT26" s="624"/>
      <c r="CU26" s="624"/>
      <c r="CV26" s="624"/>
      <c r="CW26" s="624"/>
      <c r="CX26" s="624"/>
      <c r="CY26" s="625"/>
      <c r="CZ26" s="628">
        <v>11.9</v>
      </c>
      <c r="DA26" s="654"/>
      <c r="DB26" s="654"/>
      <c r="DC26" s="658"/>
      <c r="DD26" s="632">
        <v>14371894</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15">
      <c r="B27" s="620" t="s">
        <v>286</v>
      </c>
      <c r="C27" s="621"/>
      <c r="D27" s="621"/>
      <c r="E27" s="621"/>
      <c r="F27" s="621"/>
      <c r="G27" s="621"/>
      <c r="H27" s="621"/>
      <c r="I27" s="621"/>
      <c r="J27" s="621"/>
      <c r="K27" s="621"/>
      <c r="L27" s="621"/>
      <c r="M27" s="621"/>
      <c r="N27" s="621"/>
      <c r="O27" s="621"/>
      <c r="P27" s="621"/>
      <c r="Q27" s="622"/>
      <c r="R27" s="623">
        <v>326525</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44941732</v>
      </c>
      <c r="BH27" s="624"/>
      <c r="BI27" s="624"/>
      <c r="BJ27" s="624"/>
      <c r="BK27" s="624"/>
      <c r="BL27" s="624"/>
      <c r="BM27" s="624"/>
      <c r="BN27" s="625"/>
      <c r="BO27" s="626">
        <v>100</v>
      </c>
      <c r="BP27" s="626"/>
      <c r="BQ27" s="626"/>
      <c r="BR27" s="626"/>
      <c r="BS27" s="627">
        <v>661361</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50113952</v>
      </c>
      <c r="CS27" s="656"/>
      <c r="CT27" s="656"/>
      <c r="CU27" s="656"/>
      <c r="CV27" s="656"/>
      <c r="CW27" s="656"/>
      <c r="CX27" s="656"/>
      <c r="CY27" s="657"/>
      <c r="CZ27" s="628">
        <v>38.4</v>
      </c>
      <c r="DA27" s="654"/>
      <c r="DB27" s="654"/>
      <c r="DC27" s="658"/>
      <c r="DD27" s="632">
        <v>18744139</v>
      </c>
      <c r="DE27" s="656"/>
      <c r="DF27" s="656"/>
      <c r="DG27" s="656"/>
      <c r="DH27" s="656"/>
      <c r="DI27" s="656"/>
      <c r="DJ27" s="656"/>
      <c r="DK27" s="657"/>
      <c r="DL27" s="632">
        <v>14793231</v>
      </c>
      <c r="DM27" s="656"/>
      <c r="DN27" s="656"/>
      <c r="DO27" s="656"/>
      <c r="DP27" s="656"/>
      <c r="DQ27" s="656"/>
      <c r="DR27" s="656"/>
      <c r="DS27" s="656"/>
      <c r="DT27" s="656"/>
      <c r="DU27" s="656"/>
      <c r="DV27" s="657"/>
      <c r="DW27" s="628">
        <v>20.399999999999999</v>
      </c>
      <c r="DX27" s="654"/>
      <c r="DY27" s="654"/>
      <c r="DZ27" s="654"/>
      <c r="EA27" s="654"/>
      <c r="EB27" s="654"/>
      <c r="EC27" s="655"/>
    </row>
    <row r="28" spans="2:133" ht="11.25" customHeight="1" x14ac:dyDescent="0.15">
      <c r="B28" s="620" t="s">
        <v>289</v>
      </c>
      <c r="C28" s="621"/>
      <c r="D28" s="621"/>
      <c r="E28" s="621"/>
      <c r="F28" s="621"/>
      <c r="G28" s="621"/>
      <c r="H28" s="621"/>
      <c r="I28" s="621"/>
      <c r="J28" s="621"/>
      <c r="K28" s="621"/>
      <c r="L28" s="621"/>
      <c r="M28" s="621"/>
      <c r="N28" s="621"/>
      <c r="O28" s="621"/>
      <c r="P28" s="621"/>
      <c r="Q28" s="622"/>
      <c r="R28" s="623">
        <v>1885013</v>
      </c>
      <c r="S28" s="624"/>
      <c r="T28" s="624"/>
      <c r="U28" s="624"/>
      <c r="V28" s="624"/>
      <c r="W28" s="624"/>
      <c r="X28" s="624"/>
      <c r="Y28" s="625"/>
      <c r="Z28" s="626">
        <v>1.4</v>
      </c>
      <c r="AA28" s="626"/>
      <c r="AB28" s="626"/>
      <c r="AC28" s="626"/>
      <c r="AD28" s="627">
        <v>481587</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10781143</v>
      </c>
      <c r="CS28" s="624"/>
      <c r="CT28" s="624"/>
      <c r="CU28" s="624"/>
      <c r="CV28" s="624"/>
      <c r="CW28" s="624"/>
      <c r="CX28" s="624"/>
      <c r="CY28" s="625"/>
      <c r="CZ28" s="628">
        <v>8.3000000000000007</v>
      </c>
      <c r="DA28" s="654"/>
      <c r="DB28" s="654"/>
      <c r="DC28" s="658"/>
      <c r="DD28" s="632">
        <v>10474505</v>
      </c>
      <c r="DE28" s="624"/>
      <c r="DF28" s="624"/>
      <c r="DG28" s="624"/>
      <c r="DH28" s="624"/>
      <c r="DI28" s="624"/>
      <c r="DJ28" s="624"/>
      <c r="DK28" s="625"/>
      <c r="DL28" s="632">
        <v>10007933</v>
      </c>
      <c r="DM28" s="624"/>
      <c r="DN28" s="624"/>
      <c r="DO28" s="624"/>
      <c r="DP28" s="624"/>
      <c r="DQ28" s="624"/>
      <c r="DR28" s="624"/>
      <c r="DS28" s="624"/>
      <c r="DT28" s="624"/>
      <c r="DU28" s="624"/>
      <c r="DV28" s="625"/>
      <c r="DW28" s="628">
        <v>13.8</v>
      </c>
      <c r="DX28" s="654"/>
      <c r="DY28" s="654"/>
      <c r="DZ28" s="654"/>
      <c r="EA28" s="654"/>
      <c r="EB28" s="654"/>
      <c r="EC28" s="655"/>
    </row>
    <row r="29" spans="2:133" ht="11.25" customHeight="1" x14ac:dyDescent="0.15">
      <c r="B29" s="620" t="s">
        <v>291</v>
      </c>
      <c r="C29" s="621"/>
      <c r="D29" s="621"/>
      <c r="E29" s="621"/>
      <c r="F29" s="621"/>
      <c r="G29" s="621"/>
      <c r="H29" s="621"/>
      <c r="I29" s="621"/>
      <c r="J29" s="621"/>
      <c r="K29" s="621"/>
      <c r="L29" s="621"/>
      <c r="M29" s="621"/>
      <c r="N29" s="621"/>
      <c r="O29" s="621"/>
      <c r="P29" s="621"/>
      <c r="Q29" s="622"/>
      <c r="R29" s="623">
        <v>440430</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10776974</v>
      </c>
      <c r="CS29" s="656"/>
      <c r="CT29" s="656"/>
      <c r="CU29" s="656"/>
      <c r="CV29" s="656"/>
      <c r="CW29" s="656"/>
      <c r="CX29" s="656"/>
      <c r="CY29" s="657"/>
      <c r="CZ29" s="628">
        <v>8.3000000000000007</v>
      </c>
      <c r="DA29" s="654"/>
      <c r="DB29" s="654"/>
      <c r="DC29" s="658"/>
      <c r="DD29" s="632">
        <v>10470336</v>
      </c>
      <c r="DE29" s="656"/>
      <c r="DF29" s="656"/>
      <c r="DG29" s="656"/>
      <c r="DH29" s="656"/>
      <c r="DI29" s="656"/>
      <c r="DJ29" s="656"/>
      <c r="DK29" s="657"/>
      <c r="DL29" s="632">
        <v>10003764</v>
      </c>
      <c r="DM29" s="656"/>
      <c r="DN29" s="656"/>
      <c r="DO29" s="656"/>
      <c r="DP29" s="656"/>
      <c r="DQ29" s="656"/>
      <c r="DR29" s="656"/>
      <c r="DS29" s="656"/>
      <c r="DT29" s="656"/>
      <c r="DU29" s="656"/>
      <c r="DV29" s="657"/>
      <c r="DW29" s="628">
        <v>13.8</v>
      </c>
      <c r="DX29" s="654"/>
      <c r="DY29" s="654"/>
      <c r="DZ29" s="654"/>
      <c r="EA29" s="654"/>
      <c r="EB29" s="654"/>
      <c r="EC29" s="655"/>
    </row>
    <row r="30" spans="2:133" ht="11.25" customHeight="1" x14ac:dyDescent="0.15">
      <c r="B30" s="620" t="s">
        <v>293</v>
      </c>
      <c r="C30" s="621"/>
      <c r="D30" s="621"/>
      <c r="E30" s="621"/>
      <c r="F30" s="621"/>
      <c r="G30" s="621"/>
      <c r="H30" s="621"/>
      <c r="I30" s="621"/>
      <c r="J30" s="621"/>
      <c r="K30" s="621"/>
      <c r="L30" s="621"/>
      <c r="M30" s="621"/>
      <c r="N30" s="621"/>
      <c r="O30" s="621"/>
      <c r="P30" s="621"/>
      <c r="Q30" s="622"/>
      <c r="R30" s="623">
        <v>31976253</v>
      </c>
      <c r="S30" s="624"/>
      <c r="T30" s="624"/>
      <c r="U30" s="624"/>
      <c r="V30" s="624"/>
      <c r="W30" s="624"/>
      <c r="X30" s="624"/>
      <c r="Y30" s="625"/>
      <c r="Z30" s="626">
        <v>24.3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10292155</v>
      </c>
      <c r="CS30" s="624"/>
      <c r="CT30" s="624"/>
      <c r="CU30" s="624"/>
      <c r="CV30" s="624"/>
      <c r="CW30" s="624"/>
      <c r="CX30" s="624"/>
      <c r="CY30" s="625"/>
      <c r="CZ30" s="628">
        <v>7.9</v>
      </c>
      <c r="DA30" s="654"/>
      <c r="DB30" s="654"/>
      <c r="DC30" s="658"/>
      <c r="DD30" s="632">
        <v>10000054</v>
      </c>
      <c r="DE30" s="624"/>
      <c r="DF30" s="624"/>
      <c r="DG30" s="624"/>
      <c r="DH30" s="624"/>
      <c r="DI30" s="624"/>
      <c r="DJ30" s="624"/>
      <c r="DK30" s="625"/>
      <c r="DL30" s="632">
        <v>9533482</v>
      </c>
      <c r="DM30" s="624"/>
      <c r="DN30" s="624"/>
      <c r="DO30" s="624"/>
      <c r="DP30" s="624"/>
      <c r="DQ30" s="624"/>
      <c r="DR30" s="624"/>
      <c r="DS30" s="624"/>
      <c r="DT30" s="624"/>
      <c r="DU30" s="624"/>
      <c r="DV30" s="625"/>
      <c r="DW30" s="628">
        <v>13.2</v>
      </c>
      <c r="DX30" s="654"/>
      <c r="DY30" s="654"/>
      <c r="DZ30" s="654"/>
      <c r="EA30" s="654"/>
      <c r="EB30" s="654"/>
      <c r="EC30" s="655"/>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99.5</v>
      </c>
      <c r="BH31" s="667"/>
      <c r="BI31" s="667"/>
      <c r="BJ31" s="667"/>
      <c r="BK31" s="667"/>
      <c r="BL31" s="667"/>
      <c r="BM31" s="618">
        <v>98.1</v>
      </c>
      <c r="BN31" s="667"/>
      <c r="BO31" s="667"/>
      <c r="BP31" s="667"/>
      <c r="BQ31" s="668"/>
      <c r="BR31" s="679">
        <v>99.5</v>
      </c>
      <c r="BS31" s="667"/>
      <c r="BT31" s="667"/>
      <c r="BU31" s="667"/>
      <c r="BV31" s="667"/>
      <c r="BW31" s="667"/>
      <c r="BX31" s="618">
        <v>97.9</v>
      </c>
      <c r="BY31" s="667"/>
      <c r="BZ31" s="667"/>
      <c r="CA31" s="667"/>
      <c r="CB31" s="668"/>
      <c r="CD31" s="661"/>
      <c r="CE31" s="662"/>
      <c r="CF31" s="620" t="s">
        <v>300</v>
      </c>
      <c r="CG31" s="621"/>
      <c r="CH31" s="621"/>
      <c r="CI31" s="621"/>
      <c r="CJ31" s="621"/>
      <c r="CK31" s="621"/>
      <c r="CL31" s="621"/>
      <c r="CM31" s="621"/>
      <c r="CN31" s="621"/>
      <c r="CO31" s="621"/>
      <c r="CP31" s="621"/>
      <c r="CQ31" s="622"/>
      <c r="CR31" s="623">
        <v>484819</v>
      </c>
      <c r="CS31" s="656"/>
      <c r="CT31" s="656"/>
      <c r="CU31" s="656"/>
      <c r="CV31" s="656"/>
      <c r="CW31" s="656"/>
      <c r="CX31" s="656"/>
      <c r="CY31" s="657"/>
      <c r="CZ31" s="628">
        <v>0.4</v>
      </c>
      <c r="DA31" s="654"/>
      <c r="DB31" s="654"/>
      <c r="DC31" s="658"/>
      <c r="DD31" s="632">
        <v>470282</v>
      </c>
      <c r="DE31" s="656"/>
      <c r="DF31" s="656"/>
      <c r="DG31" s="656"/>
      <c r="DH31" s="656"/>
      <c r="DI31" s="656"/>
      <c r="DJ31" s="656"/>
      <c r="DK31" s="657"/>
      <c r="DL31" s="632">
        <v>470282</v>
      </c>
      <c r="DM31" s="656"/>
      <c r="DN31" s="656"/>
      <c r="DO31" s="656"/>
      <c r="DP31" s="656"/>
      <c r="DQ31" s="656"/>
      <c r="DR31" s="656"/>
      <c r="DS31" s="656"/>
      <c r="DT31" s="656"/>
      <c r="DU31" s="656"/>
      <c r="DV31" s="657"/>
      <c r="DW31" s="628">
        <v>0.6</v>
      </c>
      <c r="DX31" s="654"/>
      <c r="DY31" s="654"/>
      <c r="DZ31" s="654"/>
      <c r="EA31" s="654"/>
      <c r="EB31" s="654"/>
      <c r="EC31" s="655"/>
    </row>
    <row r="32" spans="2:133" ht="11.25" customHeight="1" x14ac:dyDescent="0.15">
      <c r="B32" s="620" t="s">
        <v>301</v>
      </c>
      <c r="C32" s="621"/>
      <c r="D32" s="621"/>
      <c r="E32" s="621"/>
      <c r="F32" s="621"/>
      <c r="G32" s="621"/>
      <c r="H32" s="621"/>
      <c r="I32" s="621"/>
      <c r="J32" s="621"/>
      <c r="K32" s="621"/>
      <c r="L32" s="621"/>
      <c r="M32" s="621"/>
      <c r="N32" s="621"/>
      <c r="O32" s="621"/>
      <c r="P32" s="621"/>
      <c r="Q32" s="622"/>
      <c r="R32" s="623">
        <v>10331133</v>
      </c>
      <c r="S32" s="624"/>
      <c r="T32" s="624"/>
      <c r="U32" s="624"/>
      <c r="V32" s="624"/>
      <c r="W32" s="624"/>
      <c r="X32" s="624"/>
      <c r="Y32" s="625"/>
      <c r="Z32" s="626">
        <v>7.8</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99.4</v>
      </c>
      <c r="BH32" s="656"/>
      <c r="BI32" s="656"/>
      <c r="BJ32" s="656"/>
      <c r="BK32" s="656"/>
      <c r="BL32" s="656"/>
      <c r="BM32" s="629">
        <v>97.8</v>
      </c>
      <c r="BN32" s="656"/>
      <c r="BO32" s="656"/>
      <c r="BP32" s="656"/>
      <c r="BQ32" s="678"/>
      <c r="BR32" s="680">
        <v>99.4</v>
      </c>
      <c r="BS32" s="656"/>
      <c r="BT32" s="656"/>
      <c r="BU32" s="656"/>
      <c r="BV32" s="656"/>
      <c r="BW32" s="656"/>
      <c r="BX32" s="629">
        <v>97.8</v>
      </c>
      <c r="BY32" s="656"/>
      <c r="BZ32" s="656"/>
      <c r="CA32" s="656"/>
      <c r="CB32" s="678"/>
      <c r="CD32" s="663"/>
      <c r="CE32" s="664"/>
      <c r="CF32" s="620" t="s">
        <v>304</v>
      </c>
      <c r="CG32" s="621"/>
      <c r="CH32" s="621"/>
      <c r="CI32" s="621"/>
      <c r="CJ32" s="621"/>
      <c r="CK32" s="621"/>
      <c r="CL32" s="621"/>
      <c r="CM32" s="621"/>
      <c r="CN32" s="621"/>
      <c r="CO32" s="621"/>
      <c r="CP32" s="621"/>
      <c r="CQ32" s="622"/>
      <c r="CR32" s="623">
        <v>4169</v>
      </c>
      <c r="CS32" s="624"/>
      <c r="CT32" s="624"/>
      <c r="CU32" s="624"/>
      <c r="CV32" s="624"/>
      <c r="CW32" s="624"/>
      <c r="CX32" s="624"/>
      <c r="CY32" s="625"/>
      <c r="CZ32" s="628">
        <v>0</v>
      </c>
      <c r="DA32" s="654"/>
      <c r="DB32" s="654"/>
      <c r="DC32" s="658"/>
      <c r="DD32" s="632">
        <v>4169</v>
      </c>
      <c r="DE32" s="624"/>
      <c r="DF32" s="624"/>
      <c r="DG32" s="624"/>
      <c r="DH32" s="624"/>
      <c r="DI32" s="624"/>
      <c r="DJ32" s="624"/>
      <c r="DK32" s="625"/>
      <c r="DL32" s="632">
        <v>4169</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15">
      <c r="B33" s="620" t="s">
        <v>305</v>
      </c>
      <c r="C33" s="621"/>
      <c r="D33" s="621"/>
      <c r="E33" s="621"/>
      <c r="F33" s="621"/>
      <c r="G33" s="621"/>
      <c r="H33" s="621"/>
      <c r="I33" s="621"/>
      <c r="J33" s="621"/>
      <c r="K33" s="621"/>
      <c r="L33" s="621"/>
      <c r="M33" s="621"/>
      <c r="N33" s="621"/>
      <c r="O33" s="621"/>
      <c r="P33" s="621"/>
      <c r="Q33" s="622"/>
      <c r="R33" s="623">
        <v>453514</v>
      </c>
      <c r="S33" s="624"/>
      <c r="T33" s="624"/>
      <c r="U33" s="624"/>
      <c r="V33" s="624"/>
      <c r="W33" s="624"/>
      <c r="X33" s="624"/>
      <c r="Y33" s="625"/>
      <c r="Z33" s="626">
        <v>0.3</v>
      </c>
      <c r="AA33" s="626"/>
      <c r="AB33" s="626"/>
      <c r="AC33" s="626"/>
      <c r="AD33" s="627">
        <v>34640</v>
      </c>
      <c r="AE33" s="627"/>
      <c r="AF33" s="627"/>
      <c r="AG33" s="627"/>
      <c r="AH33" s="627"/>
      <c r="AI33" s="627"/>
      <c r="AJ33" s="627"/>
      <c r="AK33" s="627"/>
      <c r="AL33" s="628">
        <v>0</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99.5</v>
      </c>
      <c r="BH33" s="682"/>
      <c r="BI33" s="682"/>
      <c r="BJ33" s="682"/>
      <c r="BK33" s="682"/>
      <c r="BL33" s="682"/>
      <c r="BM33" s="683">
        <v>98.2</v>
      </c>
      <c r="BN33" s="682"/>
      <c r="BO33" s="682"/>
      <c r="BP33" s="682"/>
      <c r="BQ33" s="684"/>
      <c r="BR33" s="681">
        <v>99.4</v>
      </c>
      <c r="BS33" s="682"/>
      <c r="BT33" s="682"/>
      <c r="BU33" s="682"/>
      <c r="BV33" s="682"/>
      <c r="BW33" s="682"/>
      <c r="BX33" s="683">
        <v>97.8</v>
      </c>
      <c r="BY33" s="682"/>
      <c r="BZ33" s="682"/>
      <c r="CA33" s="682"/>
      <c r="CB33" s="684"/>
      <c r="CD33" s="620" t="s">
        <v>307</v>
      </c>
      <c r="CE33" s="621"/>
      <c r="CF33" s="621"/>
      <c r="CG33" s="621"/>
      <c r="CH33" s="621"/>
      <c r="CI33" s="621"/>
      <c r="CJ33" s="621"/>
      <c r="CK33" s="621"/>
      <c r="CL33" s="621"/>
      <c r="CM33" s="621"/>
      <c r="CN33" s="621"/>
      <c r="CO33" s="621"/>
      <c r="CP33" s="621"/>
      <c r="CQ33" s="622"/>
      <c r="CR33" s="623">
        <v>39906532</v>
      </c>
      <c r="CS33" s="656"/>
      <c r="CT33" s="656"/>
      <c r="CU33" s="656"/>
      <c r="CV33" s="656"/>
      <c r="CW33" s="656"/>
      <c r="CX33" s="656"/>
      <c r="CY33" s="657"/>
      <c r="CZ33" s="628">
        <v>30.6</v>
      </c>
      <c r="DA33" s="654"/>
      <c r="DB33" s="654"/>
      <c r="DC33" s="658"/>
      <c r="DD33" s="632">
        <v>31486644</v>
      </c>
      <c r="DE33" s="656"/>
      <c r="DF33" s="656"/>
      <c r="DG33" s="656"/>
      <c r="DH33" s="656"/>
      <c r="DI33" s="656"/>
      <c r="DJ33" s="656"/>
      <c r="DK33" s="657"/>
      <c r="DL33" s="632">
        <v>22756893</v>
      </c>
      <c r="DM33" s="656"/>
      <c r="DN33" s="656"/>
      <c r="DO33" s="656"/>
      <c r="DP33" s="656"/>
      <c r="DQ33" s="656"/>
      <c r="DR33" s="656"/>
      <c r="DS33" s="656"/>
      <c r="DT33" s="656"/>
      <c r="DU33" s="656"/>
      <c r="DV33" s="657"/>
      <c r="DW33" s="628">
        <v>31.4</v>
      </c>
      <c r="DX33" s="654"/>
      <c r="DY33" s="654"/>
      <c r="DZ33" s="654"/>
      <c r="EA33" s="654"/>
      <c r="EB33" s="654"/>
      <c r="EC33" s="655"/>
    </row>
    <row r="34" spans="2:133" ht="11.25" customHeight="1" x14ac:dyDescent="0.15">
      <c r="B34" s="620" t="s">
        <v>308</v>
      </c>
      <c r="C34" s="621"/>
      <c r="D34" s="621"/>
      <c r="E34" s="621"/>
      <c r="F34" s="621"/>
      <c r="G34" s="621"/>
      <c r="H34" s="621"/>
      <c r="I34" s="621"/>
      <c r="J34" s="621"/>
      <c r="K34" s="621"/>
      <c r="L34" s="621"/>
      <c r="M34" s="621"/>
      <c r="N34" s="621"/>
      <c r="O34" s="621"/>
      <c r="P34" s="621"/>
      <c r="Q34" s="622"/>
      <c r="R34" s="623">
        <v>893654</v>
      </c>
      <c r="S34" s="624"/>
      <c r="T34" s="624"/>
      <c r="U34" s="624"/>
      <c r="V34" s="624"/>
      <c r="W34" s="624"/>
      <c r="X34" s="624"/>
      <c r="Y34" s="625"/>
      <c r="Z34" s="626">
        <v>0.7</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16310265</v>
      </c>
      <c r="CS34" s="624"/>
      <c r="CT34" s="624"/>
      <c r="CU34" s="624"/>
      <c r="CV34" s="624"/>
      <c r="CW34" s="624"/>
      <c r="CX34" s="624"/>
      <c r="CY34" s="625"/>
      <c r="CZ34" s="628">
        <v>12.5</v>
      </c>
      <c r="DA34" s="654"/>
      <c r="DB34" s="654"/>
      <c r="DC34" s="658"/>
      <c r="DD34" s="632">
        <v>11699737</v>
      </c>
      <c r="DE34" s="624"/>
      <c r="DF34" s="624"/>
      <c r="DG34" s="624"/>
      <c r="DH34" s="624"/>
      <c r="DI34" s="624"/>
      <c r="DJ34" s="624"/>
      <c r="DK34" s="625"/>
      <c r="DL34" s="632">
        <v>8587305</v>
      </c>
      <c r="DM34" s="624"/>
      <c r="DN34" s="624"/>
      <c r="DO34" s="624"/>
      <c r="DP34" s="624"/>
      <c r="DQ34" s="624"/>
      <c r="DR34" s="624"/>
      <c r="DS34" s="624"/>
      <c r="DT34" s="624"/>
      <c r="DU34" s="624"/>
      <c r="DV34" s="625"/>
      <c r="DW34" s="628">
        <v>11.8</v>
      </c>
      <c r="DX34" s="654"/>
      <c r="DY34" s="654"/>
      <c r="DZ34" s="654"/>
      <c r="EA34" s="654"/>
      <c r="EB34" s="654"/>
      <c r="EC34" s="655"/>
    </row>
    <row r="35" spans="2:133" ht="11.25" customHeight="1" x14ac:dyDescent="0.15">
      <c r="B35" s="620" t="s">
        <v>310</v>
      </c>
      <c r="C35" s="621"/>
      <c r="D35" s="621"/>
      <c r="E35" s="621"/>
      <c r="F35" s="621"/>
      <c r="G35" s="621"/>
      <c r="H35" s="621"/>
      <c r="I35" s="621"/>
      <c r="J35" s="621"/>
      <c r="K35" s="621"/>
      <c r="L35" s="621"/>
      <c r="M35" s="621"/>
      <c r="N35" s="621"/>
      <c r="O35" s="621"/>
      <c r="P35" s="621"/>
      <c r="Q35" s="622"/>
      <c r="R35" s="623">
        <v>526834</v>
      </c>
      <c r="S35" s="624"/>
      <c r="T35" s="624"/>
      <c r="U35" s="624"/>
      <c r="V35" s="624"/>
      <c r="W35" s="624"/>
      <c r="X35" s="624"/>
      <c r="Y35" s="625"/>
      <c r="Z35" s="626">
        <v>0.4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2111774</v>
      </c>
      <c r="CS35" s="656"/>
      <c r="CT35" s="656"/>
      <c r="CU35" s="656"/>
      <c r="CV35" s="656"/>
      <c r="CW35" s="656"/>
      <c r="CX35" s="656"/>
      <c r="CY35" s="657"/>
      <c r="CZ35" s="628">
        <v>1.6</v>
      </c>
      <c r="DA35" s="654"/>
      <c r="DB35" s="654"/>
      <c r="DC35" s="658"/>
      <c r="DD35" s="632">
        <v>1930445</v>
      </c>
      <c r="DE35" s="656"/>
      <c r="DF35" s="656"/>
      <c r="DG35" s="656"/>
      <c r="DH35" s="656"/>
      <c r="DI35" s="656"/>
      <c r="DJ35" s="656"/>
      <c r="DK35" s="657"/>
      <c r="DL35" s="632">
        <v>1930445</v>
      </c>
      <c r="DM35" s="656"/>
      <c r="DN35" s="656"/>
      <c r="DO35" s="656"/>
      <c r="DP35" s="656"/>
      <c r="DQ35" s="656"/>
      <c r="DR35" s="656"/>
      <c r="DS35" s="656"/>
      <c r="DT35" s="656"/>
      <c r="DU35" s="656"/>
      <c r="DV35" s="657"/>
      <c r="DW35" s="628">
        <v>2.7</v>
      </c>
      <c r="DX35" s="654"/>
      <c r="DY35" s="654"/>
      <c r="DZ35" s="654"/>
      <c r="EA35" s="654"/>
      <c r="EB35" s="654"/>
      <c r="EC35" s="655"/>
    </row>
    <row r="36" spans="2:133" ht="11.25" customHeight="1" x14ac:dyDescent="0.15">
      <c r="B36" s="620" t="s">
        <v>314</v>
      </c>
      <c r="C36" s="621"/>
      <c r="D36" s="621"/>
      <c r="E36" s="621"/>
      <c r="F36" s="621"/>
      <c r="G36" s="621"/>
      <c r="H36" s="621"/>
      <c r="I36" s="621"/>
      <c r="J36" s="621"/>
      <c r="K36" s="621"/>
      <c r="L36" s="621"/>
      <c r="M36" s="621"/>
      <c r="N36" s="621"/>
      <c r="O36" s="621"/>
      <c r="P36" s="621"/>
      <c r="Q36" s="622"/>
      <c r="R36" s="623">
        <v>1342605</v>
      </c>
      <c r="S36" s="624"/>
      <c r="T36" s="624"/>
      <c r="U36" s="624"/>
      <c r="V36" s="624"/>
      <c r="W36" s="624"/>
      <c r="X36" s="624"/>
      <c r="Y36" s="625"/>
      <c r="Z36" s="626">
        <v>1</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14254297</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21975</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7699059</v>
      </c>
      <c r="CS36" s="624"/>
      <c r="CT36" s="624"/>
      <c r="CU36" s="624"/>
      <c r="CV36" s="624"/>
      <c r="CW36" s="624"/>
      <c r="CX36" s="624"/>
      <c r="CY36" s="625"/>
      <c r="CZ36" s="628">
        <v>5.9</v>
      </c>
      <c r="DA36" s="654"/>
      <c r="DB36" s="654"/>
      <c r="DC36" s="658"/>
      <c r="DD36" s="632">
        <v>6705283</v>
      </c>
      <c r="DE36" s="624"/>
      <c r="DF36" s="624"/>
      <c r="DG36" s="624"/>
      <c r="DH36" s="624"/>
      <c r="DI36" s="624"/>
      <c r="DJ36" s="624"/>
      <c r="DK36" s="625"/>
      <c r="DL36" s="632">
        <v>3763263</v>
      </c>
      <c r="DM36" s="624"/>
      <c r="DN36" s="624"/>
      <c r="DO36" s="624"/>
      <c r="DP36" s="624"/>
      <c r="DQ36" s="624"/>
      <c r="DR36" s="624"/>
      <c r="DS36" s="624"/>
      <c r="DT36" s="624"/>
      <c r="DU36" s="624"/>
      <c r="DV36" s="625"/>
      <c r="DW36" s="628">
        <v>5.2</v>
      </c>
      <c r="DX36" s="654"/>
      <c r="DY36" s="654"/>
      <c r="DZ36" s="654"/>
      <c r="EA36" s="654"/>
      <c r="EB36" s="654"/>
      <c r="EC36" s="655"/>
    </row>
    <row r="37" spans="2:133" ht="11.25" customHeight="1" x14ac:dyDescent="0.15">
      <c r="B37" s="620" t="s">
        <v>318</v>
      </c>
      <c r="C37" s="621"/>
      <c r="D37" s="621"/>
      <c r="E37" s="621"/>
      <c r="F37" s="621"/>
      <c r="G37" s="621"/>
      <c r="H37" s="621"/>
      <c r="I37" s="621"/>
      <c r="J37" s="621"/>
      <c r="K37" s="621"/>
      <c r="L37" s="621"/>
      <c r="M37" s="621"/>
      <c r="N37" s="621"/>
      <c r="O37" s="621"/>
      <c r="P37" s="621"/>
      <c r="Q37" s="622"/>
      <c r="R37" s="623">
        <v>2138114</v>
      </c>
      <c r="S37" s="624"/>
      <c r="T37" s="624"/>
      <c r="U37" s="624"/>
      <c r="V37" s="624"/>
      <c r="W37" s="624"/>
      <c r="X37" s="624"/>
      <c r="Y37" s="625"/>
      <c r="Z37" s="626">
        <v>1.6</v>
      </c>
      <c r="AA37" s="626"/>
      <c r="AB37" s="626"/>
      <c r="AC37" s="626"/>
      <c r="AD37" s="627">
        <v>151013</v>
      </c>
      <c r="AE37" s="627"/>
      <c r="AF37" s="627"/>
      <c r="AG37" s="627"/>
      <c r="AH37" s="627"/>
      <c r="AI37" s="627"/>
      <c r="AJ37" s="627"/>
      <c r="AK37" s="627"/>
      <c r="AL37" s="628">
        <v>0.2</v>
      </c>
      <c r="AM37" s="629"/>
      <c r="AN37" s="629"/>
      <c r="AO37" s="630"/>
      <c r="AQ37" s="686" t="s">
        <v>319</v>
      </c>
      <c r="AR37" s="687"/>
      <c r="AS37" s="687"/>
      <c r="AT37" s="687"/>
      <c r="AU37" s="687"/>
      <c r="AV37" s="687"/>
      <c r="AW37" s="687"/>
      <c r="AX37" s="687"/>
      <c r="AY37" s="688"/>
      <c r="AZ37" s="623">
        <v>2199308</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-760685</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8879</v>
      </c>
      <c r="CS37" s="656"/>
      <c r="CT37" s="656"/>
      <c r="CU37" s="656"/>
      <c r="CV37" s="656"/>
      <c r="CW37" s="656"/>
      <c r="CX37" s="656"/>
      <c r="CY37" s="657"/>
      <c r="CZ37" s="628">
        <v>0</v>
      </c>
      <c r="DA37" s="654"/>
      <c r="DB37" s="654"/>
      <c r="DC37" s="658"/>
      <c r="DD37" s="632">
        <v>8879</v>
      </c>
      <c r="DE37" s="656"/>
      <c r="DF37" s="656"/>
      <c r="DG37" s="656"/>
      <c r="DH37" s="656"/>
      <c r="DI37" s="656"/>
      <c r="DJ37" s="656"/>
      <c r="DK37" s="657"/>
      <c r="DL37" s="632" t="s">
        <v>122</v>
      </c>
      <c r="DM37" s="656"/>
      <c r="DN37" s="656"/>
      <c r="DO37" s="656"/>
      <c r="DP37" s="656"/>
      <c r="DQ37" s="656"/>
      <c r="DR37" s="656"/>
      <c r="DS37" s="656"/>
      <c r="DT37" s="656"/>
      <c r="DU37" s="656"/>
      <c r="DV37" s="657"/>
      <c r="DW37" s="628" t="s">
        <v>122</v>
      </c>
      <c r="DX37" s="654"/>
      <c r="DY37" s="654"/>
      <c r="DZ37" s="654"/>
      <c r="EA37" s="654"/>
      <c r="EB37" s="654"/>
      <c r="EC37" s="655"/>
    </row>
    <row r="38" spans="2:133" ht="11.25" customHeight="1" x14ac:dyDescent="0.15">
      <c r="B38" s="620" t="s">
        <v>322</v>
      </c>
      <c r="C38" s="621"/>
      <c r="D38" s="621"/>
      <c r="E38" s="621"/>
      <c r="F38" s="621"/>
      <c r="G38" s="621"/>
      <c r="H38" s="621"/>
      <c r="I38" s="621"/>
      <c r="J38" s="621"/>
      <c r="K38" s="621"/>
      <c r="L38" s="621"/>
      <c r="M38" s="621"/>
      <c r="N38" s="621"/>
      <c r="O38" s="621"/>
      <c r="P38" s="621"/>
      <c r="Q38" s="622"/>
      <c r="R38" s="623">
        <v>6415859</v>
      </c>
      <c r="S38" s="624"/>
      <c r="T38" s="624"/>
      <c r="U38" s="624"/>
      <c r="V38" s="624"/>
      <c r="W38" s="624"/>
      <c r="X38" s="624"/>
      <c r="Y38" s="625"/>
      <c r="Z38" s="626">
        <v>4.9000000000000004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563131</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33241</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11491858</v>
      </c>
      <c r="CS38" s="624"/>
      <c r="CT38" s="624"/>
      <c r="CU38" s="624"/>
      <c r="CV38" s="624"/>
      <c r="CW38" s="624"/>
      <c r="CX38" s="624"/>
      <c r="CY38" s="625"/>
      <c r="CZ38" s="628">
        <v>8.8000000000000007</v>
      </c>
      <c r="DA38" s="654"/>
      <c r="DB38" s="654"/>
      <c r="DC38" s="658"/>
      <c r="DD38" s="632">
        <v>9374150</v>
      </c>
      <c r="DE38" s="624"/>
      <c r="DF38" s="624"/>
      <c r="DG38" s="624"/>
      <c r="DH38" s="624"/>
      <c r="DI38" s="624"/>
      <c r="DJ38" s="624"/>
      <c r="DK38" s="625"/>
      <c r="DL38" s="632">
        <v>8473845</v>
      </c>
      <c r="DM38" s="624"/>
      <c r="DN38" s="624"/>
      <c r="DO38" s="624"/>
      <c r="DP38" s="624"/>
      <c r="DQ38" s="624"/>
      <c r="DR38" s="624"/>
      <c r="DS38" s="624"/>
      <c r="DT38" s="624"/>
      <c r="DU38" s="624"/>
      <c r="DV38" s="625"/>
      <c r="DW38" s="628">
        <v>11.7</v>
      </c>
      <c r="DX38" s="654"/>
      <c r="DY38" s="654"/>
      <c r="DZ38" s="654"/>
      <c r="EA38" s="654"/>
      <c r="EB38" s="654"/>
      <c r="EC38" s="655"/>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32727</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48546</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1599618</v>
      </c>
      <c r="CS39" s="656"/>
      <c r="CT39" s="656"/>
      <c r="CU39" s="656"/>
      <c r="CV39" s="656"/>
      <c r="CW39" s="656"/>
      <c r="CX39" s="656"/>
      <c r="CY39" s="657"/>
      <c r="CZ39" s="628">
        <v>1.2</v>
      </c>
      <c r="DA39" s="654"/>
      <c r="DB39" s="654"/>
      <c r="DC39" s="658"/>
      <c r="DD39" s="632">
        <v>1566817</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15">
      <c r="B40" s="620" t="s">
        <v>330</v>
      </c>
      <c r="C40" s="621"/>
      <c r="D40" s="621"/>
      <c r="E40" s="621"/>
      <c r="F40" s="621"/>
      <c r="G40" s="621"/>
      <c r="H40" s="621"/>
      <c r="I40" s="621"/>
      <c r="J40" s="621"/>
      <c r="K40" s="621"/>
      <c r="L40" s="621"/>
      <c r="M40" s="621"/>
      <c r="N40" s="621"/>
      <c r="O40" s="621"/>
      <c r="P40" s="621"/>
      <c r="Q40" s="622"/>
      <c r="R40" s="623">
        <v>840959</v>
      </c>
      <c r="S40" s="624"/>
      <c r="T40" s="624"/>
      <c r="U40" s="624"/>
      <c r="V40" s="624"/>
      <c r="W40" s="624"/>
      <c r="X40" s="624"/>
      <c r="Y40" s="625"/>
      <c r="Z40" s="626">
        <v>0.6</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95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693958</v>
      </c>
      <c r="CS40" s="624"/>
      <c r="CT40" s="624"/>
      <c r="CU40" s="624"/>
      <c r="CV40" s="624"/>
      <c r="CW40" s="624"/>
      <c r="CX40" s="624"/>
      <c r="CY40" s="625"/>
      <c r="CZ40" s="628">
        <v>0.5</v>
      </c>
      <c r="DA40" s="654"/>
      <c r="DB40" s="654"/>
      <c r="DC40" s="658"/>
      <c r="DD40" s="632">
        <v>210212</v>
      </c>
      <c r="DE40" s="624"/>
      <c r="DF40" s="624"/>
      <c r="DG40" s="624"/>
      <c r="DH40" s="624"/>
      <c r="DI40" s="624"/>
      <c r="DJ40" s="624"/>
      <c r="DK40" s="625"/>
      <c r="DL40" s="632">
        <v>2035</v>
      </c>
      <c r="DM40" s="624"/>
      <c r="DN40" s="624"/>
      <c r="DO40" s="624"/>
      <c r="DP40" s="624"/>
      <c r="DQ40" s="624"/>
      <c r="DR40" s="624"/>
      <c r="DS40" s="624"/>
      <c r="DT40" s="624"/>
      <c r="DU40" s="624"/>
      <c r="DV40" s="625"/>
      <c r="DW40" s="628">
        <v>0</v>
      </c>
      <c r="DX40" s="654"/>
      <c r="DY40" s="654"/>
      <c r="DZ40" s="654"/>
      <c r="EA40" s="654"/>
      <c r="EB40" s="654"/>
      <c r="EC40" s="655"/>
    </row>
    <row r="41" spans="2:133" ht="11.25" customHeight="1" x14ac:dyDescent="0.15">
      <c r="B41" s="644" t="s">
        <v>335</v>
      </c>
      <c r="C41" s="645"/>
      <c r="D41" s="645"/>
      <c r="E41" s="645"/>
      <c r="F41" s="645"/>
      <c r="G41" s="645"/>
      <c r="H41" s="645"/>
      <c r="I41" s="645"/>
      <c r="J41" s="645"/>
      <c r="K41" s="645"/>
      <c r="L41" s="645"/>
      <c r="M41" s="645"/>
      <c r="N41" s="645"/>
      <c r="O41" s="645"/>
      <c r="P41" s="645"/>
      <c r="Q41" s="646"/>
      <c r="R41" s="695">
        <v>131761190</v>
      </c>
      <c r="S41" s="696"/>
      <c r="T41" s="696"/>
      <c r="U41" s="696"/>
      <c r="V41" s="696"/>
      <c r="W41" s="696"/>
      <c r="X41" s="696"/>
      <c r="Y41" s="700"/>
      <c r="Z41" s="701">
        <v>100</v>
      </c>
      <c r="AA41" s="701"/>
      <c r="AB41" s="701"/>
      <c r="AC41" s="701"/>
      <c r="AD41" s="702">
        <v>71635537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2856752</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8602379</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400</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7714629</v>
      </c>
      <c r="CS42" s="656"/>
      <c r="CT42" s="656"/>
      <c r="CU42" s="656"/>
      <c r="CV42" s="656"/>
      <c r="CW42" s="656"/>
      <c r="CX42" s="656"/>
      <c r="CY42" s="657"/>
      <c r="CZ42" s="628">
        <v>5.9</v>
      </c>
      <c r="DA42" s="654"/>
      <c r="DB42" s="654"/>
      <c r="DC42" s="658"/>
      <c r="DD42" s="632">
        <v>995191</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469688</v>
      </c>
      <c r="CS43" s="656"/>
      <c r="CT43" s="656"/>
      <c r="CU43" s="656"/>
      <c r="CV43" s="656"/>
      <c r="CW43" s="656"/>
      <c r="CX43" s="656"/>
      <c r="CY43" s="657"/>
      <c r="CZ43" s="628">
        <v>0.4</v>
      </c>
      <c r="DA43" s="654"/>
      <c r="DB43" s="654"/>
      <c r="DC43" s="658"/>
      <c r="DD43" s="632">
        <v>469688</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7714629</v>
      </c>
      <c r="CS44" s="624"/>
      <c r="CT44" s="624"/>
      <c r="CU44" s="624"/>
      <c r="CV44" s="624"/>
      <c r="CW44" s="624"/>
      <c r="CX44" s="624"/>
      <c r="CY44" s="625"/>
      <c r="CZ44" s="628">
        <v>5.9</v>
      </c>
      <c r="DA44" s="629"/>
      <c r="DB44" s="629"/>
      <c r="DC44" s="635"/>
      <c r="DD44" s="632">
        <v>995191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2585910</v>
      </c>
      <c r="CS45" s="656"/>
      <c r="CT45" s="656"/>
      <c r="CU45" s="656"/>
      <c r="CV45" s="656"/>
      <c r="CW45" s="656"/>
      <c r="CX45" s="656"/>
      <c r="CY45" s="657"/>
      <c r="CZ45" s="628">
        <v>2</v>
      </c>
      <c r="DA45" s="654"/>
      <c r="DB45" s="654"/>
      <c r="DC45" s="658"/>
      <c r="DD45" s="632">
        <v>82466</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348</v>
      </c>
      <c r="CG46" s="621"/>
      <c r="CH46" s="621"/>
      <c r="CI46" s="621"/>
      <c r="CJ46" s="621"/>
      <c r="CK46" s="621"/>
      <c r="CL46" s="621"/>
      <c r="CM46" s="621"/>
      <c r="CN46" s="621"/>
      <c r="CO46" s="621"/>
      <c r="CP46" s="621"/>
      <c r="CQ46" s="622"/>
      <c r="CR46" s="623">
        <v>5088220</v>
      </c>
      <c r="CS46" s="624"/>
      <c r="CT46" s="624"/>
      <c r="CU46" s="624"/>
      <c r="CV46" s="624"/>
      <c r="CW46" s="624"/>
      <c r="CX46" s="624"/>
      <c r="CY46" s="625"/>
      <c r="CZ46" s="628">
        <v>3.9</v>
      </c>
      <c r="DA46" s="629"/>
      <c r="DB46" s="629"/>
      <c r="DC46" s="635"/>
      <c r="DD46" s="632">
        <v>912526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130469842</v>
      </c>
      <c r="CS49" s="682"/>
      <c r="CT49" s="682"/>
      <c r="CU49" s="682"/>
      <c r="CV49" s="682"/>
      <c r="CW49" s="682"/>
      <c r="CX49" s="682"/>
      <c r="CY49" s="711"/>
      <c r="CZ49" s="703">
        <v>100</v>
      </c>
      <c r="DA49" s="712"/>
      <c r="DB49" s="712"/>
      <c r="DC49" s="713"/>
      <c r="DD49" s="714">
        <v>82275373</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cRndggYH304qFYo2CM/x697AMRQ6f21O1C54L1sRoEzgVSSxxKLhDgE+wQrYsKM9vNrDS2qHKDBM1fv93zuxQ==" saltValue="L+MD/ghindZuyyon7JEMq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abSelected="1" topLeftCell="AR76" zoomScale="70" zoomScaleNormal="25" zoomScaleSheetLayoutView="70" workbookViewId="0">
      <selection activeCell="BQ103" sqref="BQ103:DZ103"/>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131292</v>
      </c>
      <c r="R7" s="753"/>
      <c r="S7" s="753"/>
      <c r="T7" s="753"/>
      <c r="U7" s="753"/>
      <c r="V7" s="753">
        <v>130357</v>
      </c>
      <c r="W7" s="753"/>
      <c r="X7" s="753"/>
      <c r="Y7" s="753"/>
      <c r="Z7" s="753"/>
      <c r="AA7" s="753">
        <v>935</v>
      </c>
      <c r="AB7" s="753"/>
      <c r="AC7" s="753"/>
      <c r="AD7" s="753"/>
      <c r="AE7" s="754"/>
      <c r="AF7" s="755">
        <v>887</v>
      </c>
      <c r="AG7" s="756"/>
      <c r="AH7" s="756"/>
      <c r="AI7" s="756"/>
      <c r="AJ7" s="757"/>
      <c r="AK7" s="758">
        <v>530</v>
      </c>
      <c r="AL7" s="759"/>
      <c r="AM7" s="759"/>
      <c r="AN7" s="759"/>
      <c r="AO7" s="759"/>
      <c r="AP7" s="759">
        <v>107013</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557</v>
      </c>
      <c r="BT7" s="747"/>
      <c r="BU7" s="747"/>
      <c r="BV7" s="747"/>
      <c r="BW7" s="747"/>
      <c r="BX7" s="747"/>
      <c r="BY7" s="747"/>
      <c r="BZ7" s="747"/>
      <c r="CA7" s="747"/>
      <c r="CB7" s="747"/>
      <c r="CC7" s="747"/>
      <c r="CD7" s="747"/>
      <c r="CE7" s="747"/>
      <c r="CF7" s="747"/>
      <c r="CG7" s="762"/>
      <c r="CH7" s="743">
        <v>7</v>
      </c>
      <c r="CI7" s="744"/>
      <c r="CJ7" s="744"/>
      <c r="CK7" s="744"/>
      <c r="CL7" s="745"/>
      <c r="CM7" s="743">
        <v>199</v>
      </c>
      <c r="CN7" s="744"/>
      <c r="CO7" s="744"/>
      <c r="CP7" s="744"/>
      <c r="CQ7" s="745"/>
      <c r="CR7" s="743">
        <v>100</v>
      </c>
      <c r="CS7" s="744"/>
      <c r="CT7" s="744"/>
      <c r="CU7" s="744"/>
      <c r="CV7" s="745"/>
      <c r="CW7" s="743" t="s">
        <v>563</v>
      </c>
      <c r="CX7" s="744"/>
      <c r="CY7" s="744"/>
      <c r="CZ7" s="744"/>
      <c r="DA7" s="745"/>
      <c r="DB7" s="743" t="s">
        <v>563</v>
      </c>
      <c r="DC7" s="744"/>
      <c r="DD7" s="744"/>
      <c r="DE7" s="744"/>
      <c r="DF7" s="745"/>
      <c r="DG7" s="743" t="s">
        <v>563</v>
      </c>
      <c r="DH7" s="744"/>
      <c r="DI7" s="744"/>
      <c r="DJ7" s="744"/>
      <c r="DK7" s="745"/>
      <c r="DL7" s="743" t="s">
        <v>563</v>
      </c>
      <c r="DM7" s="744"/>
      <c r="DN7" s="744"/>
      <c r="DO7" s="744"/>
      <c r="DP7" s="745"/>
      <c r="DQ7" s="743" t="s">
        <v>563</v>
      </c>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459</v>
      </c>
      <c r="R8" s="784"/>
      <c r="S8" s="784"/>
      <c r="T8" s="784"/>
      <c r="U8" s="784"/>
      <c r="V8" s="784">
        <v>459</v>
      </c>
      <c r="W8" s="784"/>
      <c r="X8" s="784"/>
      <c r="Y8" s="784"/>
      <c r="Z8" s="784"/>
      <c r="AA8" s="784" t="s">
        <v>554</v>
      </c>
      <c r="AB8" s="784"/>
      <c r="AC8" s="784"/>
      <c r="AD8" s="784"/>
      <c r="AE8" s="785"/>
      <c r="AF8" s="786" t="s">
        <v>122</v>
      </c>
      <c r="AG8" s="787"/>
      <c r="AH8" s="787"/>
      <c r="AI8" s="787"/>
      <c r="AJ8" s="788"/>
      <c r="AK8" s="769">
        <v>313</v>
      </c>
      <c r="AL8" s="770"/>
      <c r="AM8" s="770"/>
      <c r="AN8" s="770"/>
      <c r="AO8" s="770"/>
      <c r="AP8" s="770">
        <v>486</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558</v>
      </c>
      <c r="BT8" s="774"/>
      <c r="BU8" s="774"/>
      <c r="BV8" s="774"/>
      <c r="BW8" s="774"/>
      <c r="BX8" s="774"/>
      <c r="BY8" s="774"/>
      <c r="BZ8" s="774"/>
      <c r="CA8" s="774"/>
      <c r="CB8" s="774"/>
      <c r="CC8" s="774"/>
      <c r="CD8" s="774"/>
      <c r="CE8" s="774"/>
      <c r="CF8" s="774"/>
      <c r="CG8" s="775"/>
      <c r="CH8" s="776">
        <v>118</v>
      </c>
      <c r="CI8" s="777"/>
      <c r="CJ8" s="777"/>
      <c r="CK8" s="777"/>
      <c r="CL8" s="778"/>
      <c r="CM8" s="776">
        <v>5200</v>
      </c>
      <c r="CN8" s="777"/>
      <c r="CO8" s="777"/>
      <c r="CP8" s="777"/>
      <c r="CQ8" s="778"/>
      <c r="CR8" s="776">
        <v>4200</v>
      </c>
      <c r="CS8" s="777"/>
      <c r="CT8" s="777"/>
      <c r="CU8" s="777"/>
      <c r="CV8" s="778"/>
      <c r="CW8" s="776" t="s">
        <v>563</v>
      </c>
      <c r="CX8" s="777"/>
      <c r="CY8" s="777"/>
      <c r="CZ8" s="777"/>
      <c r="DA8" s="778"/>
      <c r="DB8" s="776">
        <v>119</v>
      </c>
      <c r="DC8" s="777"/>
      <c r="DD8" s="777"/>
      <c r="DE8" s="777"/>
      <c r="DF8" s="778"/>
      <c r="DG8" s="776" t="s">
        <v>563</v>
      </c>
      <c r="DH8" s="777"/>
      <c r="DI8" s="777"/>
      <c r="DJ8" s="777"/>
      <c r="DK8" s="778"/>
      <c r="DL8" s="776" t="s">
        <v>563</v>
      </c>
      <c r="DM8" s="777"/>
      <c r="DN8" s="777"/>
      <c r="DO8" s="777"/>
      <c r="DP8" s="778"/>
      <c r="DQ8" s="776" t="s">
        <v>563</v>
      </c>
      <c r="DR8" s="777"/>
      <c r="DS8" s="777"/>
      <c r="DT8" s="777"/>
      <c r="DU8" s="778"/>
      <c r="DV8" s="773"/>
      <c r="DW8" s="774"/>
      <c r="DX8" s="774"/>
      <c r="DY8" s="774"/>
      <c r="DZ8" s="779"/>
      <c r="EA8" s="222"/>
    </row>
    <row r="9" spans="1:131" s="223" customFormat="1" ht="26.25" customHeight="1" x14ac:dyDescent="0.15">
      <c r="A9" s="226">
        <v>3</v>
      </c>
      <c r="B9" s="780" t="s">
        <v>376</v>
      </c>
      <c r="C9" s="781"/>
      <c r="D9" s="781"/>
      <c r="E9" s="781"/>
      <c r="F9" s="781"/>
      <c r="G9" s="781"/>
      <c r="H9" s="781"/>
      <c r="I9" s="781"/>
      <c r="J9" s="781"/>
      <c r="K9" s="781"/>
      <c r="L9" s="781"/>
      <c r="M9" s="781"/>
      <c r="N9" s="781"/>
      <c r="O9" s="781"/>
      <c r="P9" s="782"/>
      <c r="Q9" s="783">
        <v>498</v>
      </c>
      <c r="R9" s="784"/>
      <c r="S9" s="784"/>
      <c r="T9" s="784"/>
      <c r="U9" s="784"/>
      <c r="V9" s="784">
        <v>498</v>
      </c>
      <c r="W9" s="784"/>
      <c r="X9" s="784"/>
      <c r="Y9" s="784"/>
      <c r="Z9" s="784"/>
      <c r="AA9" s="784" t="s">
        <v>554</v>
      </c>
      <c r="AB9" s="784"/>
      <c r="AC9" s="784"/>
      <c r="AD9" s="784"/>
      <c r="AE9" s="785"/>
      <c r="AF9" s="786" t="s">
        <v>122</v>
      </c>
      <c r="AG9" s="787"/>
      <c r="AH9" s="787"/>
      <c r="AI9" s="787"/>
      <c r="AJ9" s="788"/>
      <c r="AK9" s="769">
        <v>1</v>
      </c>
      <c r="AL9" s="770"/>
      <c r="AM9" s="770"/>
      <c r="AN9" s="770"/>
      <c r="AO9" s="770"/>
      <c r="AP9" s="770">
        <v>168</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t="s">
        <v>561</v>
      </c>
      <c r="BS9" s="773" t="s">
        <v>559</v>
      </c>
      <c r="BT9" s="774"/>
      <c r="BU9" s="774"/>
      <c r="BV9" s="774"/>
      <c r="BW9" s="774"/>
      <c r="BX9" s="774"/>
      <c r="BY9" s="774"/>
      <c r="BZ9" s="774"/>
      <c r="CA9" s="774"/>
      <c r="CB9" s="774"/>
      <c r="CC9" s="774"/>
      <c r="CD9" s="774"/>
      <c r="CE9" s="774"/>
      <c r="CF9" s="774"/>
      <c r="CG9" s="775"/>
      <c r="CH9" s="776">
        <v>-690</v>
      </c>
      <c r="CI9" s="777"/>
      <c r="CJ9" s="777"/>
      <c r="CK9" s="777"/>
      <c r="CL9" s="778"/>
      <c r="CM9" s="776">
        <v>5567</v>
      </c>
      <c r="CN9" s="777"/>
      <c r="CO9" s="777"/>
      <c r="CP9" s="777"/>
      <c r="CQ9" s="778"/>
      <c r="CR9" s="776">
        <v>1059</v>
      </c>
      <c r="CS9" s="777"/>
      <c r="CT9" s="777"/>
      <c r="CU9" s="777"/>
      <c r="CV9" s="778"/>
      <c r="CW9" s="776">
        <v>796</v>
      </c>
      <c r="CX9" s="777"/>
      <c r="CY9" s="777"/>
      <c r="CZ9" s="777"/>
      <c r="DA9" s="778"/>
      <c r="DB9" s="776">
        <v>2217</v>
      </c>
      <c r="DC9" s="777"/>
      <c r="DD9" s="777"/>
      <c r="DE9" s="777"/>
      <c r="DF9" s="778"/>
      <c r="DG9" s="776" t="s">
        <v>563</v>
      </c>
      <c r="DH9" s="777"/>
      <c r="DI9" s="777"/>
      <c r="DJ9" s="777"/>
      <c r="DK9" s="778"/>
      <c r="DL9" s="776" t="s">
        <v>563</v>
      </c>
      <c r="DM9" s="777"/>
      <c r="DN9" s="777"/>
      <c r="DO9" s="777"/>
      <c r="DP9" s="778"/>
      <c r="DQ9" s="776" t="s">
        <v>563</v>
      </c>
      <c r="DR9" s="777"/>
      <c r="DS9" s="777"/>
      <c r="DT9" s="777"/>
      <c r="DU9" s="778"/>
      <c r="DV9" s="773"/>
      <c r="DW9" s="774"/>
      <c r="DX9" s="774"/>
      <c r="DY9" s="774"/>
      <c r="DZ9" s="779"/>
      <c r="EA9" s="222"/>
    </row>
    <row r="10" spans="1:131" s="223" customFormat="1" ht="26.25" customHeight="1" x14ac:dyDescent="0.15">
      <c r="A10" s="226">
        <v>4</v>
      </c>
      <c r="B10" s="780" t="s">
        <v>377</v>
      </c>
      <c r="C10" s="781"/>
      <c r="D10" s="781"/>
      <c r="E10" s="781"/>
      <c r="F10" s="781"/>
      <c r="G10" s="781"/>
      <c r="H10" s="781"/>
      <c r="I10" s="781"/>
      <c r="J10" s="781"/>
      <c r="K10" s="781"/>
      <c r="L10" s="781"/>
      <c r="M10" s="781"/>
      <c r="N10" s="781"/>
      <c r="O10" s="781"/>
      <c r="P10" s="782"/>
      <c r="Q10" s="783">
        <v>406</v>
      </c>
      <c r="R10" s="784"/>
      <c r="S10" s="784"/>
      <c r="T10" s="784"/>
      <c r="U10" s="784"/>
      <c r="V10" s="784">
        <v>54</v>
      </c>
      <c r="W10" s="784"/>
      <c r="X10" s="784"/>
      <c r="Y10" s="784"/>
      <c r="Z10" s="784"/>
      <c r="AA10" s="784">
        <v>352</v>
      </c>
      <c r="AB10" s="784"/>
      <c r="AC10" s="784"/>
      <c r="AD10" s="784"/>
      <c r="AE10" s="785"/>
      <c r="AF10" s="786">
        <v>352</v>
      </c>
      <c r="AG10" s="787"/>
      <c r="AH10" s="787"/>
      <c r="AI10" s="787"/>
      <c r="AJ10" s="788"/>
      <c r="AK10" s="769" t="s">
        <v>554</v>
      </c>
      <c r="AL10" s="770"/>
      <c r="AM10" s="770"/>
      <c r="AN10" s="770"/>
      <c r="AO10" s="770"/>
      <c r="AP10" s="770" t="s">
        <v>554</v>
      </c>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560</v>
      </c>
      <c r="BT10" s="774"/>
      <c r="BU10" s="774"/>
      <c r="BV10" s="774"/>
      <c r="BW10" s="774"/>
      <c r="BX10" s="774"/>
      <c r="BY10" s="774"/>
      <c r="BZ10" s="774"/>
      <c r="CA10" s="774"/>
      <c r="CB10" s="774"/>
      <c r="CC10" s="774"/>
      <c r="CD10" s="774"/>
      <c r="CE10" s="774"/>
      <c r="CF10" s="774"/>
      <c r="CG10" s="775"/>
      <c r="CH10" s="776">
        <v>0</v>
      </c>
      <c r="CI10" s="777"/>
      <c r="CJ10" s="777"/>
      <c r="CK10" s="777"/>
      <c r="CL10" s="778"/>
      <c r="CM10" s="776">
        <v>523</v>
      </c>
      <c r="CN10" s="777"/>
      <c r="CO10" s="777"/>
      <c r="CP10" s="777"/>
      <c r="CQ10" s="778"/>
      <c r="CR10" s="776">
        <v>10</v>
      </c>
      <c r="CS10" s="777"/>
      <c r="CT10" s="777"/>
      <c r="CU10" s="777"/>
      <c r="CV10" s="778"/>
      <c r="CW10" s="776">
        <v>124</v>
      </c>
      <c r="CX10" s="777"/>
      <c r="CY10" s="777"/>
      <c r="CZ10" s="777"/>
      <c r="DA10" s="778"/>
      <c r="DB10" s="776" t="s">
        <v>563</v>
      </c>
      <c r="DC10" s="777"/>
      <c r="DD10" s="777"/>
      <c r="DE10" s="777"/>
      <c r="DF10" s="778"/>
      <c r="DG10" s="776" t="s">
        <v>563</v>
      </c>
      <c r="DH10" s="777"/>
      <c r="DI10" s="777"/>
      <c r="DJ10" s="777"/>
      <c r="DK10" s="778"/>
      <c r="DL10" s="776" t="s">
        <v>563</v>
      </c>
      <c r="DM10" s="777"/>
      <c r="DN10" s="777"/>
      <c r="DO10" s="777"/>
      <c r="DP10" s="778"/>
      <c r="DQ10" s="776" t="s">
        <v>563</v>
      </c>
      <c r="DR10" s="777"/>
      <c r="DS10" s="777"/>
      <c r="DT10" s="777"/>
      <c r="DU10" s="778"/>
      <c r="DV10" s="773"/>
      <c r="DW10" s="774"/>
      <c r="DX10" s="774"/>
      <c r="DY10" s="774"/>
      <c r="DZ10" s="779"/>
      <c r="EA10" s="222"/>
    </row>
    <row r="11" spans="1:131" s="223" customFormat="1" ht="26.25" customHeight="1" x14ac:dyDescent="0.15">
      <c r="A11" s="226">
        <v>5</v>
      </c>
      <c r="B11" s="780" t="s">
        <v>378</v>
      </c>
      <c r="C11" s="781"/>
      <c r="D11" s="781"/>
      <c r="E11" s="781"/>
      <c r="F11" s="781"/>
      <c r="G11" s="781"/>
      <c r="H11" s="781"/>
      <c r="I11" s="781"/>
      <c r="J11" s="781"/>
      <c r="K11" s="781"/>
      <c r="L11" s="781"/>
      <c r="M11" s="781"/>
      <c r="N11" s="781"/>
      <c r="O11" s="781"/>
      <c r="P11" s="782"/>
      <c r="Q11" s="783">
        <v>1</v>
      </c>
      <c r="R11" s="784"/>
      <c r="S11" s="784"/>
      <c r="T11" s="784"/>
      <c r="U11" s="784"/>
      <c r="V11" s="784">
        <v>2</v>
      </c>
      <c r="W11" s="784"/>
      <c r="X11" s="784"/>
      <c r="Y11" s="784"/>
      <c r="Z11" s="784"/>
      <c r="AA11" s="784">
        <v>-1</v>
      </c>
      <c r="AB11" s="784"/>
      <c r="AC11" s="784"/>
      <c r="AD11" s="784"/>
      <c r="AE11" s="785"/>
      <c r="AF11" s="786">
        <v>-1</v>
      </c>
      <c r="AG11" s="787"/>
      <c r="AH11" s="787"/>
      <c r="AI11" s="787"/>
      <c r="AJ11" s="788"/>
      <c r="AK11" s="769" t="s">
        <v>554</v>
      </c>
      <c r="AL11" s="770"/>
      <c r="AM11" s="770"/>
      <c r="AN11" s="770"/>
      <c r="AO11" s="770"/>
      <c r="AP11" s="770" t="s">
        <v>554</v>
      </c>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t="s">
        <v>379</v>
      </c>
      <c r="C12" s="781"/>
      <c r="D12" s="781"/>
      <c r="E12" s="781"/>
      <c r="F12" s="781"/>
      <c r="G12" s="781"/>
      <c r="H12" s="781"/>
      <c r="I12" s="781"/>
      <c r="J12" s="781"/>
      <c r="K12" s="781"/>
      <c r="L12" s="781"/>
      <c r="M12" s="781"/>
      <c r="N12" s="781"/>
      <c r="O12" s="781"/>
      <c r="P12" s="782"/>
      <c r="Q12" s="783">
        <v>900</v>
      </c>
      <c r="R12" s="784"/>
      <c r="S12" s="784"/>
      <c r="T12" s="784"/>
      <c r="U12" s="784"/>
      <c r="V12" s="784">
        <v>900</v>
      </c>
      <c r="W12" s="784"/>
      <c r="X12" s="784"/>
      <c r="Y12" s="784"/>
      <c r="Z12" s="784"/>
      <c r="AA12" s="784" t="s">
        <v>554</v>
      </c>
      <c r="AB12" s="784"/>
      <c r="AC12" s="784"/>
      <c r="AD12" s="784"/>
      <c r="AE12" s="785"/>
      <c r="AF12" s="786" t="s">
        <v>122</v>
      </c>
      <c r="AG12" s="787"/>
      <c r="AH12" s="787"/>
      <c r="AI12" s="787"/>
      <c r="AJ12" s="788"/>
      <c r="AK12" s="769" t="s">
        <v>554</v>
      </c>
      <c r="AL12" s="770"/>
      <c r="AM12" s="770"/>
      <c r="AN12" s="770"/>
      <c r="AO12" s="770"/>
      <c r="AP12" s="770">
        <v>2217</v>
      </c>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t="s">
        <v>380</v>
      </c>
      <c r="C13" s="781"/>
      <c r="D13" s="781"/>
      <c r="E13" s="781"/>
      <c r="F13" s="781"/>
      <c r="G13" s="781"/>
      <c r="H13" s="781"/>
      <c r="I13" s="781"/>
      <c r="J13" s="781"/>
      <c r="K13" s="781"/>
      <c r="L13" s="781"/>
      <c r="M13" s="781"/>
      <c r="N13" s="781"/>
      <c r="O13" s="781"/>
      <c r="P13" s="782"/>
      <c r="Q13" s="783">
        <v>18</v>
      </c>
      <c r="R13" s="784"/>
      <c r="S13" s="784"/>
      <c r="T13" s="784"/>
      <c r="U13" s="784"/>
      <c r="V13" s="784">
        <v>13</v>
      </c>
      <c r="W13" s="784"/>
      <c r="X13" s="784"/>
      <c r="Y13" s="784"/>
      <c r="Z13" s="784"/>
      <c r="AA13" s="784">
        <v>5</v>
      </c>
      <c r="AB13" s="784"/>
      <c r="AC13" s="784"/>
      <c r="AD13" s="784"/>
      <c r="AE13" s="785"/>
      <c r="AF13" s="786" t="s">
        <v>122</v>
      </c>
      <c r="AG13" s="787"/>
      <c r="AH13" s="787"/>
      <c r="AI13" s="787"/>
      <c r="AJ13" s="788"/>
      <c r="AK13" s="769">
        <v>1</v>
      </c>
      <c r="AL13" s="770"/>
      <c r="AM13" s="770"/>
      <c r="AN13" s="770"/>
      <c r="AO13" s="770"/>
      <c r="AP13" s="770">
        <v>15</v>
      </c>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381</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382</v>
      </c>
      <c r="B23" s="789" t="s">
        <v>383</v>
      </c>
      <c r="C23" s="790"/>
      <c r="D23" s="790"/>
      <c r="E23" s="790"/>
      <c r="F23" s="790"/>
      <c r="G23" s="790"/>
      <c r="H23" s="790"/>
      <c r="I23" s="790"/>
      <c r="J23" s="790"/>
      <c r="K23" s="790"/>
      <c r="L23" s="790"/>
      <c r="M23" s="790"/>
      <c r="N23" s="790"/>
      <c r="O23" s="790"/>
      <c r="P23" s="791"/>
      <c r="Q23" s="792">
        <v>132790</v>
      </c>
      <c r="R23" s="793"/>
      <c r="S23" s="793"/>
      <c r="T23" s="793"/>
      <c r="U23" s="793"/>
      <c r="V23" s="793">
        <v>131498</v>
      </c>
      <c r="W23" s="793"/>
      <c r="X23" s="793"/>
      <c r="Y23" s="793"/>
      <c r="Z23" s="793"/>
      <c r="AA23" s="793">
        <v>1291</v>
      </c>
      <c r="AB23" s="793"/>
      <c r="AC23" s="793"/>
      <c r="AD23" s="793"/>
      <c r="AE23" s="794"/>
      <c r="AF23" s="795">
        <v>1237</v>
      </c>
      <c r="AG23" s="793"/>
      <c r="AH23" s="793"/>
      <c r="AI23" s="793"/>
      <c r="AJ23" s="796"/>
      <c r="AK23" s="797"/>
      <c r="AL23" s="798"/>
      <c r="AM23" s="798"/>
      <c r="AN23" s="798"/>
      <c r="AO23" s="798"/>
      <c r="AP23" s="793">
        <v>109899</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384</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385</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386</v>
      </c>
      <c r="R26" s="734"/>
      <c r="S26" s="734"/>
      <c r="T26" s="734"/>
      <c r="U26" s="735"/>
      <c r="V26" s="733" t="s">
        <v>387</v>
      </c>
      <c r="W26" s="734"/>
      <c r="X26" s="734"/>
      <c r="Y26" s="734"/>
      <c r="Z26" s="735"/>
      <c r="AA26" s="733" t="s">
        <v>388</v>
      </c>
      <c r="AB26" s="734"/>
      <c r="AC26" s="734"/>
      <c r="AD26" s="734"/>
      <c r="AE26" s="734"/>
      <c r="AF26" s="814" t="s">
        <v>389</v>
      </c>
      <c r="AG26" s="815"/>
      <c r="AH26" s="815"/>
      <c r="AI26" s="815"/>
      <c r="AJ26" s="816"/>
      <c r="AK26" s="734" t="s">
        <v>390</v>
      </c>
      <c r="AL26" s="734"/>
      <c r="AM26" s="734"/>
      <c r="AN26" s="734"/>
      <c r="AO26" s="735"/>
      <c r="AP26" s="733" t="s">
        <v>391</v>
      </c>
      <c r="AQ26" s="734"/>
      <c r="AR26" s="734"/>
      <c r="AS26" s="734"/>
      <c r="AT26" s="735"/>
      <c r="AU26" s="733" t="s">
        <v>392</v>
      </c>
      <c r="AV26" s="734"/>
      <c r="AW26" s="734"/>
      <c r="AX26" s="734"/>
      <c r="AY26" s="735"/>
      <c r="AZ26" s="733" t="s">
        <v>393</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394</v>
      </c>
      <c r="C28" s="750"/>
      <c r="D28" s="750"/>
      <c r="E28" s="750"/>
      <c r="F28" s="750"/>
      <c r="G28" s="750"/>
      <c r="H28" s="750"/>
      <c r="I28" s="750"/>
      <c r="J28" s="750"/>
      <c r="K28" s="750"/>
      <c r="L28" s="750"/>
      <c r="M28" s="750"/>
      <c r="N28" s="750"/>
      <c r="O28" s="750"/>
      <c r="P28" s="751"/>
      <c r="Q28" s="822">
        <v>28151</v>
      </c>
      <c r="R28" s="823"/>
      <c r="S28" s="823"/>
      <c r="T28" s="823"/>
      <c r="U28" s="823"/>
      <c r="V28" s="823">
        <v>28129</v>
      </c>
      <c r="W28" s="823"/>
      <c r="X28" s="823"/>
      <c r="Y28" s="823"/>
      <c r="Z28" s="823"/>
      <c r="AA28" s="823">
        <v>22</v>
      </c>
      <c r="AB28" s="823"/>
      <c r="AC28" s="823"/>
      <c r="AD28" s="823"/>
      <c r="AE28" s="824"/>
      <c r="AF28" s="825">
        <v>22</v>
      </c>
      <c r="AG28" s="823"/>
      <c r="AH28" s="823"/>
      <c r="AI28" s="823"/>
      <c r="AJ28" s="826"/>
      <c r="AK28" s="827">
        <v>3447</v>
      </c>
      <c r="AL28" s="828"/>
      <c r="AM28" s="828"/>
      <c r="AN28" s="828"/>
      <c r="AO28" s="828"/>
      <c r="AP28" s="828" t="s">
        <v>562</v>
      </c>
      <c r="AQ28" s="828"/>
      <c r="AR28" s="828"/>
      <c r="AS28" s="828"/>
      <c r="AT28" s="828"/>
      <c r="AU28" s="828" t="s">
        <v>562</v>
      </c>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395</v>
      </c>
      <c r="C29" s="781"/>
      <c r="D29" s="781"/>
      <c r="E29" s="781"/>
      <c r="F29" s="781"/>
      <c r="G29" s="781"/>
      <c r="H29" s="781"/>
      <c r="I29" s="781"/>
      <c r="J29" s="781"/>
      <c r="K29" s="781"/>
      <c r="L29" s="781"/>
      <c r="M29" s="781"/>
      <c r="N29" s="781"/>
      <c r="O29" s="781"/>
      <c r="P29" s="782"/>
      <c r="Q29" s="783">
        <v>25934</v>
      </c>
      <c r="R29" s="784"/>
      <c r="S29" s="784"/>
      <c r="T29" s="784"/>
      <c r="U29" s="784"/>
      <c r="V29" s="784">
        <v>25780</v>
      </c>
      <c r="W29" s="784"/>
      <c r="X29" s="784"/>
      <c r="Y29" s="784"/>
      <c r="Z29" s="784"/>
      <c r="AA29" s="784">
        <v>153</v>
      </c>
      <c r="AB29" s="784"/>
      <c r="AC29" s="784"/>
      <c r="AD29" s="784"/>
      <c r="AE29" s="785"/>
      <c r="AF29" s="786">
        <v>153</v>
      </c>
      <c r="AG29" s="787"/>
      <c r="AH29" s="787"/>
      <c r="AI29" s="787"/>
      <c r="AJ29" s="788"/>
      <c r="AK29" s="834">
        <v>4018</v>
      </c>
      <c r="AL29" s="830"/>
      <c r="AM29" s="830"/>
      <c r="AN29" s="830"/>
      <c r="AO29" s="830"/>
      <c r="AP29" s="830" t="s">
        <v>562</v>
      </c>
      <c r="AQ29" s="830"/>
      <c r="AR29" s="830"/>
      <c r="AS29" s="830"/>
      <c r="AT29" s="830"/>
      <c r="AU29" s="830" t="s">
        <v>562</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396</v>
      </c>
      <c r="C30" s="781"/>
      <c r="D30" s="781"/>
      <c r="E30" s="781"/>
      <c r="F30" s="781"/>
      <c r="G30" s="781"/>
      <c r="H30" s="781"/>
      <c r="I30" s="781"/>
      <c r="J30" s="781"/>
      <c r="K30" s="781"/>
      <c r="L30" s="781"/>
      <c r="M30" s="781"/>
      <c r="N30" s="781"/>
      <c r="O30" s="781"/>
      <c r="P30" s="782"/>
      <c r="Q30" s="783">
        <v>5291</v>
      </c>
      <c r="R30" s="784"/>
      <c r="S30" s="784"/>
      <c r="T30" s="784"/>
      <c r="U30" s="784"/>
      <c r="V30" s="784">
        <v>5284</v>
      </c>
      <c r="W30" s="784"/>
      <c r="X30" s="784"/>
      <c r="Y30" s="784"/>
      <c r="Z30" s="784"/>
      <c r="AA30" s="784">
        <v>7</v>
      </c>
      <c r="AB30" s="784"/>
      <c r="AC30" s="784"/>
      <c r="AD30" s="784"/>
      <c r="AE30" s="785"/>
      <c r="AF30" s="786">
        <v>7</v>
      </c>
      <c r="AG30" s="787"/>
      <c r="AH30" s="787"/>
      <c r="AI30" s="787"/>
      <c r="AJ30" s="788"/>
      <c r="AK30" s="834">
        <v>956</v>
      </c>
      <c r="AL30" s="830"/>
      <c r="AM30" s="830"/>
      <c r="AN30" s="830"/>
      <c r="AO30" s="830"/>
      <c r="AP30" s="830" t="s">
        <v>562</v>
      </c>
      <c r="AQ30" s="830"/>
      <c r="AR30" s="830"/>
      <c r="AS30" s="830"/>
      <c r="AT30" s="830"/>
      <c r="AU30" s="830" t="s">
        <v>562</v>
      </c>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397</v>
      </c>
      <c r="C31" s="781"/>
      <c r="D31" s="781"/>
      <c r="E31" s="781"/>
      <c r="F31" s="781"/>
      <c r="G31" s="781"/>
      <c r="H31" s="781"/>
      <c r="I31" s="781"/>
      <c r="J31" s="781"/>
      <c r="K31" s="781"/>
      <c r="L31" s="781"/>
      <c r="M31" s="781"/>
      <c r="N31" s="781"/>
      <c r="O31" s="781"/>
      <c r="P31" s="782"/>
      <c r="Q31" s="783">
        <v>5932</v>
      </c>
      <c r="R31" s="784"/>
      <c r="S31" s="784"/>
      <c r="T31" s="784"/>
      <c r="U31" s="784"/>
      <c r="V31" s="784">
        <v>5925</v>
      </c>
      <c r="W31" s="784"/>
      <c r="X31" s="784"/>
      <c r="Y31" s="784"/>
      <c r="Z31" s="784"/>
      <c r="AA31" s="784">
        <v>7</v>
      </c>
      <c r="AB31" s="784"/>
      <c r="AC31" s="784"/>
      <c r="AD31" s="784"/>
      <c r="AE31" s="785"/>
      <c r="AF31" s="786">
        <v>6486</v>
      </c>
      <c r="AG31" s="787"/>
      <c r="AH31" s="787"/>
      <c r="AI31" s="787"/>
      <c r="AJ31" s="788"/>
      <c r="AK31" s="834">
        <v>563</v>
      </c>
      <c r="AL31" s="830"/>
      <c r="AM31" s="830"/>
      <c r="AN31" s="830"/>
      <c r="AO31" s="830"/>
      <c r="AP31" s="830">
        <v>8148</v>
      </c>
      <c r="AQ31" s="830"/>
      <c r="AR31" s="830"/>
      <c r="AS31" s="830"/>
      <c r="AT31" s="830"/>
      <c r="AU31" s="830">
        <v>73</v>
      </c>
      <c r="AV31" s="830"/>
      <c r="AW31" s="830"/>
      <c r="AX31" s="830"/>
      <c r="AY31" s="830"/>
      <c r="AZ31" s="831"/>
      <c r="BA31" s="831"/>
      <c r="BB31" s="831"/>
      <c r="BC31" s="831"/>
      <c r="BD31" s="831"/>
      <c r="BE31" s="832" t="s">
        <v>398</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399</v>
      </c>
      <c r="C32" s="781"/>
      <c r="D32" s="781"/>
      <c r="E32" s="781"/>
      <c r="F32" s="781"/>
      <c r="G32" s="781"/>
      <c r="H32" s="781"/>
      <c r="I32" s="781"/>
      <c r="J32" s="781"/>
      <c r="K32" s="781"/>
      <c r="L32" s="781"/>
      <c r="M32" s="781"/>
      <c r="N32" s="781"/>
      <c r="O32" s="781"/>
      <c r="P32" s="782"/>
      <c r="Q32" s="783">
        <v>8074</v>
      </c>
      <c r="R32" s="784"/>
      <c r="S32" s="784"/>
      <c r="T32" s="784"/>
      <c r="U32" s="784"/>
      <c r="V32" s="784">
        <v>7084</v>
      </c>
      <c r="W32" s="784"/>
      <c r="X32" s="784"/>
      <c r="Y32" s="784"/>
      <c r="Z32" s="784"/>
      <c r="AA32" s="784">
        <v>989</v>
      </c>
      <c r="AB32" s="784"/>
      <c r="AC32" s="784"/>
      <c r="AD32" s="784"/>
      <c r="AE32" s="785"/>
      <c r="AF32" s="786">
        <v>4604</v>
      </c>
      <c r="AG32" s="787"/>
      <c r="AH32" s="787"/>
      <c r="AI32" s="787"/>
      <c r="AJ32" s="788"/>
      <c r="AK32" s="834">
        <v>2199</v>
      </c>
      <c r="AL32" s="830"/>
      <c r="AM32" s="830"/>
      <c r="AN32" s="830"/>
      <c r="AO32" s="830"/>
      <c r="AP32" s="830">
        <v>28910</v>
      </c>
      <c r="AQ32" s="830"/>
      <c r="AR32" s="830"/>
      <c r="AS32" s="830"/>
      <c r="AT32" s="830"/>
      <c r="AU32" s="830">
        <v>12142</v>
      </c>
      <c r="AV32" s="830"/>
      <c r="AW32" s="830"/>
      <c r="AX32" s="830"/>
      <c r="AY32" s="830"/>
      <c r="AZ32" s="831"/>
      <c r="BA32" s="831"/>
      <c r="BB32" s="831"/>
      <c r="BC32" s="831"/>
      <c r="BD32" s="831"/>
      <c r="BE32" s="832" t="s">
        <v>398</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400</v>
      </c>
      <c r="C33" s="781"/>
      <c r="D33" s="781"/>
      <c r="E33" s="781"/>
      <c r="F33" s="781"/>
      <c r="G33" s="781"/>
      <c r="H33" s="781"/>
      <c r="I33" s="781"/>
      <c r="J33" s="781"/>
      <c r="K33" s="781"/>
      <c r="L33" s="781"/>
      <c r="M33" s="781"/>
      <c r="N33" s="781"/>
      <c r="O33" s="781"/>
      <c r="P33" s="782"/>
      <c r="Q33" s="783">
        <v>56</v>
      </c>
      <c r="R33" s="784"/>
      <c r="S33" s="784"/>
      <c r="T33" s="784"/>
      <c r="U33" s="784"/>
      <c r="V33" s="784">
        <v>56</v>
      </c>
      <c r="W33" s="784"/>
      <c r="X33" s="784"/>
      <c r="Y33" s="784"/>
      <c r="Z33" s="784"/>
      <c r="AA33" s="784" t="s">
        <v>563</v>
      </c>
      <c r="AB33" s="784"/>
      <c r="AC33" s="784"/>
      <c r="AD33" s="784"/>
      <c r="AE33" s="785"/>
      <c r="AF33" s="786" t="s">
        <v>122</v>
      </c>
      <c r="AG33" s="787"/>
      <c r="AH33" s="787"/>
      <c r="AI33" s="787"/>
      <c r="AJ33" s="788"/>
      <c r="AK33" s="834">
        <v>33</v>
      </c>
      <c r="AL33" s="830"/>
      <c r="AM33" s="830"/>
      <c r="AN33" s="830"/>
      <c r="AO33" s="830"/>
      <c r="AP33" s="830">
        <v>203</v>
      </c>
      <c r="AQ33" s="830"/>
      <c r="AR33" s="830"/>
      <c r="AS33" s="830"/>
      <c r="AT33" s="830"/>
      <c r="AU33" s="830">
        <v>89</v>
      </c>
      <c r="AV33" s="830"/>
      <c r="AW33" s="830"/>
      <c r="AX33" s="830"/>
      <c r="AY33" s="830"/>
      <c r="AZ33" s="831"/>
      <c r="BA33" s="831"/>
      <c r="BB33" s="831"/>
      <c r="BC33" s="831"/>
      <c r="BD33" s="831"/>
      <c r="BE33" s="832" t="s">
        <v>401</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402</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382</v>
      </c>
      <c r="B63" s="789" t="s">
        <v>403</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11272</v>
      </c>
      <c r="AG63" s="844"/>
      <c r="AH63" s="844"/>
      <c r="AI63" s="844"/>
      <c r="AJ63" s="845"/>
      <c r="AK63" s="846"/>
      <c r="AL63" s="841"/>
      <c r="AM63" s="841"/>
      <c r="AN63" s="841"/>
      <c r="AO63" s="841"/>
      <c r="AP63" s="844">
        <v>37261</v>
      </c>
      <c r="AQ63" s="844"/>
      <c r="AR63" s="844"/>
      <c r="AS63" s="844"/>
      <c r="AT63" s="844"/>
      <c r="AU63" s="844">
        <v>12304</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404</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405</v>
      </c>
      <c r="B66" s="728"/>
      <c r="C66" s="728"/>
      <c r="D66" s="728"/>
      <c r="E66" s="728"/>
      <c r="F66" s="728"/>
      <c r="G66" s="728"/>
      <c r="H66" s="728"/>
      <c r="I66" s="728"/>
      <c r="J66" s="728"/>
      <c r="K66" s="728"/>
      <c r="L66" s="728"/>
      <c r="M66" s="728"/>
      <c r="N66" s="728"/>
      <c r="O66" s="728"/>
      <c r="P66" s="729"/>
      <c r="Q66" s="733" t="s">
        <v>386</v>
      </c>
      <c r="R66" s="734"/>
      <c r="S66" s="734"/>
      <c r="T66" s="734"/>
      <c r="U66" s="735"/>
      <c r="V66" s="733" t="s">
        <v>387</v>
      </c>
      <c r="W66" s="734"/>
      <c r="X66" s="734"/>
      <c r="Y66" s="734"/>
      <c r="Z66" s="735"/>
      <c r="AA66" s="733" t="s">
        <v>388</v>
      </c>
      <c r="AB66" s="734"/>
      <c r="AC66" s="734"/>
      <c r="AD66" s="734"/>
      <c r="AE66" s="735"/>
      <c r="AF66" s="854" t="s">
        <v>389</v>
      </c>
      <c r="AG66" s="815"/>
      <c r="AH66" s="815"/>
      <c r="AI66" s="815"/>
      <c r="AJ66" s="855"/>
      <c r="AK66" s="733" t="s">
        <v>390</v>
      </c>
      <c r="AL66" s="728"/>
      <c r="AM66" s="728"/>
      <c r="AN66" s="728"/>
      <c r="AO66" s="729"/>
      <c r="AP66" s="733" t="s">
        <v>391</v>
      </c>
      <c r="AQ66" s="734"/>
      <c r="AR66" s="734"/>
      <c r="AS66" s="734"/>
      <c r="AT66" s="735"/>
      <c r="AU66" s="733" t="s">
        <v>406</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555</v>
      </c>
      <c r="C68" s="870"/>
      <c r="D68" s="870"/>
      <c r="E68" s="870"/>
      <c r="F68" s="870"/>
      <c r="G68" s="870"/>
      <c r="H68" s="870"/>
      <c r="I68" s="870"/>
      <c r="J68" s="870"/>
      <c r="K68" s="870"/>
      <c r="L68" s="870"/>
      <c r="M68" s="870"/>
      <c r="N68" s="870"/>
      <c r="O68" s="870"/>
      <c r="P68" s="871"/>
      <c r="Q68" s="872">
        <v>785</v>
      </c>
      <c r="R68" s="866"/>
      <c r="S68" s="866"/>
      <c r="T68" s="866"/>
      <c r="U68" s="866"/>
      <c r="V68" s="866">
        <v>370</v>
      </c>
      <c r="W68" s="866"/>
      <c r="X68" s="866"/>
      <c r="Y68" s="866"/>
      <c r="Z68" s="866"/>
      <c r="AA68" s="866">
        <v>414</v>
      </c>
      <c r="AB68" s="866"/>
      <c r="AC68" s="866"/>
      <c r="AD68" s="866"/>
      <c r="AE68" s="866"/>
      <c r="AF68" s="866">
        <v>414</v>
      </c>
      <c r="AG68" s="866"/>
      <c r="AH68" s="866"/>
      <c r="AI68" s="866"/>
      <c r="AJ68" s="866"/>
      <c r="AK68" s="866">
        <v>0</v>
      </c>
      <c r="AL68" s="866"/>
      <c r="AM68" s="866"/>
      <c r="AN68" s="866"/>
      <c r="AO68" s="866"/>
      <c r="AP68" s="866" t="s">
        <v>563</v>
      </c>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556</v>
      </c>
      <c r="C69" s="874"/>
      <c r="D69" s="874"/>
      <c r="E69" s="874"/>
      <c r="F69" s="874"/>
      <c r="G69" s="874"/>
      <c r="H69" s="874"/>
      <c r="I69" s="874"/>
      <c r="J69" s="874"/>
      <c r="K69" s="874"/>
      <c r="L69" s="874"/>
      <c r="M69" s="874"/>
      <c r="N69" s="874"/>
      <c r="O69" s="874"/>
      <c r="P69" s="875"/>
      <c r="Q69" s="876">
        <v>906481</v>
      </c>
      <c r="R69" s="830"/>
      <c r="S69" s="830"/>
      <c r="T69" s="830"/>
      <c r="U69" s="830"/>
      <c r="V69" s="830">
        <v>887687</v>
      </c>
      <c r="W69" s="830"/>
      <c r="X69" s="830"/>
      <c r="Y69" s="830"/>
      <c r="Z69" s="830"/>
      <c r="AA69" s="830">
        <v>18794</v>
      </c>
      <c r="AB69" s="830"/>
      <c r="AC69" s="830"/>
      <c r="AD69" s="830"/>
      <c r="AE69" s="830"/>
      <c r="AF69" s="830">
        <v>18794</v>
      </c>
      <c r="AG69" s="830"/>
      <c r="AH69" s="830"/>
      <c r="AI69" s="830"/>
      <c r="AJ69" s="830"/>
      <c r="AK69" s="830">
        <v>9782</v>
      </c>
      <c r="AL69" s="830"/>
      <c r="AM69" s="830"/>
      <c r="AN69" s="830"/>
      <c r="AO69" s="830"/>
      <c r="AP69" s="830" t="s">
        <v>563</v>
      </c>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c r="C70" s="874"/>
      <c r="D70" s="874"/>
      <c r="E70" s="874"/>
      <c r="F70" s="874"/>
      <c r="G70" s="874"/>
      <c r="H70" s="874"/>
      <c r="I70" s="874"/>
      <c r="J70" s="874"/>
      <c r="K70" s="874"/>
      <c r="L70" s="874"/>
      <c r="M70" s="874"/>
      <c r="N70" s="874"/>
      <c r="O70" s="874"/>
      <c r="P70" s="875"/>
      <c r="Q70" s="876"/>
      <c r="R70" s="830"/>
      <c r="S70" s="830"/>
      <c r="T70" s="830"/>
      <c r="U70" s="830"/>
      <c r="V70" s="830"/>
      <c r="W70" s="830"/>
      <c r="X70" s="830"/>
      <c r="Y70" s="830"/>
      <c r="Z70" s="830"/>
      <c r="AA70" s="830"/>
      <c r="AB70" s="830"/>
      <c r="AC70" s="830"/>
      <c r="AD70" s="830"/>
      <c r="AE70" s="830"/>
      <c r="AF70" s="830"/>
      <c r="AG70" s="830"/>
      <c r="AH70" s="830"/>
      <c r="AI70" s="830"/>
      <c r="AJ70" s="830"/>
      <c r="AK70" s="830"/>
      <c r="AL70" s="830"/>
      <c r="AM70" s="830"/>
      <c r="AN70" s="830"/>
      <c r="AO70" s="830"/>
      <c r="AP70" s="830"/>
      <c r="AQ70" s="830"/>
      <c r="AR70" s="830"/>
      <c r="AS70" s="830"/>
      <c r="AT70" s="830"/>
      <c r="AU70" s="830"/>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382</v>
      </c>
      <c r="B88" s="789" t="s">
        <v>407</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19208</v>
      </c>
      <c r="AG88" s="844"/>
      <c r="AH88" s="844"/>
      <c r="AI88" s="844"/>
      <c r="AJ88" s="844"/>
      <c r="AK88" s="841"/>
      <c r="AL88" s="841"/>
      <c r="AM88" s="841"/>
      <c r="AN88" s="841"/>
      <c r="AO88" s="841"/>
      <c r="AP88" s="844" t="s">
        <v>564</v>
      </c>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382</v>
      </c>
      <c r="BR102" s="789" t="s">
        <v>408</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5369</v>
      </c>
      <c r="CS102" s="852"/>
      <c r="CT102" s="852"/>
      <c r="CU102" s="852"/>
      <c r="CV102" s="891"/>
      <c r="CW102" s="890">
        <v>920</v>
      </c>
      <c r="CX102" s="852"/>
      <c r="CY102" s="852"/>
      <c r="CZ102" s="852"/>
      <c r="DA102" s="891"/>
      <c r="DB102" s="890">
        <v>2336</v>
      </c>
      <c r="DC102" s="852"/>
      <c r="DD102" s="852"/>
      <c r="DE102" s="852"/>
      <c r="DF102" s="891"/>
      <c r="DG102" s="890" t="s">
        <v>570</v>
      </c>
      <c r="DH102" s="852"/>
      <c r="DI102" s="852"/>
      <c r="DJ102" s="852"/>
      <c r="DK102" s="891"/>
      <c r="DL102" s="890" t="s">
        <v>570</v>
      </c>
      <c r="DM102" s="852"/>
      <c r="DN102" s="852"/>
      <c r="DO102" s="852"/>
      <c r="DP102" s="891"/>
      <c r="DQ102" s="890" t="s">
        <v>570</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409</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410</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411</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412</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413</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414</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415</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416</v>
      </c>
      <c r="AB109" s="893"/>
      <c r="AC109" s="893"/>
      <c r="AD109" s="893"/>
      <c r="AE109" s="894"/>
      <c r="AF109" s="892" t="s">
        <v>417</v>
      </c>
      <c r="AG109" s="893"/>
      <c r="AH109" s="893"/>
      <c r="AI109" s="893"/>
      <c r="AJ109" s="894"/>
      <c r="AK109" s="892" t="s">
        <v>294</v>
      </c>
      <c r="AL109" s="893"/>
      <c r="AM109" s="893"/>
      <c r="AN109" s="893"/>
      <c r="AO109" s="894"/>
      <c r="AP109" s="892" t="s">
        <v>418</v>
      </c>
      <c r="AQ109" s="893"/>
      <c r="AR109" s="893"/>
      <c r="AS109" s="893"/>
      <c r="AT109" s="895"/>
      <c r="AU109" s="912" t="s">
        <v>415</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416</v>
      </c>
      <c r="BR109" s="893"/>
      <c r="BS109" s="893"/>
      <c r="BT109" s="893"/>
      <c r="BU109" s="894"/>
      <c r="BV109" s="892" t="s">
        <v>417</v>
      </c>
      <c r="BW109" s="893"/>
      <c r="BX109" s="893"/>
      <c r="BY109" s="893"/>
      <c r="BZ109" s="894"/>
      <c r="CA109" s="892" t="s">
        <v>294</v>
      </c>
      <c r="CB109" s="893"/>
      <c r="CC109" s="893"/>
      <c r="CD109" s="893"/>
      <c r="CE109" s="894"/>
      <c r="CF109" s="913" t="s">
        <v>418</v>
      </c>
      <c r="CG109" s="913"/>
      <c r="CH109" s="913"/>
      <c r="CI109" s="913"/>
      <c r="CJ109" s="913"/>
      <c r="CK109" s="892" t="s">
        <v>419</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416</v>
      </c>
      <c r="DH109" s="893"/>
      <c r="DI109" s="893"/>
      <c r="DJ109" s="893"/>
      <c r="DK109" s="894"/>
      <c r="DL109" s="892" t="s">
        <v>417</v>
      </c>
      <c r="DM109" s="893"/>
      <c r="DN109" s="893"/>
      <c r="DO109" s="893"/>
      <c r="DP109" s="894"/>
      <c r="DQ109" s="892" t="s">
        <v>294</v>
      </c>
      <c r="DR109" s="893"/>
      <c r="DS109" s="893"/>
      <c r="DT109" s="893"/>
      <c r="DU109" s="894"/>
      <c r="DV109" s="892" t="s">
        <v>418</v>
      </c>
      <c r="DW109" s="893"/>
      <c r="DX109" s="893"/>
      <c r="DY109" s="893"/>
      <c r="DZ109" s="895"/>
    </row>
    <row r="110" spans="1:131" s="218" customFormat="1" ht="26.25" customHeight="1" x14ac:dyDescent="0.15">
      <c r="A110" s="896" t="s">
        <v>420</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12227621</v>
      </c>
      <c r="AB110" s="900"/>
      <c r="AC110" s="900"/>
      <c r="AD110" s="900"/>
      <c r="AE110" s="901"/>
      <c r="AF110" s="902">
        <v>12146497</v>
      </c>
      <c r="AG110" s="900"/>
      <c r="AH110" s="900"/>
      <c r="AI110" s="900"/>
      <c r="AJ110" s="901"/>
      <c r="AK110" s="902">
        <v>10737827</v>
      </c>
      <c r="AL110" s="900"/>
      <c r="AM110" s="900"/>
      <c r="AN110" s="900"/>
      <c r="AO110" s="901"/>
      <c r="AP110" s="903">
        <v>16.8</v>
      </c>
      <c r="AQ110" s="904"/>
      <c r="AR110" s="904"/>
      <c r="AS110" s="904"/>
      <c r="AT110" s="905"/>
      <c r="AU110" s="906" t="s">
        <v>69</v>
      </c>
      <c r="AV110" s="907"/>
      <c r="AW110" s="907"/>
      <c r="AX110" s="907"/>
      <c r="AY110" s="907"/>
      <c r="AZ110" s="929" t="s">
        <v>421</v>
      </c>
      <c r="BA110" s="897"/>
      <c r="BB110" s="897"/>
      <c r="BC110" s="897"/>
      <c r="BD110" s="897"/>
      <c r="BE110" s="897"/>
      <c r="BF110" s="897"/>
      <c r="BG110" s="897"/>
      <c r="BH110" s="897"/>
      <c r="BI110" s="897"/>
      <c r="BJ110" s="897"/>
      <c r="BK110" s="897"/>
      <c r="BL110" s="897"/>
      <c r="BM110" s="897"/>
      <c r="BN110" s="897"/>
      <c r="BO110" s="897"/>
      <c r="BP110" s="898"/>
      <c r="BQ110" s="930">
        <v>116470279</v>
      </c>
      <c r="BR110" s="931"/>
      <c r="BS110" s="931"/>
      <c r="BT110" s="931"/>
      <c r="BU110" s="931"/>
      <c r="BV110" s="931">
        <v>113728995</v>
      </c>
      <c r="BW110" s="931"/>
      <c r="BX110" s="931"/>
      <c r="BY110" s="931"/>
      <c r="BZ110" s="931"/>
      <c r="CA110" s="931">
        <v>109898990</v>
      </c>
      <c r="CB110" s="931"/>
      <c r="CC110" s="931"/>
      <c r="CD110" s="931"/>
      <c r="CE110" s="931"/>
      <c r="CF110" s="944">
        <v>172.2</v>
      </c>
      <c r="CG110" s="945"/>
      <c r="CH110" s="945"/>
      <c r="CI110" s="945"/>
      <c r="CJ110" s="945"/>
      <c r="CK110" s="946" t="s">
        <v>422</v>
      </c>
      <c r="CL110" s="947"/>
      <c r="CM110" s="929" t="s">
        <v>423</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424</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425</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426</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427</v>
      </c>
      <c r="B112" s="953"/>
      <c r="C112" s="923" t="s">
        <v>428</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429</v>
      </c>
      <c r="BA112" s="923"/>
      <c r="BB112" s="923"/>
      <c r="BC112" s="923"/>
      <c r="BD112" s="923"/>
      <c r="BE112" s="923"/>
      <c r="BF112" s="923"/>
      <c r="BG112" s="923"/>
      <c r="BH112" s="923"/>
      <c r="BI112" s="923"/>
      <c r="BJ112" s="923"/>
      <c r="BK112" s="923"/>
      <c r="BL112" s="923"/>
      <c r="BM112" s="923"/>
      <c r="BN112" s="923"/>
      <c r="BO112" s="923"/>
      <c r="BP112" s="924"/>
      <c r="BQ112" s="925">
        <v>14164951</v>
      </c>
      <c r="BR112" s="926"/>
      <c r="BS112" s="926"/>
      <c r="BT112" s="926"/>
      <c r="BU112" s="926"/>
      <c r="BV112" s="926">
        <v>13090380</v>
      </c>
      <c r="BW112" s="926"/>
      <c r="BX112" s="926"/>
      <c r="BY112" s="926"/>
      <c r="BZ112" s="926"/>
      <c r="CA112" s="926">
        <v>12304161</v>
      </c>
      <c r="CB112" s="926"/>
      <c r="CC112" s="926"/>
      <c r="CD112" s="926"/>
      <c r="CE112" s="926"/>
      <c r="CF112" s="920">
        <v>19.3</v>
      </c>
      <c r="CG112" s="921"/>
      <c r="CH112" s="921"/>
      <c r="CI112" s="921"/>
      <c r="CJ112" s="921"/>
      <c r="CK112" s="948"/>
      <c r="CL112" s="949"/>
      <c r="CM112" s="922" t="s">
        <v>430</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431</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1752887</v>
      </c>
      <c r="AB113" s="938"/>
      <c r="AC113" s="938"/>
      <c r="AD113" s="938"/>
      <c r="AE113" s="939"/>
      <c r="AF113" s="940">
        <v>1673460</v>
      </c>
      <c r="AG113" s="938"/>
      <c r="AH113" s="938"/>
      <c r="AI113" s="938"/>
      <c r="AJ113" s="939"/>
      <c r="AK113" s="940">
        <v>1593870</v>
      </c>
      <c r="AL113" s="938"/>
      <c r="AM113" s="938"/>
      <c r="AN113" s="938"/>
      <c r="AO113" s="939"/>
      <c r="AP113" s="941">
        <v>2.5</v>
      </c>
      <c r="AQ113" s="942"/>
      <c r="AR113" s="942"/>
      <c r="AS113" s="942"/>
      <c r="AT113" s="943"/>
      <c r="AU113" s="908"/>
      <c r="AV113" s="909"/>
      <c r="AW113" s="909"/>
      <c r="AX113" s="909"/>
      <c r="AY113" s="909"/>
      <c r="AZ113" s="922" t="s">
        <v>432</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433</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434</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435</v>
      </c>
      <c r="BA114" s="923"/>
      <c r="BB114" s="923"/>
      <c r="BC114" s="923"/>
      <c r="BD114" s="923"/>
      <c r="BE114" s="923"/>
      <c r="BF114" s="923"/>
      <c r="BG114" s="923"/>
      <c r="BH114" s="923"/>
      <c r="BI114" s="923"/>
      <c r="BJ114" s="923"/>
      <c r="BK114" s="923"/>
      <c r="BL114" s="923"/>
      <c r="BM114" s="923"/>
      <c r="BN114" s="923"/>
      <c r="BO114" s="923"/>
      <c r="BP114" s="924"/>
      <c r="BQ114" s="925">
        <v>13734574</v>
      </c>
      <c r="BR114" s="926"/>
      <c r="BS114" s="926"/>
      <c r="BT114" s="926"/>
      <c r="BU114" s="926"/>
      <c r="BV114" s="926">
        <v>14230820</v>
      </c>
      <c r="BW114" s="926"/>
      <c r="BX114" s="926"/>
      <c r="BY114" s="926"/>
      <c r="BZ114" s="926"/>
      <c r="CA114" s="926">
        <v>14304872</v>
      </c>
      <c r="CB114" s="926"/>
      <c r="CC114" s="926"/>
      <c r="CD114" s="926"/>
      <c r="CE114" s="926"/>
      <c r="CF114" s="920">
        <v>22.4</v>
      </c>
      <c r="CG114" s="921"/>
      <c r="CH114" s="921"/>
      <c r="CI114" s="921"/>
      <c r="CJ114" s="921"/>
      <c r="CK114" s="948"/>
      <c r="CL114" s="949"/>
      <c r="CM114" s="922" t="s">
        <v>436</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437</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438</v>
      </c>
      <c r="BA115" s="923"/>
      <c r="BB115" s="923"/>
      <c r="BC115" s="923"/>
      <c r="BD115" s="923"/>
      <c r="BE115" s="923"/>
      <c r="BF115" s="923"/>
      <c r="BG115" s="923"/>
      <c r="BH115" s="923"/>
      <c r="BI115" s="923"/>
      <c r="BJ115" s="923"/>
      <c r="BK115" s="923"/>
      <c r="BL115" s="923"/>
      <c r="BM115" s="923"/>
      <c r="BN115" s="923"/>
      <c r="BO115" s="923"/>
      <c r="BP115" s="924"/>
      <c r="BQ115" s="925">
        <v>4281</v>
      </c>
      <c r="BR115" s="926"/>
      <c r="BS115" s="926"/>
      <c r="BT115" s="926"/>
      <c r="BU115" s="926"/>
      <c r="BV115" s="926">
        <v>3088</v>
      </c>
      <c r="BW115" s="926"/>
      <c r="BX115" s="926"/>
      <c r="BY115" s="926"/>
      <c r="BZ115" s="926"/>
      <c r="CA115" s="926" t="s">
        <v>122</v>
      </c>
      <c r="CB115" s="926"/>
      <c r="CC115" s="926"/>
      <c r="CD115" s="926"/>
      <c r="CE115" s="926"/>
      <c r="CF115" s="920" t="s">
        <v>122</v>
      </c>
      <c r="CG115" s="921"/>
      <c r="CH115" s="921"/>
      <c r="CI115" s="921"/>
      <c r="CJ115" s="921"/>
      <c r="CK115" s="948"/>
      <c r="CL115" s="949"/>
      <c r="CM115" s="922" t="s">
        <v>439</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440</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441</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442</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443</v>
      </c>
      <c r="Z117" s="894"/>
      <c r="AA117" s="978">
        <v>13980508</v>
      </c>
      <c r="AB117" s="979"/>
      <c r="AC117" s="979"/>
      <c r="AD117" s="979"/>
      <c r="AE117" s="980"/>
      <c r="AF117" s="981">
        <v>13819957</v>
      </c>
      <c r="AG117" s="979"/>
      <c r="AH117" s="979"/>
      <c r="AI117" s="979"/>
      <c r="AJ117" s="980"/>
      <c r="AK117" s="981">
        <v>12331697</v>
      </c>
      <c r="AL117" s="979"/>
      <c r="AM117" s="979"/>
      <c r="AN117" s="979"/>
      <c r="AO117" s="980"/>
      <c r="AP117" s="982"/>
      <c r="AQ117" s="983"/>
      <c r="AR117" s="983"/>
      <c r="AS117" s="983"/>
      <c r="AT117" s="984"/>
      <c r="AU117" s="908"/>
      <c r="AV117" s="909"/>
      <c r="AW117" s="909"/>
      <c r="AX117" s="909"/>
      <c r="AY117" s="909"/>
      <c r="AZ117" s="974" t="s">
        <v>444</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445</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419</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416</v>
      </c>
      <c r="AB118" s="893"/>
      <c r="AC118" s="893"/>
      <c r="AD118" s="893"/>
      <c r="AE118" s="894"/>
      <c r="AF118" s="892" t="s">
        <v>417</v>
      </c>
      <c r="AG118" s="893"/>
      <c r="AH118" s="893"/>
      <c r="AI118" s="893"/>
      <c r="AJ118" s="894"/>
      <c r="AK118" s="892" t="s">
        <v>294</v>
      </c>
      <c r="AL118" s="893"/>
      <c r="AM118" s="893"/>
      <c r="AN118" s="893"/>
      <c r="AO118" s="894"/>
      <c r="AP118" s="970" t="s">
        <v>418</v>
      </c>
      <c r="AQ118" s="971"/>
      <c r="AR118" s="971"/>
      <c r="AS118" s="971"/>
      <c r="AT118" s="972"/>
      <c r="AU118" s="908"/>
      <c r="AV118" s="909"/>
      <c r="AW118" s="909"/>
      <c r="AX118" s="909"/>
      <c r="AY118" s="909"/>
      <c r="AZ118" s="973" t="s">
        <v>446</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447</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422</v>
      </c>
      <c r="B119" s="947"/>
      <c r="C119" s="929" t="s">
        <v>423</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448</v>
      </c>
      <c r="BP119" s="1005"/>
      <c r="BQ119" s="999">
        <v>144374085</v>
      </c>
      <c r="BR119" s="1000"/>
      <c r="BS119" s="1000"/>
      <c r="BT119" s="1000"/>
      <c r="BU119" s="1000"/>
      <c r="BV119" s="1000">
        <v>141053283</v>
      </c>
      <c r="BW119" s="1000"/>
      <c r="BX119" s="1000"/>
      <c r="BY119" s="1000"/>
      <c r="BZ119" s="1000"/>
      <c r="CA119" s="1000">
        <v>136508023</v>
      </c>
      <c r="CB119" s="1000"/>
      <c r="CC119" s="1000"/>
      <c r="CD119" s="1000"/>
      <c r="CE119" s="1000"/>
      <c r="CF119" s="1001"/>
      <c r="CG119" s="1002"/>
      <c r="CH119" s="1002"/>
      <c r="CI119" s="1002"/>
      <c r="CJ119" s="1003"/>
      <c r="CK119" s="950"/>
      <c r="CL119" s="951"/>
      <c r="CM119" s="973" t="s">
        <v>449</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426</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450</v>
      </c>
      <c r="AV120" s="992"/>
      <c r="AW120" s="992"/>
      <c r="AX120" s="992"/>
      <c r="AY120" s="993"/>
      <c r="AZ120" s="929" t="s">
        <v>451</v>
      </c>
      <c r="BA120" s="897"/>
      <c r="BB120" s="897"/>
      <c r="BC120" s="897"/>
      <c r="BD120" s="897"/>
      <c r="BE120" s="897"/>
      <c r="BF120" s="897"/>
      <c r="BG120" s="897"/>
      <c r="BH120" s="897"/>
      <c r="BI120" s="897"/>
      <c r="BJ120" s="897"/>
      <c r="BK120" s="897"/>
      <c r="BL120" s="897"/>
      <c r="BM120" s="897"/>
      <c r="BN120" s="897"/>
      <c r="BO120" s="897"/>
      <c r="BP120" s="898"/>
      <c r="BQ120" s="930">
        <v>20870179</v>
      </c>
      <c r="BR120" s="931"/>
      <c r="BS120" s="931"/>
      <c r="BT120" s="931"/>
      <c r="BU120" s="931"/>
      <c r="BV120" s="931">
        <v>20309489</v>
      </c>
      <c r="BW120" s="931"/>
      <c r="BX120" s="931"/>
      <c r="BY120" s="931"/>
      <c r="BZ120" s="931"/>
      <c r="CA120" s="931">
        <v>20952329</v>
      </c>
      <c r="CB120" s="931"/>
      <c r="CC120" s="931"/>
      <c r="CD120" s="931"/>
      <c r="CE120" s="931"/>
      <c r="CF120" s="944">
        <v>32.799999999999997</v>
      </c>
      <c r="CG120" s="945"/>
      <c r="CH120" s="945"/>
      <c r="CI120" s="945"/>
      <c r="CJ120" s="945"/>
      <c r="CK120" s="1006" t="s">
        <v>452</v>
      </c>
      <c r="CL120" s="1007"/>
      <c r="CM120" s="1007"/>
      <c r="CN120" s="1007"/>
      <c r="CO120" s="1008"/>
      <c r="CP120" s="1014" t="s">
        <v>399</v>
      </c>
      <c r="CQ120" s="1015"/>
      <c r="CR120" s="1015"/>
      <c r="CS120" s="1015"/>
      <c r="CT120" s="1015"/>
      <c r="CU120" s="1015"/>
      <c r="CV120" s="1015"/>
      <c r="CW120" s="1015"/>
      <c r="CX120" s="1015"/>
      <c r="CY120" s="1015"/>
      <c r="CZ120" s="1015"/>
      <c r="DA120" s="1015"/>
      <c r="DB120" s="1015"/>
      <c r="DC120" s="1015"/>
      <c r="DD120" s="1015"/>
      <c r="DE120" s="1015"/>
      <c r="DF120" s="1016"/>
      <c r="DG120" s="930">
        <v>13978395</v>
      </c>
      <c r="DH120" s="931"/>
      <c r="DI120" s="931"/>
      <c r="DJ120" s="931"/>
      <c r="DK120" s="931"/>
      <c r="DL120" s="931">
        <v>12916723</v>
      </c>
      <c r="DM120" s="931"/>
      <c r="DN120" s="931"/>
      <c r="DO120" s="931"/>
      <c r="DP120" s="931"/>
      <c r="DQ120" s="931">
        <v>12142281</v>
      </c>
      <c r="DR120" s="931"/>
      <c r="DS120" s="931"/>
      <c r="DT120" s="931"/>
      <c r="DU120" s="931"/>
      <c r="DV120" s="932">
        <v>19</v>
      </c>
      <c r="DW120" s="932"/>
      <c r="DX120" s="932"/>
      <c r="DY120" s="932"/>
      <c r="DZ120" s="933"/>
    </row>
    <row r="121" spans="1:130" s="218" customFormat="1" ht="26.25" customHeight="1" x14ac:dyDescent="0.15">
      <c r="A121" s="1057"/>
      <c r="B121" s="949"/>
      <c r="C121" s="974" t="s">
        <v>453</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454</v>
      </c>
      <c r="BA121" s="923"/>
      <c r="BB121" s="923"/>
      <c r="BC121" s="923"/>
      <c r="BD121" s="923"/>
      <c r="BE121" s="923"/>
      <c r="BF121" s="923"/>
      <c r="BG121" s="923"/>
      <c r="BH121" s="923"/>
      <c r="BI121" s="923"/>
      <c r="BJ121" s="923"/>
      <c r="BK121" s="923"/>
      <c r="BL121" s="923"/>
      <c r="BM121" s="923"/>
      <c r="BN121" s="923"/>
      <c r="BO121" s="923"/>
      <c r="BP121" s="924"/>
      <c r="BQ121" s="925">
        <v>27061353</v>
      </c>
      <c r="BR121" s="926"/>
      <c r="BS121" s="926"/>
      <c r="BT121" s="926"/>
      <c r="BU121" s="926"/>
      <c r="BV121" s="926">
        <v>26373076</v>
      </c>
      <c r="BW121" s="926"/>
      <c r="BX121" s="926"/>
      <c r="BY121" s="926"/>
      <c r="BZ121" s="926"/>
      <c r="CA121" s="926">
        <v>25921882</v>
      </c>
      <c r="CB121" s="926"/>
      <c r="CC121" s="926"/>
      <c r="CD121" s="926"/>
      <c r="CE121" s="926"/>
      <c r="CF121" s="920">
        <v>40.6</v>
      </c>
      <c r="CG121" s="921"/>
      <c r="CH121" s="921"/>
      <c r="CI121" s="921"/>
      <c r="CJ121" s="921"/>
      <c r="CK121" s="1009"/>
      <c r="CL121" s="1010"/>
      <c r="CM121" s="1010"/>
      <c r="CN121" s="1010"/>
      <c r="CO121" s="1011"/>
      <c r="CP121" s="1019" t="s">
        <v>400</v>
      </c>
      <c r="CQ121" s="1020"/>
      <c r="CR121" s="1020"/>
      <c r="CS121" s="1020"/>
      <c r="CT121" s="1020"/>
      <c r="CU121" s="1020"/>
      <c r="CV121" s="1020"/>
      <c r="CW121" s="1020"/>
      <c r="CX121" s="1020"/>
      <c r="CY121" s="1020"/>
      <c r="CZ121" s="1020"/>
      <c r="DA121" s="1020"/>
      <c r="DB121" s="1020"/>
      <c r="DC121" s="1020"/>
      <c r="DD121" s="1020"/>
      <c r="DE121" s="1020"/>
      <c r="DF121" s="1021"/>
      <c r="DG121" s="925">
        <v>126358</v>
      </c>
      <c r="DH121" s="926"/>
      <c r="DI121" s="926"/>
      <c r="DJ121" s="926"/>
      <c r="DK121" s="926"/>
      <c r="DL121" s="926">
        <v>107463</v>
      </c>
      <c r="DM121" s="926"/>
      <c r="DN121" s="926"/>
      <c r="DO121" s="926"/>
      <c r="DP121" s="926"/>
      <c r="DQ121" s="926">
        <v>88551</v>
      </c>
      <c r="DR121" s="926"/>
      <c r="DS121" s="926"/>
      <c r="DT121" s="926"/>
      <c r="DU121" s="926"/>
      <c r="DV121" s="927">
        <v>0.1</v>
      </c>
      <c r="DW121" s="927"/>
      <c r="DX121" s="927"/>
      <c r="DY121" s="927"/>
      <c r="DZ121" s="928"/>
    </row>
    <row r="122" spans="1:130" s="218" customFormat="1" ht="26.25" customHeight="1" x14ac:dyDescent="0.15">
      <c r="A122" s="1057"/>
      <c r="B122" s="949"/>
      <c r="C122" s="922" t="s">
        <v>436</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455</v>
      </c>
      <c r="BA122" s="965"/>
      <c r="BB122" s="965"/>
      <c r="BC122" s="965"/>
      <c r="BD122" s="965"/>
      <c r="BE122" s="965"/>
      <c r="BF122" s="965"/>
      <c r="BG122" s="965"/>
      <c r="BH122" s="965"/>
      <c r="BI122" s="965"/>
      <c r="BJ122" s="965"/>
      <c r="BK122" s="965"/>
      <c r="BL122" s="965"/>
      <c r="BM122" s="965"/>
      <c r="BN122" s="965"/>
      <c r="BO122" s="965"/>
      <c r="BP122" s="966"/>
      <c r="BQ122" s="999">
        <v>84167503</v>
      </c>
      <c r="BR122" s="1000"/>
      <c r="BS122" s="1000"/>
      <c r="BT122" s="1000"/>
      <c r="BU122" s="1000"/>
      <c r="BV122" s="1000">
        <v>81311096</v>
      </c>
      <c r="BW122" s="1000"/>
      <c r="BX122" s="1000"/>
      <c r="BY122" s="1000"/>
      <c r="BZ122" s="1000"/>
      <c r="CA122" s="1000">
        <v>76884059</v>
      </c>
      <c r="CB122" s="1000"/>
      <c r="CC122" s="1000"/>
      <c r="CD122" s="1000"/>
      <c r="CE122" s="1000"/>
      <c r="CF122" s="1017">
        <v>120.5</v>
      </c>
      <c r="CG122" s="1018"/>
      <c r="CH122" s="1018"/>
      <c r="CI122" s="1018"/>
      <c r="CJ122" s="1018"/>
      <c r="CK122" s="1009"/>
      <c r="CL122" s="1010"/>
      <c r="CM122" s="1010"/>
      <c r="CN122" s="1010"/>
      <c r="CO122" s="1011"/>
      <c r="CP122" s="1019" t="s">
        <v>397</v>
      </c>
      <c r="CQ122" s="1020"/>
      <c r="CR122" s="1020"/>
      <c r="CS122" s="1020"/>
      <c r="CT122" s="1020"/>
      <c r="CU122" s="1020"/>
      <c r="CV122" s="1020"/>
      <c r="CW122" s="1020"/>
      <c r="CX122" s="1020"/>
      <c r="CY122" s="1020"/>
      <c r="CZ122" s="1020"/>
      <c r="DA122" s="1020"/>
      <c r="DB122" s="1020"/>
      <c r="DC122" s="1020"/>
      <c r="DD122" s="1020"/>
      <c r="DE122" s="1020"/>
      <c r="DF122" s="1021"/>
      <c r="DG122" s="925">
        <v>60198</v>
      </c>
      <c r="DH122" s="926"/>
      <c r="DI122" s="926"/>
      <c r="DJ122" s="926"/>
      <c r="DK122" s="926"/>
      <c r="DL122" s="926">
        <v>66194</v>
      </c>
      <c r="DM122" s="926"/>
      <c r="DN122" s="926"/>
      <c r="DO122" s="926"/>
      <c r="DP122" s="926"/>
      <c r="DQ122" s="926">
        <v>73329</v>
      </c>
      <c r="DR122" s="926"/>
      <c r="DS122" s="926"/>
      <c r="DT122" s="926"/>
      <c r="DU122" s="926"/>
      <c r="DV122" s="927">
        <v>0.1</v>
      </c>
      <c r="DW122" s="927"/>
      <c r="DX122" s="927"/>
      <c r="DY122" s="927"/>
      <c r="DZ122" s="928"/>
    </row>
    <row r="123" spans="1:130" s="218" customFormat="1" ht="26.25" customHeight="1" x14ac:dyDescent="0.15">
      <c r="A123" s="1057"/>
      <c r="B123" s="949"/>
      <c r="C123" s="922" t="s">
        <v>442</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456</v>
      </c>
      <c r="BP123" s="1005"/>
      <c r="BQ123" s="1063">
        <v>132099035</v>
      </c>
      <c r="BR123" s="1064"/>
      <c r="BS123" s="1064"/>
      <c r="BT123" s="1064"/>
      <c r="BU123" s="1064"/>
      <c r="BV123" s="1064">
        <v>127993661</v>
      </c>
      <c r="BW123" s="1064"/>
      <c r="BX123" s="1064"/>
      <c r="BY123" s="1064"/>
      <c r="BZ123" s="1064"/>
      <c r="CA123" s="1064">
        <v>123758270</v>
      </c>
      <c r="CB123" s="1064"/>
      <c r="CC123" s="1064"/>
      <c r="CD123" s="1064"/>
      <c r="CE123" s="1064"/>
      <c r="CF123" s="1001"/>
      <c r="CG123" s="1002"/>
      <c r="CH123" s="1002"/>
      <c r="CI123" s="1002"/>
      <c r="CJ123" s="1003"/>
      <c r="CK123" s="1009"/>
      <c r="CL123" s="1010"/>
      <c r="CM123" s="1010"/>
      <c r="CN123" s="1010"/>
      <c r="CO123" s="1011"/>
      <c r="CP123" s="1019" t="s">
        <v>395</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445</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457</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21</v>
      </c>
      <c r="BR124" s="1027"/>
      <c r="BS124" s="1027"/>
      <c r="BT124" s="1027"/>
      <c r="BU124" s="1027"/>
      <c r="BV124" s="1027">
        <v>21.5</v>
      </c>
      <c r="BW124" s="1027"/>
      <c r="BX124" s="1027"/>
      <c r="BY124" s="1027"/>
      <c r="BZ124" s="1027"/>
      <c r="CA124" s="1027">
        <v>19.899999999999999</v>
      </c>
      <c r="CB124" s="1027"/>
      <c r="CC124" s="1027"/>
      <c r="CD124" s="1027"/>
      <c r="CE124" s="1027"/>
      <c r="CF124" s="1028"/>
      <c r="CG124" s="1029"/>
      <c r="CH124" s="1029"/>
      <c r="CI124" s="1029"/>
      <c r="CJ124" s="1030"/>
      <c r="CK124" s="1012"/>
      <c r="CL124" s="1012"/>
      <c r="CM124" s="1012"/>
      <c r="CN124" s="1012"/>
      <c r="CO124" s="1013"/>
      <c r="CP124" s="1019" t="s">
        <v>458</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447</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459</v>
      </c>
      <c r="CL125" s="1007"/>
      <c r="CM125" s="1007"/>
      <c r="CN125" s="1007"/>
      <c r="CO125" s="1008"/>
      <c r="CP125" s="929" t="s">
        <v>460</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449</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461</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462</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463</v>
      </c>
      <c r="AY127" s="1032"/>
      <c r="AZ127" s="1032"/>
      <c r="BA127" s="1032"/>
      <c r="BB127" s="1032"/>
      <c r="BC127" s="1032"/>
      <c r="BD127" s="1032"/>
      <c r="BE127" s="1033"/>
      <c r="BF127" s="1034" t="s">
        <v>464</v>
      </c>
      <c r="BG127" s="1032"/>
      <c r="BH127" s="1032"/>
      <c r="BI127" s="1032"/>
      <c r="BJ127" s="1032"/>
      <c r="BK127" s="1032"/>
      <c r="BL127" s="1033"/>
      <c r="BM127" s="1034" t="s">
        <v>465</v>
      </c>
      <c r="BN127" s="1032"/>
      <c r="BO127" s="1032"/>
      <c r="BP127" s="1032"/>
      <c r="BQ127" s="1032"/>
      <c r="BR127" s="1032"/>
      <c r="BS127" s="1033"/>
      <c r="BT127" s="1034" t="s">
        <v>466</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467</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468</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469</v>
      </c>
      <c r="X128" s="1043"/>
      <c r="Y128" s="1043"/>
      <c r="Z128" s="1044"/>
      <c r="AA128" s="1045">
        <v>3604007</v>
      </c>
      <c r="AB128" s="1046"/>
      <c r="AC128" s="1046"/>
      <c r="AD128" s="1046"/>
      <c r="AE128" s="1047"/>
      <c r="AF128" s="1048">
        <v>3613442</v>
      </c>
      <c r="AG128" s="1046"/>
      <c r="AH128" s="1046"/>
      <c r="AI128" s="1046"/>
      <c r="AJ128" s="1047"/>
      <c r="AK128" s="1048">
        <v>3615042</v>
      </c>
      <c r="AL128" s="1046"/>
      <c r="AM128" s="1046"/>
      <c r="AN128" s="1046"/>
      <c r="AO128" s="1047"/>
      <c r="AP128" s="1049"/>
      <c r="AQ128" s="1050"/>
      <c r="AR128" s="1050"/>
      <c r="AS128" s="1050"/>
      <c r="AT128" s="1051"/>
      <c r="AU128" s="220"/>
      <c r="AV128" s="220"/>
      <c r="AW128" s="220"/>
      <c r="AX128" s="896" t="s">
        <v>470</v>
      </c>
      <c r="AY128" s="897"/>
      <c r="AZ128" s="897"/>
      <c r="BA128" s="897"/>
      <c r="BB128" s="897"/>
      <c r="BC128" s="897"/>
      <c r="BD128" s="897"/>
      <c r="BE128" s="898"/>
      <c r="BF128" s="1052" t="s">
        <v>122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471</v>
      </c>
      <c r="CQ128" s="726"/>
      <c r="CR128" s="726"/>
      <c r="CS128" s="726"/>
      <c r="CT128" s="726"/>
      <c r="CU128" s="726"/>
      <c r="CV128" s="726"/>
      <c r="CW128" s="726"/>
      <c r="CX128" s="726"/>
      <c r="CY128" s="726"/>
      <c r="CZ128" s="726"/>
      <c r="DA128" s="726"/>
      <c r="DB128" s="726"/>
      <c r="DC128" s="726"/>
      <c r="DD128" s="726"/>
      <c r="DE128" s="726"/>
      <c r="DF128" s="1036"/>
      <c r="DG128" s="1037">
        <v>4281</v>
      </c>
      <c r="DH128" s="1038"/>
      <c r="DI128" s="1038"/>
      <c r="DJ128" s="1038"/>
      <c r="DK128" s="1038"/>
      <c r="DL128" s="1038">
        <v>3088</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472</v>
      </c>
      <c r="X129" s="1071"/>
      <c r="Y129" s="1071"/>
      <c r="Z129" s="1072"/>
      <c r="AA129" s="958">
        <v>66050299</v>
      </c>
      <c r="AB129" s="959"/>
      <c r="AC129" s="959"/>
      <c r="AD129" s="959"/>
      <c r="AE129" s="960"/>
      <c r="AF129" s="961">
        <v>67912872</v>
      </c>
      <c r="AG129" s="959"/>
      <c r="AH129" s="959"/>
      <c r="AI129" s="959"/>
      <c r="AJ129" s="960"/>
      <c r="AK129" s="961">
        <v>70986273</v>
      </c>
      <c r="AL129" s="959"/>
      <c r="AM129" s="959"/>
      <c r="AN129" s="959"/>
      <c r="AO129" s="960"/>
      <c r="AP129" s="1073"/>
      <c r="AQ129" s="1074"/>
      <c r="AR129" s="1074"/>
      <c r="AS129" s="1074"/>
      <c r="AT129" s="1075"/>
      <c r="AU129" s="221"/>
      <c r="AV129" s="221"/>
      <c r="AW129" s="221"/>
      <c r="AX129" s="1065" t="s">
        <v>473</v>
      </c>
      <c r="AY129" s="923"/>
      <c r="AZ129" s="923"/>
      <c r="BA129" s="923"/>
      <c r="BB129" s="923"/>
      <c r="BC129" s="923"/>
      <c r="BD129" s="923"/>
      <c r="BE129" s="924"/>
      <c r="BF129" s="1066" t="s">
        <v>122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474</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475</v>
      </c>
      <c r="X130" s="1071"/>
      <c r="Y130" s="1071"/>
      <c r="Z130" s="1072"/>
      <c r="AA130" s="958">
        <v>7641283</v>
      </c>
      <c r="AB130" s="959"/>
      <c r="AC130" s="959"/>
      <c r="AD130" s="959"/>
      <c r="AE130" s="960"/>
      <c r="AF130" s="961">
        <v>7394747</v>
      </c>
      <c r="AG130" s="959"/>
      <c r="AH130" s="959"/>
      <c r="AI130" s="959"/>
      <c r="AJ130" s="960"/>
      <c r="AK130" s="961">
        <v>7177953</v>
      </c>
      <c r="AL130" s="959"/>
      <c r="AM130" s="959"/>
      <c r="AN130" s="959"/>
      <c r="AO130" s="960"/>
      <c r="AP130" s="1073"/>
      <c r="AQ130" s="1074"/>
      <c r="AR130" s="1074"/>
      <c r="AS130" s="1074"/>
      <c r="AT130" s="1075"/>
      <c r="AU130" s="221"/>
      <c r="AV130" s="221"/>
      <c r="AW130" s="221"/>
      <c r="AX130" s="1065" t="s">
        <v>476</v>
      </c>
      <c r="AY130" s="923"/>
      <c r="AZ130" s="923"/>
      <c r="BA130" s="923"/>
      <c r="BB130" s="923"/>
      <c r="BC130" s="923"/>
      <c r="BD130" s="923"/>
      <c r="BE130" s="924"/>
      <c r="BF130" s="1101">
        <v>3.9</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477</v>
      </c>
      <c r="X131" s="1108"/>
      <c r="Y131" s="1108"/>
      <c r="Z131" s="1109"/>
      <c r="AA131" s="1004">
        <v>58409016</v>
      </c>
      <c r="AB131" s="986"/>
      <c r="AC131" s="986"/>
      <c r="AD131" s="986"/>
      <c r="AE131" s="987"/>
      <c r="AF131" s="985">
        <v>60518125</v>
      </c>
      <c r="AG131" s="986"/>
      <c r="AH131" s="986"/>
      <c r="AI131" s="986"/>
      <c r="AJ131" s="987"/>
      <c r="AK131" s="985">
        <v>63808320</v>
      </c>
      <c r="AL131" s="986"/>
      <c r="AM131" s="986"/>
      <c r="AN131" s="986"/>
      <c r="AO131" s="987"/>
      <c r="AP131" s="1110"/>
      <c r="AQ131" s="1111"/>
      <c r="AR131" s="1111"/>
      <c r="AS131" s="1111"/>
      <c r="AT131" s="1112"/>
      <c r="AU131" s="221"/>
      <c r="AV131" s="221"/>
      <c r="AW131" s="221"/>
      <c r="AX131" s="1083" t="s">
        <v>478</v>
      </c>
      <c r="AY131" s="726"/>
      <c r="AZ131" s="726"/>
      <c r="BA131" s="726"/>
      <c r="BB131" s="726"/>
      <c r="BC131" s="726"/>
      <c r="BD131" s="726"/>
      <c r="BE131" s="1036"/>
      <c r="BF131" s="1084">
        <v>19.899999999999999</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479</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480</v>
      </c>
      <c r="W132" s="1094"/>
      <c r="X132" s="1094"/>
      <c r="Y132" s="1094"/>
      <c r="Z132" s="1095"/>
      <c r="AA132" s="1096">
        <v>4.6828697530000003</v>
      </c>
      <c r="AB132" s="1097"/>
      <c r="AC132" s="1097"/>
      <c r="AD132" s="1097"/>
      <c r="AE132" s="1098"/>
      <c r="AF132" s="1099">
        <v>4.6461589109999997</v>
      </c>
      <c r="AG132" s="1097"/>
      <c r="AH132" s="1097"/>
      <c r="AI132" s="1097"/>
      <c r="AJ132" s="1098"/>
      <c r="AK132" s="1099">
        <v>2.411443454</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481</v>
      </c>
      <c r="W133" s="1077"/>
      <c r="X133" s="1077"/>
      <c r="Y133" s="1077"/>
      <c r="Z133" s="1078"/>
      <c r="AA133" s="1079">
        <v>4</v>
      </c>
      <c r="AB133" s="1080"/>
      <c r="AC133" s="1080"/>
      <c r="AD133" s="1080"/>
      <c r="AE133" s="1081"/>
      <c r="AF133" s="1079">
        <v>4.3</v>
      </c>
      <c r="AG133" s="1080"/>
      <c r="AH133" s="1080"/>
      <c r="AI133" s="1080"/>
      <c r="AJ133" s="1081"/>
      <c r="AK133" s="1079">
        <v>3.9</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ccu+0l03S+WvD99hWGoETo8Y7/12N96DSk5NdRuBQQ1Cjnxt/U5TjJB+GGJvFadB9dY4eV7INGWzmuXoUx5BIA==" saltValue="ZXik3wrXIIHWCEEOmKEy+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F1" zoomScaleNormal="85" zoomScaleSheetLayoutView="100" workbookViewId="0">
      <selection activeCell="CP8" sqref="CP8"/>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482</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r1qghUXzWutOkBDFA3siZOyxgvaEUfIX4Cnp8sB6QQSOKOhP5gR3ahNQEze+VuZbB2YAW5JGekjPFZdvP5CB/Q==" saltValue="VaevqO14JeEWf3GE2LSxq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BC64"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I2hA+2zdNYeC0QE1FXeM5Kq7Y1RbTNkMQMjPJPgwYMA37OEM9wnV41Ljf+Qci0+xdkudpQ7G45o4pIFbiK3WmA==" saltValue="ENhpfHHTD1NMO0hEByaWN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D13" workbookViewId="0">
      <selection activeCell="AL18" sqref="AL18"/>
    </sheetView>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483</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484</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485</v>
      </c>
      <c r="AP7" s="260"/>
      <c r="AQ7" s="261" t="s">
        <v>486</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487</v>
      </c>
      <c r="AQ8" s="267" t="s">
        <v>488</v>
      </c>
      <c r="AR8" s="268" t="s">
        <v>489</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490</v>
      </c>
      <c r="AL9" s="1117"/>
      <c r="AM9" s="1117"/>
      <c r="AN9" s="1118"/>
      <c r="AO9" s="269">
        <v>21953586</v>
      </c>
      <c r="AP9" s="269">
        <v>71455</v>
      </c>
      <c r="AQ9" s="270">
        <v>69190</v>
      </c>
      <c r="AR9" s="271">
        <v>3.3</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491</v>
      </c>
      <c r="AL10" s="1117"/>
      <c r="AM10" s="1117"/>
      <c r="AN10" s="1118"/>
      <c r="AO10" s="272">
        <v>18</v>
      </c>
      <c r="AP10" s="272">
        <v>0</v>
      </c>
      <c r="AQ10" s="273">
        <v>1817</v>
      </c>
      <c r="AR10" s="274">
        <v>-100</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492</v>
      </c>
      <c r="AL11" s="1117"/>
      <c r="AM11" s="1117"/>
      <c r="AN11" s="1118"/>
      <c r="AO11" s="272">
        <v>53904</v>
      </c>
      <c r="AP11" s="272">
        <v>175</v>
      </c>
      <c r="AQ11" s="273">
        <v>711</v>
      </c>
      <c r="AR11" s="274">
        <v>-75.400000000000006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493</v>
      </c>
      <c r="AL12" s="1117"/>
      <c r="AM12" s="1117"/>
      <c r="AN12" s="1118"/>
      <c r="AO12" s="272" t="s">
        <v>494</v>
      </c>
      <c r="AP12" s="272" t="s">
        <v>494</v>
      </c>
      <c r="AQ12" s="273">
        <v>19</v>
      </c>
      <c r="AR12" s="274" t="s">
        <v>494</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495</v>
      </c>
      <c r="AL13" s="1117"/>
      <c r="AM13" s="1117"/>
      <c r="AN13" s="1118"/>
      <c r="AO13" s="272">
        <v>763628</v>
      </c>
      <c r="AP13" s="272">
        <v>2485</v>
      </c>
      <c r="AQ13" s="273">
        <v>2094</v>
      </c>
      <c r="AR13" s="274">
        <v>18.7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496</v>
      </c>
      <c r="AL14" s="1117"/>
      <c r="AM14" s="1117"/>
      <c r="AN14" s="1118"/>
      <c r="AO14" s="272">
        <v>469688</v>
      </c>
      <c r="AP14" s="272">
        <v>1529</v>
      </c>
      <c r="AQ14" s="273">
        <v>1351</v>
      </c>
      <c r="AR14" s="274">
        <v>13.2</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497</v>
      </c>
      <c r="AL15" s="1120"/>
      <c r="AM15" s="1120"/>
      <c r="AN15" s="1121"/>
      <c r="AO15" s="272">
        <v>-1295179</v>
      </c>
      <c r="AP15" s="272">
        <v>-4216</v>
      </c>
      <c r="AQ15" s="273">
        <v>-3935</v>
      </c>
      <c r="AR15" s="274">
        <v>7.1</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21945645</v>
      </c>
      <c r="AP16" s="272">
        <v>71430</v>
      </c>
      <c r="AQ16" s="273">
        <v>71247</v>
      </c>
      <c r="AR16" s="274">
        <v>0.3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498</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499</v>
      </c>
      <c r="AP20" s="281" t="s">
        <v>500</v>
      </c>
      <c r="AQ20" s="282" t="s">
        <v>501</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502</v>
      </c>
      <c r="AL21" s="1123"/>
      <c r="AM21" s="1123"/>
      <c r="AN21" s="1124"/>
      <c r="AO21" s="285">
        <v>6.15</v>
      </c>
      <c r="AP21" s="286">
        <v>6.59</v>
      </c>
      <c r="AQ21" s="287">
        <v>-0.44</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503</v>
      </c>
      <c r="AL22" s="1123"/>
      <c r="AM22" s="1123"/>
      <c r="AN22" s="1124"/>
      <c r="AO22" s="290">
        <v>100.2</v>
      </c>
      <c r="AP22" s="291">
        <v>99.2</v>
      </c>
      <c r="AQ22" s="292">
        <v>1</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504</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505</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506</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485</v>
      </c>
      <c r="AP30" s="260"/>
      <c r="AQ30" s="261" t="s">
        <v>486</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487</v>
      </c>
      <c r="AQ31" s="267" t="s">
        <v>488</v>
      </c>
      <c r="AR31" s="268" t="s">
        <v>489</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507</v>
      </c>
      <c r="AL32" s="1131"/>
      <c r="AM32" s="1131"/>
      <c r="AN32" s="1132"/>
      <c r="AO32" s="300">
        <v>10737827</v>
      </c>
      <c r="AP32" s="300">
        <v>34950</v>
      </c>
      <c r="AQ32" s="301">
        <v>37151</v>
      </c>
      <c r="AR32" s="302">
        <v>-5.9</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508</v>
      </c>
      <c r="AL33" s="1131"/>
      <c r="AM33" s="1131"/>
      <c r="AN33" s="1132"/>
      <c r="AO33" s="300" t="s">
        <v>494</v>
      </c>
      <c r="AP33" s="300" t="s">
        <v>494</v>
      </c>
      <c r="AQ33" s="301">
        <v>1</v>
      </c>
      <c r="AR33" s="302" t="s">
        <v>494</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509</v>
      </c>
      <c r="AL34" s="1131"/>
      <c r="AM34" s="1131"/>
      <c r="AN34" s="1132"/>
      <c r="AO34" s="300" t="s">
        <v>494</v>
      </c>
      <c r="AP34" s="300" t="s">
        <v>494</v>
      </c>
      <c r="AQ34" s="301">
        <v>48</v>
      </c>
      <c r="AR34" s="302" t="s">
        <v>494</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510</v>
      </c>
      <c r="AL35" s="1131"/>
      <c r="AM35" s="1131"/>
      <c r="AN35" s="1132"/>
      <c r="AO35" s="300">
        <v>1593870</v>
      </c>
      <c r="AP35" s="300">
        <v>5188</v>
      </c>
      <c r="AQ35" s="301">
        <v>8181</v>
      </c>
      <c r="AR35" s="302">
        <v>-36.6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511</v>
      </c>
      <c r="AL36" s="1131"/>
      <c r="AM36" s="1131"/>
      <c r="AN36" s="1132"/>
      <c r="AO36" s="300" t="s">
        <v>494</v>
      </c>
      <c r="AP36" s="300" t="s">
        <v>494</v>
      </c>
      <c r="AQ36" s="301">
        <v>473</v>
      </c>
      <c r="AR36" s="302" t="s">
        <v>494</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512</v>
      </c>
      <c r="AL37" s="1131"/>
      <c r="AM37" s="1131"/>
      <c r="AN37" s="1132"/>
      <c r="AO37" s="300" t="s">
        <v>494</v>
      </c>
      <c r="AP37" s="300" t="s">
        <v>494</v>
      </c>
      <c r="AQ37" s="301">
        <v>499</v>
      </c>
      <c r="AR37" s="302" t="s">
        <v>494</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513</v>
      </c>
      <c r="AL38" s="1134"/>
      <c r="AM38" s="1134"/>
      <c r="AN38" s="1135"/>
      <c r="AO38" s="303" t="s">
        <v>494</v>
      </c>
      <c r="AP38" s="303" t="s">
        <v>494</v>
      </c>
      <c r="AQ38" s="304">
        <v>1</v>
      </c>
      <c r="AR38" s="292" t="s">
        <v>494</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514</v>
      </c>
      <c r="AL39" s="1134"/>
      <c r="AM39" s="1134"/>
      <c r="AN39" s="1135"/>
      <c r="AO39" s="300">
        <v>-3615042</v>
      </c>
      <c r="AP39" s="300">
        <v>-11766</v>
      </c>
      <c r="AQ39" s="301">
        <v>-8269</v>
      </c>
      <c r="AR39" s="302">
        <v>42.3</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515</v>
      </c>
      <c r="AL40" s="1131"/>
      <c r="AM40" s="1131"/>
      <c r="AN40" s="1132"/>
      <c r="AO40" s="300">
        <v>-7177953</v>
      </c>
      <c r="AP40" s="300">
        <v>-23363</v>
      </c>
      <c r="AQ40" s="301">
        <v>-27482</v>
      </c>
      <c r="AR40" s="302">
        <v>-15</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1538702</v>
      </c>
      <c r="AP41" s="300">
        <v>5008</v>
      </c>
      <c r="AQ41" s="301">
        <v>10602</v>
      </c>
      <c r="AR41" s="302">
        <v>-52.8</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516</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517</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485</v>
      </c>
      <c r="AN49" s="1127" t="s">
        <v>518</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519</v>
      </c>
      <c r="AO50" s="317" t="s">
        <v>520</v>
      </c>
      <c r="AP50" s="318" t="s">
        <v>521</v>
      </c>
      <c r="AQ50" s="319" t="s">
        <v>522</v>
      </c>
      <c r="AR50" s="320" t="s">
        <v>523</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524</v>
      </c>
      <c r="AL51" s="313"/>
      <c r="AM51" s="321">
        <v>10538033</v>
      </c>
      <c r="AN51" s="322">
        <v>34621</v>
      </c>
      <c r="AO51" s="323">
        <v>32.4</v>
      </c>
      <c r="AP51" s="324">
        <v>52191</v>
      </c>
      <c r="AQ51" s="325">
        <v>0.7</v>
      </c>
      <c r="AR51" s="326">
        <v>31.7</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525</v>
      </c>
      <c r="AM52" s="329">
        <v>4681066</v>
      </c>
      <c r="AN52" s="330">
        <v>15379</v>
      </c>
      <c r="AO52" s="331">
        <v>14.9</v>
      </c>
      <c r="AP52" s="332">
        <v>26807</v>
      </c>
      <c r="AQ52" s="333">
        <v>1.8</v>
      </c>
      <c r="AR52" s="334">
        <v>13.1</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526</v>
      </c>
      <c r="AL53" s="313"/>
      <c r="AM53" s="321">
        <v>8580768</v>
      </c>
      <c r="AN53" s="322">
        <v>28142</v>
      </c>
      <c r="AO53" s="323">
        <v>-18.7</v>
      </c>
      <c r="AP53" s="324">
        <v>48105</v>
      </c>
      <c r="AQ53" s="325">
        <v>-7.8</v>
      </c>
      <c r="AR53" s="326">
        <v>-10.9</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525</v>
      </c>
      <c r="AM54" s="329">
        <v>4727851</v>
      </c>
      <c r="AN54" s="330">
        <v>15506</v>
      </c>
      <c r="AO54" s="331">
        <v>0.8</v>
      </c>
      <c r="AP54" s="332">
        <v>24072</v>
      </c>
      <c r="AQ54" s="333">
        <v>-10.199999999999999</v>
      </c>
      <c r="AR54" s="334">
        <v>11</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527</v>
      </c>
      <c r="AL55" s="313"/>
      <c r="AM55" s="321">
        <v>8854908</v>
      </c>
      <c r="AN55" s="322">
        <v>28994</v>
      </c>
      <c r="AO55" s="323">
        <v>3</v>
      </c>
      <c r="AP55" s="324">
        <v>47446</v>
      </c>
      <c r="AQ55" s="325">
        <v>-1.4</v>
      </c>
      <c r="AR55" s="326">
        <v>4.4000000000000004</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525</v>
      </c>
      <c r="AM56" s="329">
        <v>4976147</v>
      </c>
      <c r="AN56" s="330">
        <v>16294</v>
      </c>
      <c r="AO56" s="331">
        <v>5.0999999999999996</v>
      </c>
      <c r="AP56" s="332">
        <v>24371</v>
      </c>
      <c r="AQ56" s="333">
        <v>1.2</v>
      </c>
      <c r="AR56" s="334">
        <v>3.9</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528</v>
      </c>
      <c r="AL57" s="313"/>
      <c r="AM57" s="321">
        <v>10154847</v>
      </c>
      <c r="AN57" s="322">
        <v>33104</v>
      </c>
      <c r="AO57" s="323">
        <v>14.2</v>
      </c>
      <c r="AP57" s="324">
        <v>48387</v>
      </c>
      <c r="AQ57" s="325">
        <v>2</v>
      </c>
      <c r="AR57" s="326">
        <v>12.2</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525</v>
      </c>
      <c r="AM58" s="329">
        <v>6651033</v>
      </c>
      <c r="AN58" s="330">
        <v>21682</v>
      </c>
      <c r="AO58" s="331">
        <v>33.1</v>
      </c>
      <c r="AP58" s="332">
        <v>25592</v>
      </c>
      <c r="AQ58" s="333">
        <v>5</v>
      </c>
      <c r="AR58" s="334">
        <v>28.1</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529</v>
      </c>
      <c r="AL59" s="313"/>
      <c r="AM59" s="321">
        <v>7714629</v>
      </c>
      <c r="AN59" s="322">
        <v>25110</v>
      </c>
      <c r="AO59" s="323">
        <v>-24.1</v>
      </c>
      <c r="AP59" s="324">
        <v>49684</v>
      </c>
      <c r="AQ59" s="325">
        <v>2.7</v>
      </c>
      <c r="AR59" s="326">
        <v>-26.8</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525</v>
      </c>
      <c r="AM60" s="329">
        <v>5088220</v>
      </c>
      <c r="AN60" s="330">
        <v>16561</v>
      </c>
      <c r="AO60" s="331">
        <v>-23.6</v>
      </c>
      <c r="AP60" s="332">
        <v>28303</v>
      </c>
      <c r="AQ60" s="333">
        <v>10.6</v>
      </c>
      <c r="AR60" s="334">
        <v>-34.200000000000003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530</v>
      </c>
      <c r="AL61" s="335"/>
      <c r="AM61" s="336">
        <v>9168637</v>
      </c>
      <c r="AN61" s="337">
        <v>29994</v>
      </c>
      <c r="AO61" s="338">
        <v>1.4</v>
      </c>
      <c r="AP61" s="339">
        <v>49163</v>
      </c>
      <c r="AQ61" s="340">
        <v>-0.8</v>
      </c>
      <c r="AR61" s="326">
        <v>2.2000000000000002</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525</v>
      </c>
      <c r="AM62" s="329">
        <v>5224863</v>
      </c>
      <c r="AN62" s="330">
        <v>17084</v>
      </c>
      <c r="AO62" s="331">
        <v>6.1</v>
      </c>
      <c r="AP62" s="332">
        <v>25829</v>
      </c>
      <c r="AQ62" s="333">
        <v>1.7</v>
      </c>
      <c r="AR62" s="334">
        <v>4.4000000000000004</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r7QxEgnTnaA/JfUL341pmCGX7yD1Fe8LQr3wMYHfJw9wmr4PetejRom89TQ8rnVKYtRRg7MZGXAJzv8SDhLwfw==" saltValue="yT5t8WIzyVqAzWu4yEk98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9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482</v>
      </c>
    </row>
    <row r="120" spans="125:125" ht="13.5" hidden="1" customHeight="1" x14ac:dyDescent="0.15"/>
    <row r="121" spans="125:125" ht="13.5" hidden="1" customHeight="1" x14ac:dyDescent="0.15">
      <c r="DU121" s="247"/>
    </row>
  </sheetData>
  <sheetProtection algorithmName="SHA-512" hashValue="g/iBlsFykMq69IrjN2hoqoBQ39CL/bPmDcREtpwB6mDuwfkip9/vb9xeZdBcOeB2u11iGwPRbWheozEGvBH+7Q==" saltValue="sIJmZBQbtkJvTDKp41eeP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D88" zoomScaleNormal="100" zoomScaleSheetLayoutView="55" workbookViewId="0">
      <selection activeCell="BH94" sqref="BH94"/>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482</v>
      </c>
    </row>
  </sheetData>
  <sheetProtection algorithmName="SHA-512" hashValue="9TtCmnQsX6a/LKPxnXwliW2AiJyiimMQLZVLA/eE3n03Escn4L7KAoALUyZwB9SA7xklmHPzl2WgvZm+1klxYA==" saltValue="hC2cvDZ2YKH1P75gw65Kp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F46" zoomScaleSheetLayoutView="100" workbookViewId="0">
      <selection activeCell="N45" sqref="N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532</v>
      </c>
      <c r="G46" s="8" t="s">
        <v>533</v>
      </c>
      <c r="H46" s="8" t="s">
        <v>534</v>
      </c>
      <c r="I46" s="8" t="s">
        <v>535</v>
      </c>
      <c r="J46" s="9" t="s">
        <v>536</v>
      </c>
    </row>
    <row r="47" spans="2:10" ht="57.75" customHeight="1" x14ac:dyDescent="0.15">
      <c r="B47" s="10"/>
      <c r="C47" s="1139" t="s">
        <v>3</v>
      </c>
      <c r="D47" s="1139"/>
      <c r="E47" s="1140"/>
      <c r="F47" s="11">
        <v>14.7</v>
      </c>
      <c r="G47" s="12">
        <v>14.98</v>
      </c>
      <c r="H47" s="12">
        <v>15.05</v>
      </c>
      <c r="I47" s="12">
        <v>14.65</v>
      </c>
      <c r="J47" s="13">
        <v>14.13</v>
      </c>
    </row>
    <row r="48" spans="2:10" ht="57.75" customHeight="1" x14ac:dyDescent="0.15">
      <c r="B48" s="14"/>
      <c r="C48" s="1141" t="s">
        <v>4</v>
      </c>
      <c r="D48" s="1141"/>
      <c r="E48" s="1142"/>
      <c r="F48" s="15">
        <v>3.22</v>
      </c>
      <c r="G48" s="16">
        <v>2.36</v>
      </c>
      <c r="H48" s="16">
        <v>1.58</v>
      </c>
      <c r="I48" s="16">
        <v>1.57</v>
      </c>
      <c r="J48" s="17">
        <v>1.74</v>
      </c>
    </row>
    <row r="49" spans="2:10" ht="57.75" customHeight="1" thickBot="1" x14ac:dyDescent="0.2">
      <c r="B49" s="18"/>
      <c r="C49" s="1143" t="s">
        <v>5</v>
      </c>
      <c r="D49" s="1143"/>
      <c r="E49" s="1144"/>
      <c r="F49" s="19">
        <v>2.4300000000000002</v>
      </c>
      <c r="G49" s="20">
        <v>0.64</v>
      </c>
      <c r="H49" s="20" t="s">
        <v>537</v>
      </c>
      <c r="I49" s="20">
        <v>0.05</v>
      </c>
      <c r="J49" s="21">
        <v>0.35</v>
      </c>
    </row>
    <row r="50" spans="2:10" x14ac:dyDescent="0.15"/>
  </sheetData>
  <sheetProtection algorithmName="SHA-512" hashValue="EiPsb/RP2SFZ+rmgRgR200DvnO1IfCc9kXxXP6AI1wDPK4dM5/pbFa7gZTGlCZo5bQCWN4mRjNJtxjv3TTXLUQ==" saltValue="ZNjl36cECl+/r1uMzG1ZG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2026-03-16T08:39:19Z</cp:lastPrinted>
  <dcterms:created xsi:type="dcterms:W3CDTF">2026-02-23T07:46:45Z</dcterms:created>
  <dcterms:modified xsi:type="dcterms:W3CDTF">2026-03-16T23:55:28Z</dcterms:modified>
  <cp:category/>
</cp:coreProperties>
</file>