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RV-NJZMDB\ashiya\zaiseika\共有フォルダ退避\各種照会・回答\R7\20260305103008_（●未着手）【照会：3／16（月）〆】令和6年度財政状況資料集の作成及び提出について\決裁\"/>
    </mc:Choice>
  </mc:AlternateContent>
  <xr:revisionPtr revIDLastSave="0" documentId="13_ncr:1_{8B2E74C4-1B37-45CE-BFA6-17AE4FCD9ADA}" xr6:coauthVersionLast="47" xr6:coauthVersionMax="47" xr10:uidLastSave="{00000000-0000-0000-0000-000000000000}"/>
  <bookViews>
    <workbookView xWindow="-110" yWindow="-110" windowWidth="19420" windowHeight="103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C37" i="10"/>
  <c r="BE36" i="10"/>
  <c r="C36" i="10"/>
  <c r="BW35" i="10"/>
  <c r="BW36" i="10" s="1"/>
  <c r="BW37" i="10" s="1"/>
  <c r="BE35" i="10"/>
  <c r="CO34" i="10"/>
  <c r="CO35" i="10" s="1"/>
  <c r="CO36" i="10" s="1"/>
  <c r="BW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U34" i="10"/>
  <c r="U35" i="10" s="1"/>
  <c r="U36" i="10" s="1"/>
  <c r="U37" i="10" s="1"/>
  <c r="AM34" i="10"/>
  <c r="AM35" i="10" s="1"/>
  <c r="AM36" i="10" s="1"/>
</calcChain>
</file>

<file path=xl/sharedStrings.xml><?xml version="1.0" encoding="utf-8"?>
<sst xmlns="http://schemas.openxmlformats.org/spreadsheetml/2006/main" count="1047" uniqueCount="561">
  <si>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</si>
  <si>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</si>
  <si>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</si>
  <si>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</si>
  <si>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</si>
  <si>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</si>
  <si>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</si>
  <si>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</si>
  <si>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</si>
  <si>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</si>
  <si>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</si>
  <si>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</si>
  <si>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</si>
  <si>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</si>
  <si>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</si>
  <si>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</si>
  <si>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</si>
  <si>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</si>
  <si>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</si>
  <si>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</si>
  <si>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</si>
  <si>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</si>
  <si>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</si>
  <si>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</si>
  <si>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</si>
  <si>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</si>
  <si>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</si>
  <si>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</si>
  <si>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</si>
  <si>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</si>
  <si>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</si>
  <si>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</si>
  <si>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</si>
  <si>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</si>
  <si>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</si>
  <si>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</si>
  <si>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</si>
  <si>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</si>
  <si>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</si>
  <si>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</si>
  <si>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</si>
  <si>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</si>
  <si>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</si>
  <si>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</si>
  <si>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</si>
  <si>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</si>
  <si>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</si>
  <si>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</si>
  <si>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</si>
  <si>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</si>
  <si>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</si>
  <si>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</si>
  <si>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</si>
  <si>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</si>
  <si>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</si>
  <si>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</si>
  <si>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</si>
  <si>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</si>
  <si>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</si>
  <si>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</si>
  <si>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</si>
  <si>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</si>
  <si>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</si>
  <si>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</si>
  <si>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</si>
  <si>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</si>
  <si>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</si>
  <si>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</si>
  <si>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</si>
  <si>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</si>
  <si>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</si>
  <si>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</si>
  <si>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</si>
  <si>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</si>
  <si>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</si>
  <si>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</si>
  <si>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</si>
  <si>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</si>
  <si>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</si>
  <si>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</si>
  <si>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</si>
  <si>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</si>
  <si>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</si>
  <si>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</si>
  <si>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</si>
  <si>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</si>
  <si>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</si>
  <si>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</si>
  <si>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</si>
  <si>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</si>
  <si>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</si>
  <si>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</si>
  <si>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</si>
  <si>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</si>
  <si>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芦屋市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</si>
  <si>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</si>
  <si>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</si>
  <si>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</si>
  <si>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</si>
  <si>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</si>
  <si>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</si>
  <si>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</si>
  <si>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</si>
  <si>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</si>
  <si>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</si>
  <si>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</si>
  <si>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</si>
  <si>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</si>
  <si>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</si>
  <si>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</si>
  <si>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</si>
  <si>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</si>
  <si>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</si>
  <si>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</si>
  <si>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</si>
  <si>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</si>
  <si>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</si>
  <si>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</si>
  <si>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</si>
  <si>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</si>
  <si>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</si>
  <si>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</si>
  <si>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</si>
  <si>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</si>
  <si>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</si>
  <si>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</si>
  <si>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</si>
  <si>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</si>
  <si>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</si>
  <si>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</si>
  <si>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</si>
  <si>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</si>
  <si>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</si>
  <si>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</si>
  <si>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</si>
  <si>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</si>
  <si>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</si>
  <si>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</si>
  <si>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</si>
  <si>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</si>
  <si>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</si>
  <si>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</si>
  <si>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</si>
  <si>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</si>
  <si>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</si>
  <si>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</si>
  <si>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</si>
  <si>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</si>
  <si>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</si>
  <si>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</si>
  <si>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</si>
  <si>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</si>
  <si>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</si>
  <si>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</si>
  <si>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</si>
  <si>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</si>
  <si>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</si>
  <si>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</si>
  <si>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</si>
  <si>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</si>
  <si>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</si>
  <si>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</si>
  <si>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</si>
  <si>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</si>
  <si>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</si>
  <si>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</si>
  <si>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</si>
  <si>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</si>
  <si>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</si>
  <si>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</si>
  <si>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</si>
  <si>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</si>
  <si>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</si>
  <si>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</si>
  <si>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</si>
  <si>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</si>
  <si>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</si>
  <si>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</si>
  <si>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</si>
  <si>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</si>
  <si>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</si>
  <si>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</si>
  <si>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</si>
  <si>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</si>
  <si>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</si>
  <si>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</si>
  <si>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</si>
  <si>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</si>
  <si>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</si>
  <si>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</si>
  <si>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</si>
  <si>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</si>
  <si>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</si>
  <si>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</si>
  <si>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</si>
  <si>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</si>
  <si>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</si>
  <si>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</si>
  <si>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</si>
  <si>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</si>
  <si>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</si>
  <si>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</si>
  <si>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</si>
  <si>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兵庫県芦屋市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</si>
  <si>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</si>
  <si>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</si>
  <si>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</si>
  <si>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</si>
  <si>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</si>
  <si>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</si>
  <si>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</si>
  <si>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</si>
  <si>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</si>
  <si>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</si>
  <si>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</si>
  <si>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</si>
  <si>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</si>
  <si>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</si>
  <si>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</si>
  <si>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</si>
  <si>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</si>
  <si>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</si>
  <si>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</si>
  <si>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</si>
  <si>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</si>
  <si>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</si>
  <si>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</si>
  <si>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</si>
  <si>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</si>
  <si>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</si>
  <si>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</si>
  <si>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</si>
  <si>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</si>
  <si>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</si>
  <si>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</si>
  <si>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</si>
  <si>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</si>
  <si>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</si>
  <si>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</si>
  <si>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</si>
  <si>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</si>
  <si>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</si>
  <si>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</si>
  <si>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</si>
  <si>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</si>
  <si>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</si>
  <si>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</si>
  <si>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</si>
  <si>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</si>
  <si>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</si>
  <si>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</si>
  <si>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</si>
  <si>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</si>
  <si>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</si>
  <si>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</si>
  <si>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</si>
  <si>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</si>
  <si>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</si>
  <si>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</si>
  <si>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</si>
  <si>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</si>
  <si>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</si>
  <si>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</si>
  <si>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</si>
  <si>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</si>
  <si>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</si>
  <si>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</si>
  <si>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</si>
  <si>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</si>
  <si>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</si>
  <si>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</si>
  <si>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</si>
  <si>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</si>
  <si>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</si>
  <si>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</si>
  <si>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</si>
  <si>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</si>
  <si>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</si>
  <si>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</si>
  <si>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</si>
  <si>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</si>
  <si>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</si>
  <si>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</si>
  <si>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</si>
  <si>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</si>
  <si>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</si>
  <si>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</si>
  <si>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</si>
  <si>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</si>
  <si>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</si>
  <si>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</si>
  <si>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</si>
  <si>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</si>
  <si>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</si>
  <si>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</si>
  <si>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</si>
  <si>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</si>
  <si>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</si>
  <si>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</si>
  <si>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</si>
  <si>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</si>
  <si>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</si>
  <si>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</si>
  <si>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</si>
  <si>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</si>
  <si>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</si>
  <si>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</si>
  <si>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</si>
  <si>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</si>
  <si>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</si>
  <si>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</si>
  <si>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</si>
  <si>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</si>
  <si>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</si>
  <si>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</si>
  <si>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</si>
  <si>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</si>
  <si>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</si>
  <si>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</si>
  <si>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</si>
  <si>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</si>
  <si>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</si>
  <si>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</si>
  <si>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</si>
  <si>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</si>
  <si>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</si>
  <si>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</si>
  <si>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宅地造成</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</si>
  <si>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</si>
  <si>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</si>
  <si>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</si>
  <si>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</si>
  <si>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</si>
  <si>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</si>
  <si>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</si>
  <si>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</si>
  <si>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</si>
  <si>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</si>
  <si>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</si>
  <si>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</si>
  <si>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</si>
  <si>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</si>
  <si>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</si>
  <si>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</si>
  <si>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</si>
  <si>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</si>
  <si>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</si>
  <si>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</si>
  <si>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</si>
  <si>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</si>
  <si>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</si>
  <si>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</si>
  <si>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</si>
  <si>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</si>
  <si>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兵庫県芦屋市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</si>
  <si>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</si>
  <si>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</si>
  <si>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</si>
  <si>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</si>
  <si>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</si>
  <si>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</si>
  <si>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</si>
  <si>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</si>
  <si>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</si>
  <si>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</si>
  <si>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</si>
  <si>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</si>
  <si>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</si>
  <si>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</si>
  <si>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</si>
  <si>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</si>
  <si>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</si>
  <si>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</si>
  <si>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</si>
  <si>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</si>
  <si>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公共用地取得費特別会計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</si>
  <si>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</si>
  <si>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</si>
  <si>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</si>
  <si>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</si>
  <si>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</si>
  <si>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</si>
  <si>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</si>
  <si>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</si>
  <si>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</si>
  <si>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</si>
  <si>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</si>
  <si>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</si>
  <si>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</si>
  <si>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</si>
  <si>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</si>
  <si>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駐車場事業特別会計</t>
    <phoneticPr fontId="5"/>
  </si>
  <si>
    <t>後期高齢者医療事業特別会計</t>
    <phoneticPr fontId="5"/>
  </si>
  <si>
    <t>病院事業会計</t>
    <phoneticPr fontId="5"/>
  </si>
  <si>
    <t>法適用企業</t>
    <phoneticPr fontId="5"/>
  </si>
  <si>
    <t>水道事業会計</t>
    <phoneticPr fontId="5"/>
  </si>
  <si>
    <t>下水道事業会計</t>
    <phoneticPr fontId="5"/>
  </si>
  <si>
    <t>都市再開発事業特別会計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</si>
  <si>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</si>
  <si>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</si>
  <si>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</si>
  <si>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</si>
  <si>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</si>
  <si>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</si>
  <si>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</si>
  <si>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</si>
  <si>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</si>
  <si>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</si>
  <si>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</si>
  <si>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</si>
  <si>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</si>
  <si>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</si>
  <si>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</si>
  <si>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</si>
  <si>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</si>
  <si>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</si>
  <si>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</si>
  <si>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</si>
  <si>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</si>
  <si>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</si>
  <si>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</si>
  <si>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</si>
  <si>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</si>
  <si>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</si>
  <si>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</si>
  <si>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</si>
  <si>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</si>
  <si>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</si>
  <si>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</si>
  <si>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</si>
  <si>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</si>
  <si>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</si>
  <si>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</si>
  <si>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</si>
  <si>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</si>
  <si>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</si>
  <si>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</si>
  <si>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</si>
  <si>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</si>
  <si>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</si>
  <si>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</si>
  <si>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</si>
  <si>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</si>
  <si>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</si>
  <si>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</si>
  <si>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</si>
  <si>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</si>
  <si>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</si>
  <si>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</si>
  <si>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</si>
  <si>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</si>
  <si>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</si>
  <si>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</si>
  <si>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</si>
  <si>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</si>
  <si>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</si>
  <si>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</si>
  <si>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</si>
  <si>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</si>
  <si>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</si>
  <si>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</si>
  <si>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</si>
  <si>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</si>
  <si>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</si>
  <si>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</si>
  <si>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</si>
  <si>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</si>
  <si>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</si>
  <si>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</si>
  <si>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</si>
  <si>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</si>
  <si>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</si>
  <si>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</si>
  <si>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</si>
  <si>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</si>
  <si>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</si>
  <si>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</si>
  <si>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</si>
  <si>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</si>
  <si>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</si>
  <si>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</si>
  <si>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</si>
  <si>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</si>
  <si>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</si>
  <si>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</si>
  <si>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</si>
  <si>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</si>
  <si>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</si>
  <si>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</si>
  <si>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</si>
  <si>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</si>
  <si>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</si>
  <si>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</si>
  <si>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</si>
  <si>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</si>
  <si>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</si>
  <si>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</si>
  <si>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</si>
  <si>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</si>
  <si>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</si>
  <si>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</si>
  <si>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</si>
  <si>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</si>
  <si>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</si>
  <si>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</si>
  <si>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</si>
  <si>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</si>
  <si>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</si>
  <si>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</si>
  <si>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</si>
  <si>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</si>
  <si>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</si>
  <si>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</si>
  <si>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</si>
  <si>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</si>
  <si>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</si>
  <si>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</si>
  <si>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</si>
  <si>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</si>
  <si>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</si>
  <si>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</si>
  <si>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</si>
  <si>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</si>
  <si>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</si>
  <si>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</si>
  <si>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</si>
  <si>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</si>
  <si>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</si>
  <si>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</si>
  <si>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</si>
  <si>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</si>
  <si>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</si>
  <si>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</si>
  <si>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</si>
  <si>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</si>
  <si>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</si>
  <si>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水道事業会計</t>
  </si>
  <si>
    <t>病院事業会計</t>
  </si>
  <si>
    <t>国民健康保険事業特別会計</t>
  </si>
  <si>
    <t>介護保険事業特別会計</t>
  </si>
  <si>
    <t>後期高齢者医療事業特別会計</t>
  </si>
  <si>
    <t>都市再開発事業特別会計</t>
  </si>
  <si>
    <t>その他会計（赤字）</t>
  </si>
  <si>
    <t>その他会計（黒字）</t>
  </si>
  <si>
    <t>R02</t>
    <phoneticPr fontId="5"/>
  </si>
  <si>
    <t>R03</t>
    <phoneticPr fontId="5"/>
  </si>
  <si>
    <t>R04</t>
    <phoneticPr fontId="5"/>
  </si>
  <si>
    <t>R05</t>
    <phoneticPr fontId="5"/>
  </si>
  <si>
    <t>R06</t>
    <phoneticPr fontId="5"/>
  </si>
  <si>
    <t>-</t>
    <phoneticPr fontId="2"/>
  </si>
  <si>
    <t>阪神水道企業団</t>
    <rPh sb="0" eb="2">
      <t>ハンシン</t>
    </rPh>
    <rPh sb="2" eb="4">
      <t>スイドウ</t>
    </rPh>
    <rPh sb="4" eb="6">
      <t>キギョウ</t>
    </rPh>
    <rPh sb="6" eb="7">
      <t>ダン</t>
    </rPh>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</si>
  <si>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</si>
  <si>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</si>
  <si>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阪神福祉事業団</t>
    <rPh sb="0" eb="2">
      <t>ハンシン</t>
    </rPh>
    <rPh sb="2" eb="4">
      <t>フクシ</t>
    </rPh>
    <rPh sb="4" eb="7">
      <t>ジギョウダン</t>
    </rPh>
    <phoneticPr fontId="2"/>
  </si>
  <si>
    <t>兵庫県信用保証協会</t>
    <rPh sb="0" eb="3">
      <t>ヒョウゴケン</t>
    </rPh>
    <rPh sb="3" eb="5">
      <t>シンヨウ</t>
    </rPh>
    <rPh sb="5" eb="7">
      <t>ホショウ</t>
    </rPh>
    <rPh sb="7" eb="9">
      <t>キョウカイ</t>
    </rPh>
    <phoneticPr fontId="2"/>
  </si>
  <si>
    <t>芦屋市都市管理（株）</t>
    <rPh sb="0" eb="3">
      <t>アシヤシ</t>
    </rPh>
    <rPh sb="3" eb="5">
      <t>トシ</t>
    </rPh>
    <rPh sb="5" eb="7">
      <t>カンリ</t>
    </rPh>
    <rPh sb="8" eb="9">
      <t>カブ</t>
    </rPh>
    <phoneticPr fontId="2"/>
  </si>
  <si>
    <t>公共施設整備基金</t>
  </si>
  <si>
    <t>長寿社会福祉基金</t>
  </si>
  <si>
    <t>スポーツ振興基金</t>
  </si>
  <si>
    <t>西田房子福祉基金</t>
  </si>
  <si>
    <t>退職手当基金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</si>
</sst>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E302-46B0-A77D-6E5D31C0DEF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100635</c:v>
                </c:pt>
                <c:pt idx="1">
                  <c:v>63082</c:v>
                </c:pt>
                <c:pt idx="2">
                  <c:v>50042</c:v>
                </c:pt>
                <c:pt idx="3">
                  <c:v>42011</c:v>
                </c:pt>
                <c:pt idx="4">
                  <c:v>29070</c:v>
                </c:pt>
              </c:numCache>
            </c:numRef>
          </c:val>
          <c:smooth val="0"/>
          <c:extLst>
            <c:ext xmlns:c16="http://schemas.microsoft.com/office/drawing/2014/chart" uri="{C3380CC4-5D6E-409C-BE32-E72D297353CC}">
              <c16:uniqueId val="{00000001-E302-46B0-A77D-6E5D31C0DEF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6.67</c:v>
                </c:pt>
                <c:pt idx="1">
                  <c:v>15.32</c:v>
                </c:pt>
                <c:pt idx="2">
                  <c:v>9.56</c:v>
                </c:pt>
                <c:pt idx="3">
                  <c:v>6.94</c:v>
                </c:pt>
                <c:pt idx="4">
                  <c:v>6.64</c:v>
                </c:pt>
              </c:numCache>
            </c:numRef>
          </c:val>
          <c:extLst>
            <c:ext xmlns:c16="http://schemas.microsoft.com/office/drawing/2014/chart" uri="{C3380CC4-5D6E-409C-BE32-E72D297353CC}">
              <c16:uniqueId val="{00000000-75EC-4296-A4E2-B4038023C48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32.35</c:v>
                </c:pt>
                <c:pt idx="1">
                  <c:v>38.14</c:v>
                </c:pt>
                <c:pt idx="2">
                  <c:v>48.84</c:v>
                </c:pt>
                <c:pt idx="3">
                  <c:v>54.4</c:v>
                </c:pt>
                <c:pt idx="4">
                  <c:v>53.11</c:v>
                </c:pt>
              </c:numCache>
            </c:numRef>
          </c:val>
          <c:extLst>
            <c:ext xmlns:c16="http://schemas.microsoft.com/office/drawing/2014/chart" uri="{C3380CC4-5D6E-409C-BE32-E72D297353CC}">
              <c16:uniqueId val="{00000001-75EC-4296-A4E2-B4038023C48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4.74</c:v>
                </c:pt>
                <c:pt idx="1">
                  <c:v>13.48</c:v>
                </c:pt>
                <c:pt idx="2">
                  <c:v>7.95</c:v>
                </c:pt>
                <c:pt idx="3">
                  <c:v>3.12</c:v>
                </c:pt>
                <c:pt idx="4">
                  <c:v>10.3</c:v>
                </c:pt>
              </c:numCache>
            </c:numRef>
          </c:val>
          <c:smooth val="0"/>
          <c:extLst>
            <c:ext xmlns:c16="http://schemas.microsoft.com/office/drawing/2014/chart" uri="{C3380CC4-5D6E-409C-BE32-E72D297353CC}">
              <c16:uniqueId val="{00000002-75EC-4296-A4E2-B4038023C48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0.47</c:v>
                </c:pt>
                <c:pt idx="2">
                  <c:v>#N/A</c:v>
                </c:pt>
                <c:pt idx="3">
                  <c:v>0.5</c:v>
                </c:pt>
                <c:pt idx="4">
                  <c:v>#N/A</c:v>
                </c:pt>
                <c:pt idx="5">
                  <c:v>0.76</c:v>
                </c:pt>
                <c:pt idx="6">
                  <c:v>#N/A</c:v>
                </c:pt>
                <c:pt idx="7">
                  <c:v>0.26</c:v>
                </c:pt>
                <c:pt idx="8">
                  <c:v>#N/A</c:v>
                </c:pt>
                <c:pt idx="9">
                  <c:v>0.31</c:v>
                </c:pt>
              </c:numCache>
            </c:numRef>
          </c:val>
          <c:extLst>
            <c:ext xmlns:c16="http://schemas.microsoft.com/office/drawing/2014/chart" uri="{C3380CC4-5D6E-409C-BE32-E72D297353CC}">
              <c16:uniqueId val="{00000000-CE97-45EE-9678-440C0497EBA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E97-45EE-9678-440C0497EBAF}"/>
            </c:ext>
          </c:extLst>
        </c:ser>
        <c:ser>
          <c:idx val="2"/>
          <c:order val="2"/>
          <c:tx>
            <c:strRef>
              <c:f>データシート!$A$29</c:f>
              <c:strCache>
                <c:ptCount val="1"/>
                <c:pt idx="0">
                  <c:v>都市再開発事業特別会計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0.33</c:v>
                </c:pt>
                <c:pt idx="2">
                  <c:v>#N/A</c:v>
                </c:pt>
                <c:pt idx="3">
                  <c:v>0.15</c:v>
                </c:pt>
                <c:pt idx="4">
                  <c:v>#N/A</c:v>
                </c:pt>
                <c:pt idx="5">
                  <c:v>0.16</c:v>
                </c:pt>
                <c:pt idx="6">
                  <c:v>#N/A</c:v>
                </c:pt>
                <c:pt idx="7">
                  <c:v>0.21</c:v>
                </c:pt>
                <c:pt idx="8">
                  <c:v>#N/A</c:v>
                </c:pt>
                <c:pt idx="9">
                  <c:v>0.21</c:v>
                </c:pt>
              </c:numCache>
            </c:numRef>
          </c:val>
          <c:extLst>
            <c:ext xmlns:c16="http://schemas.microsoft.com/office/drawing/2014/chart" uri="{C3380CC4-5D6E-409C-BE32-E72D297353CC}">
              <c16:uniqueId val="{00000002-CE97-45EE-9678-440C0497EBAF}"/>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0.43</c:v>
                </c:pt>
                <c:pt idx="2">
                  <c:v>#N/A</c:v>
                </c:pt>
                <c:pt idx="3">
                  <c:v>0.47</c:v>
                </c:pt>
                <c:pt idx="4">
                  <c:v>#N/A</c:v>
                </c:pt>
                <c:pt idx="5">
                  <c:v>0.42</c:v>
                </c:pt>
                <c:pt idx="6">
                  <c:v>#N/A</c:v>
                </c:pt>
                <c:pt idx="7">
                  <c:v>0.44</c:v>
                </c:pt>
                <c:pt idx="8">
                  <c:v>#N/A</c:v>
                </c:pt>
                <c:pt idx="9">
                  <c:v>0.5</c:v>
                </c:pt>
              </c:numCache>
            </c:numRef>
          </c:val>
          <c:extLst>
            <c:ext xmlns:c16="http://schemas.microsoft.com/office/drawing/2014/chart" uri="{C3380CC4-5D6E-409C-BE32-E72D297353CC}">
              <c16:uniqueId val="{00000003-CE97-45EE-9678-440C0497EBAF}"/>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0.42</c:v>
                </c:pt>
                <c:pt idx="2">
                  <c:v>#N/A</c:v>
                </c:pt>
                <c:pt idx="3">
                  <c:v>1.03</c:v>
                </c:pt>
                <c:pt idx="4">
                  <c:v>#N/A</c:v>
                </c:pt>
                <c:pt idx="5">
                  <c:v>0.67</c:v>
                </c:pt>
                <c:pt idx="6">
                  <c:v>#N/A</c:v>
                </c:pt>
                <c:pt idx="7">
                  <c:v>0.22</c:v>
                </c:pt>
                <c:pt idx="8">
                  <c:v>#N/A</c:v>
                </c:pt>
                <c:pt idx="9">
                  <c:v>0.54</c:v>
                </c:pt>
              </c:numCache>
            </c:numRef>
          </c:val>
          <c:extLst>
            <c:ext xmlns:c16="http://schemas.microsoft.com/office/drawing/2014/chart" uri="{C3380CC4-5D6E-409C-BE32-E72D297353CC}">
              <c16:uniqueId val="{00000004-CE97-45EE-9678-440C0497EBAF}"/>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0.65</c:v>
                </c:pt>
                <c:pt idx="2">
                  <c:v>#N/A</c:v>
                </c:pt>
                <c:pt idx="3">
                  <c:v>0.86</c:v>
                </c:pt>
                <c:pt idx="4">
                  <c:v>#N/A</c:v>
                </c:pt>
                <c:pt idx="5">
                  <c:v>1.01</c:v>
                </c:pt>
                <c:pt idx="6">
                  <c:v>#N/A</c:v>
                </c:pt>
                <c:pt idx="7">
                  <c:v>0.7</c:v>
                </c:pt>
                <c:pt idx="8">
                  <c:v>#N/A</c:v>
                </c:pt>
                <c:pt idx="9">
                  <c:v>0.66</c:v>
                </c:pt>
              </c:numCache>
            </c:numRef>
          </c:val>
          <c:extLst>
            <c:ext xmlns:c16="http://schemas.microsoft.com/office/drawing/2014/chart" uri="{C3380CC4-5D6E-409C-BE32-E72D297353CC}">
              <c16:uniqueId val="{00000005-CE97-45EE-9678-440C0497EBAF}"/>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1.04</c:v>
                </c:pt>
                <c:pt idx="2">
                  <c:v>#N/A</c:v>
                </c:pt>
                <c:pt idx="3">
                  <c:v>1.18</c:v>
                </c:pt>
                <c:pt idx="4">
                  <c:v>#N/A</c:v>
                </c:pt>
                <c:pt idx="5">
                  <c:v>0.92</c:v>
                </c:pt>
                <c:pt idx="6">
                  <c:v>#N/A</c:v>
                </c:pt>
                <c:pt idx="7">
                  <c:v>0.26</c:v>
                </c:pt>
                <c:pt idx="8">
                  <c:v>#N/A</c:v>
                </c:pt>
                <c:pt idx="9">
                  <c:v>0.94</c:v>
                </c:pt>
              </c:numCache>
            </c:numRef>
          </c:val>
          <c:extLst>
            <c:ext xmlns:c16="http://schemas.microsoft.com/office/drawing/2014/chart" uri="{C3380CC4-5D6E-409C-BE32-E72D297353CC}">
              <c16:uniqueId val="{00000006-CE97-45EE-9678-440C0497EBAF}"/>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5.56</c:v>
                </c:pt>
                <c:pt idx="2">
                  <c:v>#N/A</c:v>
                </c:pt>
                <c:pt idx="3">
                  <c:v>6.73</c:v>
                </c:pt>
                <c:pt idx="4">
                  <c:v>#N/A</c:v>
                </c:pt>
                <c:pt idx="5">
                  <c:v>6.88</c:v>
                </c:pt>
                <c:pt idx="6">
                  <c:v>#N/A</c:v>
                </c:pt>
                <c:pt idx="7">
                  <c:v>6.22</c:v>
                </c:pt>
                <c:pt idx="8">
                  <c:v>#N/A</c:v>
                </c:pt>
                <c:pt idx="9">
                  <c:v>2.86</c:v>
                </c:pt>
              </c:numCache>
            </c:numRef>
          </c:val>
          <c:extLst>
            <c:ext xmlns:c16="http://schemas.microsoft.com/office/drawing/2014/chart" uri="{C3380CC4-5D6E-409C-BE32-E72D297353CC}">
              <c16:uniqueId val="{00000007-CE97-45EE-9678-440C0497EBA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3.93</c:v>
                </c:pt>
                <c:pt idx="2">
                  <c:v>#N/A</c:v>
                </c:pt>
                <c:pt idx="3">
                  <c:v>5.08</c:v>
                </c:pt>
                <c:pt idx="4">
                  <c:v>#N/A</c:v>
                </c:pt>
                <c:pt idx="5">
                  <c:v>5.51</c:v>
                </c:pt>
                <c:pt idx="6">
                  <c:v>#N/A</c:v>
                </c:pt>
                <c:pt idx="7">
                  <c:v>6.44</c:v>
                </c:pt>
                <c:pt idx="8">
                  <c:v>#N/A</c:v>
                </c:pt>
                <c:pt idx="9">
                  <c:v>6.35</c:v>
                </c:pt>
              </c:numCache>
            </c:numRef>
          </c:val>
          <c:extLst>
            <c:ext xmlns:c16="http://schemas.microsoft.com/office/drawing/2014/chart" uri="{C3380CC4-5D6E-409C-BE32-E72D297353CC}">
              <c16:uniqueId val="{00000008-CE97-45EE-9678-440C0497EBA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6.31</c:v>
                </c:pt>
                <c:pt idx="2">
                  <c:v>#N/A</c:v>
                </c:pt>
                <c:pt idx="3">
                  <c:v>14.97</c:v>
                </c:pt>
                <c:pt idx="4">
                  <c:v>#N/A</c:v>
                </c:pt>
                <c:pt idx="5">
                  <c:v>8.92</c:v>
                </c:pt>
                <c:pt idx="6">
                  <c:v>#N/A</c:v>
                </c:pt>
                <c:pt idx="7">
                  <c:v>6.81</c:v>
                </c:pt>
                <c:pt idx="8">
                  <c:v>#N/A</c:v>
                </c:pt>
                <c:pt idx="9">
                  <c:v>6.47</c:v>
                </c:pt>
              </c:numCache>
            </c:numRef>
          </c:val>
          <c:extLst>
            <c:ext xmlns:c16="http://schemas.microsoft.com/office/drawing/2014/chart" uri="{C3380CC4-5D6E-409C-BE32-E72D297353CC}">
              <c16:uniqueId val="{00000009-CE97-45EE-9678-440C0497EBA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4586</c:v>
                </c:pt>
                <c:pt idx="5">
                  <c:v>4054</c:v>
                </c:pt>
                <c:pt idx="8">
                  <c:v>3845</c:v>
                </c:pt>
                <c:pt idx="11">
                  <c:v>3614</c:v>
                </c:pt>
                <c:pt idx="14">
                  <c:v>3716</c:v>
                </c:pt>
              </c:numCache>
            </c:numRef>
          </c:val>
          <c:extLst>
            <c:ext xmlns:c16="http://schemas.microsoft.com/office/drawing/2014/chart" uri="{C3380CC4-5D6E-409C-BE32-E72D297353CC}">
              <c16:uniqueId val="{00000000-2D57-49D2-9B40-7921E3004C1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D57-49D2-9B40-7921E3004C1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374</c:v>
                </c:pt>
                <c:pt idx="3">
                  <c:v>472</c:v>
                </c:pt>
                <c:pt idx="6">
                  <c:v>665</c:v>
                </c:pt>
                <c:pt idx="9">
                  <c:v>274</c:v>
                </c:pt>
                <c:pt idx="12">
                  <c:v>206</c:v>
                </c:pt>
              </c:numCache>
            </c:numRef>
          </c:val>
          <c:extLst>
            <c:ext xmlns:c16="http://schemas.microsoft.com/office/drawing/2014/chart" uri="{C3380CC4-5D6E-409C-BE32-E72D297353CC}">
              <c16:uniqueId val="{00000002-2D57-49D2-9B40-7921E3004C1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22</c:v>
                </c:pt>
                <c:pt idx="3">
                  <c:v>3</c:v>
                </c:pt>
                <c:pt idx="6">
                  <c:v>3</c:v>
                </c:pt>
                <c:pt idx="9">
                  <c:v>3</c:v>
                </c:pt>
                <c:pt idx="12">
                  <c:v>1</c:v>
                </c:pt>
              </c:numCache>
            </c:numRef>
          </c:val>
          <c:extLst>
            <c:ext xmlns:c16="http://schemas.microsoft.com/office/drawing/2014/chart" uri="{C3380CC4-5D6E-409C-BE32-E72D297353CC}">
              <c16:uniqueId val="{00000003-2D57-49D2-9B40-7921E3004C1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1135</c:v>
                </c:pt>
                <c:pt idx="3">
                  <c:v>931</c:v>
                </c:pt>
                <c:pt idx="6">
                  <c:v>942</c:v>
                </c:pt>
                <c:pt idx="9">
                  <c:v>918</c:v>
                </c:pt>
                <c:pt idx="12">
                  <c:v>917</c:v>
                </c:pt>
              </c:numCache>
            </c:numRef>
          </c:val>
          <c:extLst>
            <c:ext xmlns:c16="http://schemas.microsoft.com/office/drawing/2014/chart" uri="{C3380CC4-5D6E-409C-BE32-E72D297353CC}">
              <c16:uniqueId val="{00000004-2D57-49D2-9B40-7921E3004C1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D57-49D2-9B40-7921E3004C1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D57-49D2-9B40-7921E3004C1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4298</c:v>
                </c:pt>
                <c:pt idx="3">
                  <c:v>3953</c:v>
                </c:pt>
                <c:pt idx="6">
                  <c:v>4232</c:v>
                </c:pt>
                <c:pt idx="9">
                  <c:v>4307</c:v>
                </c:pt>
                <c:pt idx="12">
                  <c:v>4696</c:v>
                </c:pt>
              </c:numCache>
            </c:numRef>
          </c:val>
          <c:extLst>
            <c:ext xmlns:c16="http://schemas.microsoft.com/office/drawing/2014/chart" uri="{C3380CC4-5D6E-409C-BE32-E72D297353CC}">
              <c16:uniqueId val="{00000007-2D57-49D2-9B40-7921E3004C1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1243</c:v>
                </c:pt>
                <c:pt idx="2">
                  <c:v>#N/A</c:v>
                </c:pt>
                <c:pt idx="3">
                  <c:v>#N/A</c:v>
                </c:pt>
                <c:pt idx="4">
                  <c:v>1305</c:v>
                </c:pt>
                <c:pt idx="5">
                  <c:v>#N/A</c:v>
                </c:pt>
                <c:pt idx="6">
                  <c:v>#N/A</c:v>
                </c:pt>
                <c:pt idx="7">
                  <c:v>1997</c:v>
                </c:pt>
                <c:pt idx="8">
                  <c:v>#N/A</c:v>
                </c:pt>
                <c:pt idx="9">
                  <c:v>#N/A</c:v>
                </c:pt>
                <c:pt idx="10">
                  <c:v>1888</c:v>
                </c:pt>
                <c:pt idx="11">
                  <c:v>#N/A</c:v>
                </c:pt>
                <c:pt idx="12">
                  <c:v>#N/A</c:v>
                </c:pt>
                <c:pt idx="13">
                  <c:v>2104</c:v>
                </c:pt>
                <c:pt idx="14">
                  <c:v>#N/A</c:v>
                </c:pt>
              </c:numCache>
            </c:numRef>
          </c:val>
          <c:smooth val="0"/>
          <c:extLst>
            <c:ext xmlns:c16="http://schemas.microsoft.com/office/drawing/2014/chart" uri="{C3380CC4-5D6E-409C-BE32-E72D297353CC}">
              <c16:uniqueId val="{00000008-2D57-49D2-9B40-7921E3004C1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21905</c:v>
                </c:pt>
                <c:pt idx="5">
                  <c:v>20272</c:v>
                </c:pt>
                <c:pt idx="8">
                  <c:v>16785</c:v>
                </c:pt>
                <c:pt idx="11">
                  <c:v>15658</c:v>
                </c:pt>
                <c:pt idx="14">
                  <c:v>14371</c:v>
                </c:pt>
              </c:numCache>
            </c:numRef>
          </c:val>
          <c:extLst>
            <c:ext xmlns:c16="http://schemas.microsoft.com/office/drawing/2014/chart" uri="{C3380CC4-5D6E-409C-BE32-E72D297353CC}">
              <c16:uniqueId val="{00000000-8D60-4F1C-A318-F1157373AF0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15092</c:v>
                </c:pt>
                <c:pt idx="5">
                  <c:v>15500</c:v>
                </c:pt>
                <c:pt idx="8">
                  <c:v>13698</c:v>
                </c:pt>
                <c:pt idx="11">
                  <c:v>13319</c:v>
                </c:pt>
                <c:pt idx="14">
                  <c:v>13357</c:v>
                </c:pt>
              </c:numCache>
            </c:numRef>
          </c:val>
          <c:extLst>
            <c:ext xmlns:c16="http://schemas.microsoft.com/office/drawing/2014/chart" uri="{C3380CC4-5D6E-409C-BE32-E72D297353CC}">
              <c16:uniqueId val="{00000001-8D60-4F1C-A318-F1157373AF0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15028</c:v>
                </c:pt>
                <c:pt idx="5">
                  <c:v>16530</c:v>
                </c:pt>
                <c:pt idx="8">
                  <c:v>20395</c:v>
                </c:pt>
                <c:pt idx="11">
                  <c:v>22275</c:v>
                </c:pt>
                <c:pt idx="14">
                  <c:v>21697</c:v>
                </c:pt>
              </c:numCache>
            </c:numRef>
          </c:val>
          <c:extLst>
            <c:ext xmlns:c16="http://schemas.microsoft.com/office/drawing/2014/chart" uri="{C3380CC4-5D6E-409C-BE32-E72D297353CC}">
              <c16:uniqueId val="{00000002-8D60-4F1C-A318-F1157373AF0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D60-4F1C-A318-F1157373AF0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D60-4F1C-A318-F1157373AF0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56</c:v>
                </c:pt>
                <c:pt idx="3">
                  <c:v>52</c:v>
                </c:pt>
                <c:pt idx="6">
                  <c:v>49</c:v>
                </c:pt>
                <c:pt idx="9">
                  <c:v>46</c:v>
                </c:pt>
                <c:pt idx="12">
                  <c:v>69</c:v>
                </c:pt>
              </c:numCache>
            </c:numRef>
          </c:val>
          <c:extLst>
            <c:ext xmlns:c16="http://schemas.microsoft.com/office/drawing/2014/chart" uri="{C3380CC4-5D6E-409C-BE32-E72D297353CC}">
              <c16:uniqueId val="{00000005-8D60-4F1C-A318-F1157373AF0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4611</c:v>
                </c:pt>
                <c:pt idx="3">
                  <c:v>4462</c:v>
                </c:pt>
                <c:pt idx="6">
                  <c:v>4086</c:v>
                </c:pt>
                <c:pt idx="9">
                  <c:v>4218</c:v>
                </c:pt>
                <c:pt idx="12">
                  <c:v>4245</c:v>
                </c:pt>
              </c:numCache>
            </c:numRef>
          </c:val>
          <c:extLst>
            <c:ext xmlns:c16="http://schemas.microsoft.com/office/drawing/2014/chart" uri="{C3380CC4-5D6E-409C-BE32-E72D297353CC}">
              <c16:uniqueId val="{00000006-8D60-4F1C-A318-F1157373AF0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27</c:v>
                </c:pt>
                <c:pt idx="3">
                  <c:v>25</c:v>
                </c:pt>
                <c:pt idx="6">
                  <c:v>22</c:v>
                </c:pt>
                <c:pt idx="9">
                  <c:v>21</c:v>
                </c:pt>
                <c:pt idx="12">
                  <c:v>18</c:v>
                </c:pt>
              </c:numCache>
            </c:numRef>
          </c:val>
          <c:extLst>
            <c:ext xmlns:c16="http://schemas.microsoft.com/office/drawing/2014/chart" uri="{C3380CC4-5D6E-409C-BE32-E72D297353CC}">
              <c16:uniqueId val="{00000007-8D60-4F1C-A318-F1157373AF0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10835</c:v>
                </c:pt>
                <c:pt idx="3">
                  <c:v>10006</c:v>
                </c:pt>
                <c:pt idx="6">
                  <c:v>9164</c:v>
                </c:pt>
                <c:pt idx="9">
                  <c:v>7807</c:v>
                </c:pt>
                <c:pt idx="12">
                  <c:v>7458</c:v>
                </c:pt>
              </c:numCache>
            </c:numRef>
          </c:val>
          <c:extLst>
            <c:ext xmlns:c16="http://schemas.microsoft.com/office/drawing/2014/chart" uri="{C3380CC4-5D6E-409C-BE32-E72D297353CC}">
              <c16:uniqueId val="{00000008-8D60-4F1C-A318-F1157373AF0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4051</c:v>
                </c:pt>
                <c:pt idx="3">
                  <c:v>3357</c:v>
                </c:pt>
                <c:pt idx="6">
                  <c:v>2692</c:v>
                </c:pt>
                <c:pt idx="9">
                  <c:v>2418</c:v>
                </c:pt>
                <c:pt idx="12">
                  <c:v>2213</c:v>
                </c:pt>
              </c:numCache>
            </c:numRef>
          </c:val>
          <c:extLst>
            <c:ext xmlns:c16="http://schemas.microsoft.com/office/drawing/2014/chart" uri="{C3380CC4-5D6E-409C-BE32-E72D297353CC}">
              <c16:uniqueId val="{00000009-8D60-4F1C-A318-F1157373AF0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53322</c:v>
                </c:pt>
                <c:pt idx="3">
                  <c:v>52013</c:v>
                </c:pt>
                <c:pt idx="6">
                  <c:v>50264</c:v>
                </c:pt>
                <c:pt idx="9">
                  <c:v>47847</c:v>
                </c:pt>
                <c:pt idx="12">
                  <c:v>43199</c:v>
                </c:pt>
              </c:numCache>
            </c:numRef>
          </c:val>
          <c:extLst>
            <c:ext xmlns:c16="http://schemas.microsoft.com/office/drawing/2014/chart" uri="{C3380CC4-5D6E-409C-BE32-E72D297353CC}">
              <c16:uniqueId val="{0000000A-8D60-4F1C-A318-F1157373AF0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20878</c:v>
                </c:pt>
                <c:pt idx="2">
                  <c:v>#N/A</c:v>
                </c:pt>
                <c:pt idx="3">
                  <c:v>#N/A</c:v>
                </c:pt>
                <c:pt idx="4">
                  <c:v>17614</c:v>
                </c:pt>
                <c:pt idx="5">
                  <c:v>#N/A</c:v>
                </c:pt>
                <c:pt idx="6">
                  <c:v>#N/A</c:v>
                </c:pt>
                <c:pt idx="7">
                  <c:v>15400</c:v>
                </c:pt>
                <c:pt idx="8">
                  <c:v>#N/A</c:v>
                </c:pt>
                <c:pt idx="9">
                  <c:v>#N/A</c:v>
                </c:pt>
                <c:pt idx="10">
                  <c:v>11104</c:v>
                </c:pt>
                <c:pt idx="11">
                  <c:v>#N/A</c:v>
                </c:pt>
                <c:pt idx="12">
                  <c:v>#N/A</c:v>
                </c:pt>
                <c:pt idx="13">
                  <c:v>7776</c:v>
                </c:pt>
                <c:pt idx="14">
                  <c:v>#N/A</c:v>
                </c:pt>
              </c:numCache>
            </c:numRef>
          </c:val>
          <c:smooth val="0"/>
          <c:extLst>
            <c:ext xmlns:c16="http://schemas.microsoft.com/office/drawing/2014/chart" uri="{C3380CC4-5D6E-409C-BE32-E72D297353CC}">
              <c16:uniqueId val="{0000000B-8D60-4F1C-A318-F1157373AF0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12135</c:v>
                </c:pt>
                <c:pt idx="1">
                  <c:v>13548</c:v>
                </c:pt>
                <c:pt idx="2">
                  <c:v>14546</c:v>
                </c:pt>
              </c:numCache>
            </c:numRef>
          </c:val>
          <c:extLst>
            <c:ext xmlns:c16="http://schemas.microsoft.com/office/drawing/2014/chart" uri="{C3380CC4-5D6E-409C-BE32-E72D297353CC}">
              <c16:uniqueId val="{00000000-7179-428B-A8AB-CCBEB9EFB18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2438</c:v>
                </c:pt>
                <c:pt idx="1">
                  <c:v>2441</c:v>
                </c:pt>
                <c:pt idx="2">
                  <c:v>714</c:v>
                </c:pt>
              </c:numCache>
            </c:numRef>
          </c:val>
          <c:extLst>
            <c:ext xmlns:c16="http://schemas.microsoft.com/office/drawing/2014/chart" uri="{C3380CC4-5D6E-409C-BE32-E72D297353CC}">
              <c16:uniqueId val="{00000001-7179-428B-A8AB-CCBEB9EFB18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4114</c:v>
                </c:pt>
                <c:pt idx="1">
                  <c:v>4260</c:v>
                </c:pt>
                <c:pt idx="2">
                  <c:v>4381</c:v>
                </c:pt>
              </c:numCache>
            </c:numRef>
          </c:val>
          <c:extLst>
            <c:ext xmlns:c16="http://schemas.microsoft.com/office/drawing/2014/chart" uri="{C3380CC4-5D6E-409C-BE32-E72D297353CC}">
              <c16:uniqueId val="{00000002-7179-428B-A8AB-CCBEB9EFB18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兵庫県芦屋市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元金償還金については、近年の公共事業のために借り入れた市債の償還が開始されることから、数年間は増加する見通しである。また、交付税算入割合の高い阪神・淡路大震災に係る復旧復興事業に伴い激増した市債残高が減少した結果、算入公債費等は減少傾向に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兵庫県芦屋市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将来負担額の大きな割合を占める地方債残高は、ここ数年間は、借換抑制や繰上償還などにより、大きく減少してきた。</a:t>
          </a:r>
          <a:endParaRPr lang="ja-JP" altLang="ja-JP" sz="1400">
            <a:effectLst/>
          </a:endParaRPr>
        </a:p>
        <a:p>
          <a:r>
            <a:rPr kumimoji="1" lang="ja-JP" altLang="ja-JP" sz="1100">
              <a:solidFill>
                <a:schemeClr val="dk1"/>
              </a:solidFill>
              <a:effectLst/>
              <a:latin typeface="+mn-lt"/>
              <a:ea typeface="+mn-ea"/>
              <a:cs typeface="+mn-cs"/>
            </a:rPr>
            <a:t>令和２年度は、山手・精道中学校の建替工事等により新たに地方債を発行したため、地方債残高が増加し、将来負担率が悪化していたが、令和３年度～</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年度は償還額が借入額を上回り市債残高が減少したことから改善している。</a:t>
          </a:r>
          <a:endParaRPr lang="ja-JP" altLang="ja-JP" sz="1400">
            <a:effectLst/>
          </a:endParaRPr>
        </a:p>
        <a:p>
          <a:r>
            <a:rPr kumimoji="1" lang="ja-JP" altLang="ja-JP" sz="1100">
              <a:solidFill>
                <a:schemeClr val="dk1"/>
              </a:solidFill>
              <a:effectLst/>
              <a:latin typeface="+mn-lt"/>
              <a:ea typeface="+mn-ea"/>
              <a:cs typeface="+mn-cs"/>
            </a:rPr>
            <a:t>今後も、計画的な地方債の発行等により将来負担額が増加しないように努め、将来負担の健全化を図る。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兵庫県芦屋市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減債</a:t>
          </a:r>
          <a:r>
            <a:rPr kumimoji="1" lang="ja-JP" altLang="ja-JP" sz="1100">
              <a:solidFill>
                <a:schemeClr val="dk1"/>
              </a:solidFill>
              <a:effectLst/>
              <a:latin typeface="+mn-lt"/>
              <a:ea typeface="+mn-ea"/>
              <a:cs typeface="+mn-cs"/>
            </a:rPr>
            <a:t>基金</a:t>
          </a:r>
          <a:r>
            <a:rPr kumimoji="1" lang="ja-JP" altLang="en-US" sz="1100">
              <a:solidFill>
                <a:schemeClr val="dk1"/>
              </a:solidFill>
              <a:effectLst/>
              <a:latin typeface="+mn-lt"/>
              <a:ea typeface="+mn-ea"/>
              <a:cs typeface="+mn-cs"/>
            </a:rPr>
            <a:t>を取り崩したことに</a:t>
          </a:r>
          <a:r>
            <a:rPr kumimoji="1" lang="ja-JP" altLang="ja-JP" sz="1100">
              <a:solidFill>
                <a:schemeClr val="dk1"/>
              </a:solidFill>
              <a:effectLst/>
              <a:latin typeface="+mn-lt"/>
              <a:ea typeface="+mn-ea"/>
              <a:cs typeface="+mn-cs"/>
            </a:rPr>
            <a:t>より全体として約</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特定目的基金の一部は、使途を明示したふるさと寄附金を募っているため、一時的には積立てられるが、事業進捗に合わせて取り崩していくため、中長期的には減少傾向にある。</a:t>
          </a:r>
          <a:endParaRPr lang="ja-JP" altLang="ja-JP" sz="1400">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公共施設整備基金：教育文化および社会福祉その他の都市施設の整備</a:t>
          </a:r>
          <a:endParaRPr lang="ja-JP" altLang="ja-JP" sz="1400">
            <a:effectLst/>
          </a:endParaRPr>
        </a:p>
        <a:p>
          <a:r>
            <a:rPr kumimoji="1" lang="ja-JP" altLang="ja-JP" sz="1100">
              <a:solidFill>
                <a:schemeClr val="dk1"/>
              </a:solidFill>
              <a:effectLst/>
              <a:latin typeface="+mn-lt"/>
              <a:ea typeface="+mn-ea"/>
              <a:cs typeface="+mn-cs"/>
            </a:rPr>
            <a:t>長寿社会福祉基金：長寿社会に向けて、在宅福祉の持続的向上を図り、高齢者及び障害者等にとって住みよい地域福祉社会の実現</a:t>
          </a:r>
          <a:endParaRPr lang="ja-JP" altLang="ja-JP" sz="1400">
            <a:effectLst/>
          </a:endParaRPr>
        </a:p>
        <a:p>
          <a:r>
            <a:rPr kumimoji="1" lang="ja-JP" altLang="ja-JP" sz="1100">
              <a:solidFill>
                <a:schemeClr val="dk1"/>
              </a:solidFill>
              <a:effectLst/>
              <a:latin typeface="+mn-lt"/>
              <a:ea typeface="+mn-ea"/>
              <a:cs typeface="+mn-cs"/>
            </a:rPr>
            <a:t>スポーツ振興基金：スポーツ振興を目的とする事業の推進</a:t>
          </a:r>
          <a:endParaRPr lang="ja-JP" altLang="ja-JP" sz="1400">
            <a:effectLst/>
          </a:endParaRPr>
        </a:p>
        <a:p>
          <a:r>
            <a:rPr kumimoji="1" lang="ja-JP" altLang="ja-JP" sz="1100">
              <a:solidFill>
                <a:schemeClr val="dk1"/>
              </a:solidFill>
              <a:effectLst/>
              <a:latin typeface="+mn-lt"/>
              <a:ea typeface="+mn-ea"/>
              <a:cs typeface="+mn-cs"/>
            </a:rPr>
            <a:t>西田房子福祉基金：高齢者福祉（権利擁護施策）の向上</a:t>
          </a:r>
          <a:endParaRPr lang="ja-JP" altLang="ja-JP" sz="1400">
            <a:effectLst/>
          </a:endParaRPr>
        </a:p>
        <a:p>
          <a:r>
            <a:rPr kumimoji="1" lang="ja-JP" altLang="ja-JP" sz="1100">
              <a:solidFill>
                <a:schemeClr val="dk1"/>
              </a:solidFill>
              <a:effectLst/>
              <a:latin typeface="+mn-lt"/>
              <a:ea typeface="+mn-ea"/>
              <a:cs typeface="+mn-cs"/>
            </a:rPr>
            <a:t>職員の退職手当基金：職員の退職手当支給の財源を積み立てる</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公共施設整備基金：開発指導関連事業寄附金や森林環境譲与税等により０</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億円積立てたこと</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指定管理者からの修繕積立金やふるさと寄附金は、各基金に積み立てているため、基金の目的や積立ての経緯を踏まえて取崩しを行う。</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年度は、取崩しが不要となり、決算剰余金等を約１</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億円積立てたことにより増加した。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災害等への備えのため、決算状況を踏まえつつ将来負担とのバランスを見ながら、可能な範囲で積み立てていくこととしている。</a:t>
          </a:r>
          <a:endParaRPr lang="ja-JP" altLang="ja-JP" sz="1400">
            <a:effectLst/>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年度は、公共用地取得費特別会計における地方債の一括償還</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取崩しを</a:t>
          </a:r>
          <a:r>
            <a:rPr kumimoji="1" lang="ja-JP" altLang="en-US" sz="1100">
              <a:solidFill>
                <a:schemeClr val="dk1"/>
              </a:solidFill>
              <a:effectLst/>
              <a:latin typeface="+mn-lt"/>
              <a:ea typeface="+mn-ea"/>
              <a:cs typeface="+mn-cs"/>
            </a:rPr>
            <a:t>を行ったことにより、約１７．３億円減少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en-US" sz="1100">
              <a:solidFill>
                <a:schemeClr val="dk1"/>
              </a:solidFill>
              <a:effectLst/>
              <a:latin typeface="+mn-lt"/>
              <a:ea typeface="+mn-ea"/>
              <a:cs typeface="+mn-cs"/>
            </a:rPr>
            <a:t>公債費の償還状況、将来の大規模な支出を見ながら、突発的な支出に備えられるよう可能な範囲で積み立てていくことにしている。</a:t>
          </a:r>
          <a:endParaRPr lang="ja-JP" altLang="ja-JP" sz="1400">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兵庫県芦屋市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94,007
91,961
18.47
48,396,083
46,317,055
1,819,675
27,389,135
42,489,510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財政力指数は普通交付税の算定に用いる基準財政収入額を基準財政需要額で割った数値の過去３年間の平均値である。平成１６年度以降、阪神・淡路大震災からの復旧・復興事業等に係る公債費の増加や三位一体改革に伴う個人市民税の比例税率化による税収減などにより１．００未満となっていたが、公債費の減少や市税収入の増加により、令和元年度には１．００を超えている。令和６年度は、市税収入の増加により基準財政収入額が増加したことから単年度の数値は前年度に比べ上昇している。また、算定外となる令和３年度の単年度数値よりも上回っていることから、３か年平均の数値が上昇した。</a:t>
          </a:r>
          <a:endParaRPr lang="ja-JP" altLang="ja-JP" sz="11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58208</xdr:rowOff>
    </xdr:from>
    <xdr:to>
      <xdr:col>23</xdr:col>
      <xdr:colOff>133350</xdr:colOff>
      <xdr:row>37</xdr:row>
      <xdr:rowOff>138642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401858"/>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138642</xdr:rowOff>
    </xdr:from>
    <xdr:to>
      <xdr:col>19</xdr:col>
      <xdr:colOff>133350</xdr:colOff>
      <xdr:row>37</xdr:row>
      <xdr:rowOff>158750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4822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158750</xdr:rowOff>
    </xdr:from>
    <xdr:to>
      <xdr:col>15</xdr:col>
      <xdr:colOff>82550</xdr:colOff>
      <xdr:row>38</xdr:row>
      <xdr:rowOff>27517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5024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27517</xdr:rowOff>
    </xdr:from>
    <xdr:to>
      <xdr:col>11</xdr:col>
      <xdr:colOff>31750</xdr:colOff>
      <xdr:row>38</xdr:row>
      <xdr:rowOff>27517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426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7408</xdr:rowOff>
    </xdr:from>
    <xdr:to>
      <xdr:col>23</xdr:col>
      <xdr:colOff>184150</xdr:colOff>
      <xdr:row>37</xdr:row>
      <xdr:rowOff>109008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35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100135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2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87842</xdr:rowOff>
    </xdr:from>
    <xdr:to>
      <xdr:col>19</xdr:col>
      <xdr:colOff>184150</xdr:colOff>
      <xdr:row>38</xdr:row>
      <xdr:rowOff>17991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28169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200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107950</xdr:rowOff>
    </xdr:from>
    <xdr:to>
      <xdr:col>15</xdr:col>
      <xdr:colOff>133350</xdr:colOff>
      <xdr:row>38</xdr:row>
      <xdr:rowOff>38100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48277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148167</xdr:rowOff>
    </xdr:from>
    <xdr:to>
      <xdr:col>11</xdr:col>
      <xdr:colOff>82550</xdr:colOff>
      <xdr:row>38</xdr:row>
      <xdr:rowOff>78316</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88494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148167</xdr:rowOff>
    </xdr:from>
    <xdr:to>
      <xdr:col>7</xdr:col>
      <xdr:colOff>31750</xdr:colOff>
      <xdr:row>38</xdr:row>
      <xdr:rowOff>78316</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88494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阪神・淡路大震災からの復旧・復興事業等に係る公債費の増大等により、類似団体平均より高い状況が続いている。公債費（元利償還金）の減少や市税収入の増加により、数値は回復傾向となっているが、引き続き高い水準にあるため、経常経費の削減に取り組むなど改善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156528</xdr:rowOff>
    </xdr:from>
    <xdr:to>
      <xdr:col>23</xdr:col>
      <xdr:colOff>133350</xdr:colOff>
      <xdr:row>64</xdr:row>
      <xdr:rowOff>99695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957878"/>
          <a:ext cx="8382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162259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96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99695</xdr:rowOff>
    </xdr:from>
    <xdr:to>
      <xdr:col>19</xdr:col>
      <xdr:colOff>133350</xdr:colOff>
      <xdr:row>64</xdr:row>
      <xdr:rowOff>99695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724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64</xdr:row>
      <xdr:rowOff>99695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915650"/>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114300</xdr:rowOff>
    </xdr:from>
    <xdr:to>
      <xdr:col>11</xdr:col>
      <xdr:colOff>31750</xdr:colOff>
      <xdr:row>65</xdr:row>
      <xdr:rowOff>66993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915650"/>
          <a:ext cx="889000" cy="29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105728</xdr:rowOff>
    </xdr:from>
    <xdr:to>
      <xdr:col>23</xdr:col>
      <xdr:colOff>184150</xdr:colOff>
      <xdr:row>64</xdr:row>
      <xdr:rowOff>35878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0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122255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752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48895</xdr:rowOff>
    </xdr:from>
    <xdr:to>
      <xdr:col>19</xdr:col>
      <xdr:colOff>184150</xdr:colOff>
      <xdr:row>64</xdr:row>
      <xdr:rowOff>150495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135272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08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48895</xdr:rowOff>
    </xdr:from>
    <xdr:to>
      <xdr:col>15</xdr:col>
      <xdr:colOff>133350</xdr:colOff>
      <xdr:row>64</xdr:row>
      <xdr:rowOff>150495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135272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0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63500</xdr:rowOff>
    </xdr:from>
    <xdr:to>
      <xdr:col>11</xdr:col>
      <xdr:colOff>82550</xdr:colOff>
      <xdr:row>63</xdr:row>
      <xdr:rowOff>165100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16193</xdr:rowOff>
    </xdr:from>
    <xdr:to>
      <xdr:col>7</xdr:col>
      <xdr:colOff>31750</xdr:colOff>
      <xdr:row>65</xdr:row>
      <xdr:rowOff>117793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6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102570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24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[179,764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人件費については、地域手当の支給率が他市よりも高い１５％の適用地域であることから、他団体よりも高くなっている。令和６年度は、行政ネットワークシステムの標準化及び給料表改定等により、数値が増加している。今後も給与の適正化や業務委託のダウンサイジング化などを進めることで、経費削減に努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62342</xdr:rowOff>
    </xdr:from>
    <xdr:to>
      <xdr:col>23</xdr:col>
      <xdr:colOff>133350</xdr:colOff>
      <xdr:row>81</xdr:row>
      <xdr:rowOff>130722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49792"/>
          <a:ext cx="838200" cy="68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156715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1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62342</xdr:rowOff>
    </xdr:from>
    <xdr:to>
      <xdr:col>19</xdr:col>
      <xdr:colOff>133350</xdr:colOff>
      <xdr:row>81</xdr:row>
      <xdr:rowOff>79235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949792"/>
          <a:ext cx="889000" cy="16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41986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58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70355</xdr:rowOff>
    </xdr:from>
    <xdr:to>
      <xdr:col>15</xdr:col>
      <xdr:colOff>82550</xdr:colOff>
      <xdr:row>81</xdr:row>
      <xdr:rowOff>79235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57805"/>
          <a:ext cx="889000" cy="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42865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58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39855</xdr:rowOff>
    </xdr:from>
    <xdr:to>
      <xdr:col>11</xdr:col>
      <xdr:colOff>31750</xdr:colOff>
      <xdr:row>81</xdr:row>
      <xdr:rowOff>70355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27305"/>
          <a:ext cx="889000" cy="3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79922</xdr:rowOff>
    </xdr:from>
    <xdr:to>
      <xdr:col>23</xdr:col>
      <xdr:colOff>184150</xdr:colOff>
      <xdr:row>82</xdr:row>
      <xdr:rowOff>10072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6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51999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3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11542</xdr:rowOff>
    </xdr:from>
    <xdr:to>
      <xdr:col>19</xdr:col>
      <xdr:colOff>184150</xdr:colOff>
      <xdr:row>81</xdr:row>
      <xdr:rowOff>113142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9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97919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85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28435</xdr:rowOff>
    </xdr:from>
    <xdr:to>
      <xdr:col>15</xdr:col>
      <xdr:colOff>133350</xdr:colOff>
      <xdr:row>81</xdr:row>
      <xdr:rowOff>130035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1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114812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0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19555</xdr:rowOff>
    </xdr:from>
    <xdr:to>
      <xdr:col>11</xdr:col>
      <xdr:colOff>82550</xdr:colOff>
      <xdr:row>81</xdr:row>
      <xdr:rowOff>121155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0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105932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9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160505</xdr:rowOff>
    </xdr:from>
    <xdr:to>
      <xdr:col>7</xdr:col>
      <xdr:colOff>31750</xdr:colOff>
      <xdr:row>81</xdr:row>
      <xdr:rowOff>90655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75432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9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団塊の世代の大量退職に対応するため昇任年齢が低下したこと等に伴う組織構成上の課題により、ラスパイレス指数は高止まりの状況が続いている。平成２８年４月から給料減額措置に取り組んでおり、数値は改善している。引き続き適正化を進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119743</xdr:rowOff>
    </xdr:from>
    <xdr:to>
      <xdr:col>81</xdr:col>
      <xdr:colOff>44450</xdr:colOff>
      <xdr:row>89</xdr:row>
      <xdr:rowOff>121557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5035893"/>
          <a:ext cx="838200" cy="34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119743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96695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170543</xdr:rowOff>
    </xdr:from>
    <xdr:to>
      <xdr:col>72</xdr:col>
      <xdr:colOff>203200</xdr:colOff>
      <xdr:row>87</xdr:row>
      <xdr:rowOff>50800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9152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170543</xdr:rowOff>
    </xdr:from>
    <xdr:to>
      <xdr:col>68</xdr:col>
      <xdr:colOff>152400</xdr:colOff>
      <xdr:row>87</xdr:row>
      <xdr:rowOff>68036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91524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70757</xdr:rowOff>
    </xdr:from>
    <xdr:to>
      <xdr:col>81</xdr:col>
      <xdr:colOff>95250</xdr:colOff>
      <xdr:row>90</xdr:row>
      <xdr:rowOff>907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3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138084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225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68943</xdr:rowOff>
    </xdr:from>
    <xdr:to>
      <xdr:col>77</xdr:col>
      <xdr:colOff>95250</xdr:colOff>
      <xdr:row>87</xdr:row>
      <xdr:rowOff>170543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155320</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071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119743</xdr:rowOff>
    </xdr:from>
    <xdr:to>
      <xdr:col>68</xdr:col>
      <xdr:colOff>203200</xdr:colOff>
      <xdr:row>87</xdr:row>
      <xdr:rowOff>49893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34670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17236</xdr:rowOff>
    </xdr:from>
    <xdr:to>
      <xdr:col>64</xdr:col>
      <xdr:colOff>152400</xdr:colOff>
      <xdr:row>87</xdr:row>
      <xdr:rowOff>118836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103613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行政改革により、事務事業の整理・統合や民間活力の導入を積極的に推進し、職員数の削減を実施してきた。</a:t>
          </a:r>
          <a:endParaRPr lang="ja-JP" altLang="ja-JP" sz="1400">
            <a:effectLst/>
          </a:endParaRPr>
        </a:p>
        <a:p>
          <a:r>
            <a:rPr kumimoji="1" lang="ja-JP" altLang="ja-JP" sz="1100">
              <a:solidFill>
                <a:schemeClr val="dk1"/>
              </a:solidFill>
              <a:effectLst/>
              <a:latin typeface="+mn-lt"/>
              <a:ea typeface="+mn-ea"/>
              <a:cs typeface="+mn-cs"/>
            </a:rPr>
            <a:t>キャッシュレス化、ＩＣＴ等新たな技術を効果的に活用することで、一層の適正化に努める。</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86678</xdr:rowOff>
    </xdr:from>
    <xdr:to>
      <xdr:col>81</xdr:col>
      <xdr:colOff>44450</xdr:colOff>
      <xdr:row>62</xdr:row>
      <xdr:rowOff>92710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716578"/>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92710</xdr:rowOff>
    </xdr:from>
    <xdr:to>
      <xdr:col>77</xdr:col>
      <xdr:colOff>44450</xdr:colOff>
      <xdr:row>62</xdr:row>
      <xdr:rowOff>118851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722610"/>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118851</xdr:rowOff>
    </xdr:from>
    <xdr:to>
      <xdr:col>72</xdr:col>
      <xdr:colOff>203200</xdr:colOff>
      <xdr:row>62</xdr:row>
      <xdr:rowOff>134938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748751"/>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130916</xdr:rowOff>
    </xdr:from>
    <xdr:to>
      <xdr:col>68</xdr:col>
      <xdr:colOff>152400</xdr:colOff>
      <xdr:row>62</xdr:row>
      <xdr:rowOff>134938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76081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35878</xdr:rowOff>
    </xdr:from>
    <xdr:to>
      <xdr:col>81</xdr:col>
      <xdr:colOff>95250</xdr:colOff>
      <xdr:row>62</xdr:row>
      <xdr:rowOff>137478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66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7955</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637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41910</xdr:rowOff>
    </xdr:from>
    <xdr:to>
      <xdr:col>77</xdr:col>
      <xdr:colOff>95250</xdr:colOff>
      <xdr:row>62</xdr:row>
      <xdr:rowOff>143510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128287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75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68051</xdr:rowOff>
    </xdr:from>
    <xdr:to>
      <xdr:col>73</xdr:col>
      <xdr:colOff>44450</xdr:colOff>
      <xdr:row>62</xdr:row>
      <xdr:rowOff>169651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69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154428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78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84138</xdr:rowOff>
    </xdr:from>
    <xdr:to>
      <xdr:col>68</xdr:col>
      <xdr:colOff>203200</xdr:colOff>
      <xdr:row>63</xdr:row>
      <xdr:rowOff>14288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170515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80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80116</xdr:rowOff>
    </xdr:from>
    <xdr:to>
      <xdr:col>64</xdr:col>
      <xdr:colOff>152400</xdr:colOff>
      <xdr:row>63</xdr:row>
      <xdr:rowOff>10266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71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166493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796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阪神・淡路大震災からの復旧・復興事業等に係る市債により、他団体よりも高い水準となっていたところ、借換抑制や繰上償還などの取組により、数値は改善傾向にある。今後は中学校の建替工事等の元金償還及びＪＲ芦屋駅南地区再開発事業に伴う新たな市債発行により、一時的な事象として実質公債費比率が上昇するが、その後は下落する見込みである。 </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1270</xdr:rowOff>
    </xdr:from>
    <xdr:to>
      <xdr:col>81</xdr:col>
      <xdr:colOff>44450</xdr:colOff>
      <xdr:row>42</xdr:row>
      <xdr:rowOff>57573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202170"/>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108373</xdr:rowOff>
    </xdr:from>
    <xdr:to>
      <xdr:col>77</xdr:col>
      <xdr:colOff>44450</xdr:colOff>
      <xdr:row>42</xdr:row>
      <xdr:rowOff>1270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13782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60113</xdr:rowOff>
    </xdr:from>
    <xdr:to>
      <xdr:col>72</xdr:col>
      <xdr:colOff>203200</xdr:colOff>
      <xdr:row>41</xdr:row>
      <xdr:rowOff>108373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08956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60113</xdr:rowOff>
    </xdr:from>
    <xdr:to>
      <xdr:col>68</xdr:col>
      <xdr:colOff>152400</xdr:colOff>
      <xdr:row>41</xdr:row>
      <xdr:rowOff>148590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08956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6773</xdr:rowOff>
    </xdr:from>
    <xdr:to>
      <xdr:col>81</xdr:col>
      <xdr:colOff>95250</xdr:colOff>
      <xdr:row>42</xdr:row>
      <xdr:rowOff>108373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150300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17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121920</xdr:rowOff>
    </xdr:from>
    <xdr:to>
      <xdr:col>77</xdr:col>
      <xdr:colOff>95250</xdr:colOff>
      <xdr:row>42</xdr:row>
      <xdr:rowOff>52070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36847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23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57573</xdr:rowOff>
    </xdr:from>
    <xdr:to>
      <xdr:col>73</xdr:col>
      <xdr:colOff>44450</xdr:colOff>
      <xdr:row>41</xdr:row>
      <xdr:rowOff>159173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143950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9313</xdr:rowOff>
    </xdr:from>
    <xdr:to>
      <xdr:col>68</xdr:col>
      <xdr:colOff>203200</xdr:colOff>
      <xdr:row>41</xdr:row>
      <xdr:rowOff>110913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阪神・淡路大震災からの復旧・復興事業等に係る市債の残高が大きく、借換抑制や繰上償還など、市債残高を積極的に減少させる取組により、概ね改善の傾向となっている。今後、ＪＲ芦屋駅南地区再開発事業や公共施設等の老朽化への対応等により、一時的に借入額が償還額を上回るなど、指標の悪化も想定されるが、長期的な視点をもって、適切に起債管理を行うことで、将来負担の軽減を図り、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91924</xdr:rowOff>
    </xdr:from>
    <xdr:to>
      <xdr:col>81</xdr:col>
      <xdr:colOff>44450</xdr:colOff>
      <xdr:row>16</xdr:row>
      <xdr:rowOff>128451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663674"/>
          <a:ext cx="838200" cy="20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128451</xdr:rowOff>
    </xdr:from>
    <xdr:to>
      <xdr:col>77</xdr:col>
      <xdr:colOff>44450</xdr:colOff>
      <xdr:row>18</xdr:row>
      <xdr:rowOff>6169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871651"/>
          <a:ext cx="889000" cy="22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6169</xdr:rowOff>
    </xdr:from>
    <xdr:to>
      <xdr:col>72</xdr:col>
      <xdr:colOff>203200</xdr:colOff>
      <xdr:row>19</xdr:row>
      <xdr:rowOff>13970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092269"/>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13970</xdr:rowOff>
    </xdr:from>
    <xdr:to>
      <xdr:col>68</xdr:col>
      <xdr:colOff>152400</xdr:colOff>
      <xdr:row>20</xdr:row>
      <xdr:rowOff>6834</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271520"/>
          <a:ext cx="889000" cy="16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41124</xdr:rowOff>
    </xdr:from>
    <xdr:to>
      <xdr:col>81</xdr:col>
      <xdr:colOff>95250</xdr:colOff>
      <xdr:row>15</xdr:row>
      <xdr:rowOff>142724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6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13201</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584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77651</xdr:rowOff>
    </xdr:from>
    <xdr:to>
      <xdr:col>77</xdr:col>
      <xdr:colOff>95250</xdr:colOff>
      <xdr:row>17</xdr:row>
      <xdr:rowOff>7801</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82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164028</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907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126819</xdr:rowOff>
    </xdr:from>
    <xdr:to>
      <xdr:col>73</xdr:col>
      <xdr:colOff>44450</xdr:colOff>
      <xdr:row>18</xdr:row>
      <xdr:rowOff>56969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04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41746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127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134620</xdr:rowOff>
    </xdr:from>
    <xdr:to>
      <xdr:col>68</xdr:col>
      <xdr:colOff>203200</xdr:colOff>
      <xdr:row>19</xdr:row>
      <xdr:rowOff>64770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22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49547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30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127484</xdr:rowOff>
    </xdr:from>
    <xdr:to>
      <xdr:col>64</xdr:col>
      <xdr:colOff>152400</xdr:colOff>
      <xdr:row>20</xdr:row>
      <xdr:rowOff>57634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38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42411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47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兵庫県芦屋市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94,007
91,961
18.47
48,396,083
46,317,055
1,819,675
27,389,135
42,489,510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ラスパイレス指数は類似団体の平均を上回っているが、行政改革実施計画に基づく簡素で効率的な組織・働き方により、人件費の占める率は減少傾向にある。引き続き、管理職の整理や職員数、給与等の適正化により、総人件費の抑制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85852</xdr:rowOff>
    </xdr:from>
    <xdr:to>
      <xdr:col>24</xdr:col>
      <xdr:colOff>25400</xdr:colOff>
      <xdr:row>38</xdr:row>
      <xdr:rowOff>99568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60095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85852</xdr:rowOff>
    </xdr:from>
    <xdr:to>
      <xdr:col>19</xdr:col>
      <xdr:colOff>187325</xdr:colOff>
      <xdr:row>38</xdr:row>
      <xdr:rowOff>154432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6009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154432</xdr:rowOff>
    </xdr:from>
    <xdr:to>
      <xdr:col>15</xdr:col>
      <xdr:colOff>98425</xdr:colOff>
      <xdr:row>39</xdr:row>
      <xdr:rowOff>24130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66953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24130</xdr:rowOff>
    </xdr:from>
    <xdr:to>
      <xdr:col>11</xdr:col>
      <xdr:colOff>9525</xdr:colOff>
      <xdr:row>39</xdr:row>
      <xdr:rowOff>60706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7106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48768</xdr:rowOff>
    </xdr:from>
    <xdr:to>
      <xdr:col>24</xdr:col>
      <xdr:colOff>76200</xdr:colOff>
      <xdr:row>38</xdr:row>
      <xdr:rowOff>150368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20845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35052</xdr:rowOff>
    </xdr:from>
    <xdr:to>
      <xdr:col>20</xdr:col>
      <xdr:colOff>38100</xdr:colOff>
      <xdr:row>38</xdr:row>
      <xdr:rowOff>136652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121429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36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103632</xdr:rowOff>
    </xdr:from>
    <xdr:to>
      <xdr:col>15</xdr:col>
      <xdr:colOff>149225</xdr:colOff>
      <xdr:row>39</xdr:row>
      <xdr:rowOff>33782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18559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144780</xdr:rowOff>
    </xdr:from>
    <xdr:to>
      <xdr:col>11</xdr:col>
      <xdr:colOff>60325</xdr:colOff>
      <xdr:row>39</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59707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9906</xdr:rowOff>
    </xdr:from>
    <xdr:to>
      <xdr:col>6</xdr:col>
      <xdr:colOff>171450</xdr:colOff>
      <xdr:row>39</xdr:row>
      <xdr:rowOff>111506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96283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8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施設の維持管理経費をはじめ経常的な経費削減に取り組んでいるものの、委託料等については、保有施設が多いことなどから、類似団体よりも高額となっている。今後も、経常的な経費の見直しを進めるとともに、公共施設の最適化配置及び効率的な施設の運営を進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136525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98450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79375</xdr:rowOff>
    </xdr:from>
    <xdr:to>
      <xdr:col>78</xdr:col>
      <xdr:colOff>69850</xdr:colOff>
      <xdr:row>17</xdr:row>
      <xdr:rowOff>136525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9940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155575</xdr:rowOff>
    </xdr:from>
    <xdr:to>
      <xdr:col>73</xdr:col>
      <xdr:colOff>180975</xdr:colOff>
      <xdr:row>17</xdr:row>
      <xdr:rowOff>79375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9877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155575</xdr:rowOff>
    </xdr:from>
    <xdr:to>
      <xdr:col>69</xdr:col>
      <xdr:colOff>92075</xdr:colOff>
      <xdr:row>17</xdr:row>
      <xdr:rowOff>3175</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987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85725</xdr:rowOff>
    </xdr:from>
    <xdr:to>
      <xdr:col>78</xdr:col>
      <xdr:colOff>120650</xdr:colOff>
      <xdr:row>18</xdr:row>
      <xdr:rowOff>15875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0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652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86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28575</xdr:rowOff>
    </xdr:from>
    <xdr:to>
      <xdr:col>74</xdr:col>
      <xdr:colOff>31750</xdr:colOff>
      <xdr:row>17</xdr:row>
      <xdr:rowOff>130175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4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114952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2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104775</xdr:rowOff>
    </xdr:from>
    <xdr:to>
      <xdr:col>69</xdr:col>
      <xdr:colOff>142875</xdr:colOff>
      <xdr:row>17</xdr:row>
      <xdr:rowOff>34925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19702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3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123825</xdr:rowOff>
    </xdr:from>
    <xdr:to>
      <xdr:col>65</xdr:col>
      <xdr:colOff>53975</xdr:colOff>
      <xdr:row>17</xdr:row>
      <xdr:rowOff>53975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6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38752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子育て施策の充実や高齢化の影響により年々増加しているものの、他団体と比較して生活保護費が少ないこと等により、扶助費に係る率は相対的に低い水準となっている。しかしながら、社会保障関係経費は、今後も増加が見込まれる経費であり、市税収入等の動向も注視しつつ、市独自の扶助制度については、他団体の動向を踏まえ、適正な水準を見極め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146050</xdr:rowOff>
    </xdr:from>
    <xdr:to>
      <xdr:col>24</xdr:col>
      <xdr:colOff>25400</xdr:colOff>
      <xdr:row>55</xdr:row>
      <xdr:rowOff>3175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40435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117475</xdr:rowOff>
    </xdr:from>
    <xdr:to>
      <xdr:col>19</xdr:col>
      <xdr:colOff>187325</xdr:colOff>
      <xdr:row>55</xdr:row>
      <xdr:rowOff>3175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3757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3175</xdr:rowOff>
    </xdr:from>
    <xdr:to>
      <xdr:col>15</xdr:col>
      <xdr:colOff>98425</xdr:colOff>
      <xdr:row>54</xdr:row>
      <xdr:rowOff>117475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2614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3175</xdr:rowOff>
    </xdr:from>
    <xdr:to>
      <xdr:col>11</xdr:col>
      <xdr:colOff>9525</xdr:colOff>
      <xdr:row>54</xdr:row>
      <xdr:rowOff>107950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26147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95250</xdr:rowOff>
    </xdr:from>
    <xdr:to>
      <xdr:col>24</xdr:col>
      <xdr:colOff>76200</xdr:colOff>
      <xdr:row>55</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111777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123825</xdr:rowOff>
    </xdr:from>
    <xdr:to>
      <xdr:col>20</xdr:col>
      <xdr:colOff>38100</xdr:colOff>
      <xdr:row>55</xdr:row>
      <xdr:rowOff>53975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38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64152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151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66675</xdr:rowOff>
    </xdr:from>
    <xdr:to>
      <xdr:col>15</xdr:col>
      <xdr:colOff>149225</xdr:colOff>
      <xdr:row>54</xdr:row>
      <xdr:rowOff>168275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32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7002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09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123825</xdr:rowOff>
    </xdr:from>
    <xdr:to>
      <xdr:col>11</xdr:col>
      <xdr:colOff>60325</xdr:colOff>
      <xdr:row>54</xdr:row>
      <xdr:rowOff>53975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21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64152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897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57150</xdr:rowOff>
    </xdr:from>
    <xdr:to>
      <xdr:col>6</xdr:col>
      <xdr:colOff>171450</xdr:colOff>
      <xdr:row>54</xdr:row>
      <xdr:rowOff>158750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168927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その他の経費は、維持補修費及び繰出金となっている。社会保障関係の特別会計への繰出金が増加傾向にあり、数値は上昇傾向にある。</a:t>
          </a:r>
          <a:endParaRPr lang="ja-JP" altLang="ja-JP" sz="1400">
            <a:effectLst/>
          </a:endParaRPr>
        </a:p>
        <a:p>
          <a:r>
            <a:rPr kumimoji="1" lang="ja-JP" altLang="ja-JP" sz="1100">
              <a:solidFill>
                <a:schemeClr val="dk1"/>
              </a:solidFill>
              <a:effectLst/>
              <a:latin typeface="+mn-lt"/>
              <a:ea typeface="+mn-ea"/>
              <a:cs typeface="+mn-cs"/>
            </a:rPr>
            <a:t>維持補修費については、市の保有する施設が類似団体に比べて多いことからやや高くなっているため、適切な維持管理に努める。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42418</xdr:rowOff>
    </xdr:from>
    <xdr:to>
      <xdr:col>82</xdr:col>
      <xdr:colOff>107950</xdr:colOff>
      <xdr:row>57</xdr:row>
      <xdr:rowOff>97282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81506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97282</xdr:rowOff>
    </xdr:from>
    <xdr:to>
      <xdr:col>78</xdr:col>
      <xdr:colOff>69850</xdr:colOff>
      <xdr:row>57</xdr:row>
      <xdr:rowOff>97282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699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60706</xdr:rowOff>
    </xdr:from>
    <xdr:to>
      <xdr:col>73</xdr:col>
      <xdr:colOff>180975</xdr:colOff>
      <xdr:row>57</xdr:row>
      <xdr:rowOff>97282</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33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60706</xdr:rowOff>
    </xdr:from>
    <xdr:to>
      <xdr:col>69</xdr:col>
      <xdr:colOff>92075</xdr:colOff>
      <xdr:row>57</xdr:row>
      <xdr:rowOff>115570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333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163068</xdr:rowOff>
    </xdr:from>
    <xdr:to>
      <xdr:col>82</xdr:col>
      <xdr:colOff>158750</xdr:colOff>
      <xdr:row>57</xdr:row>
      <xdr:rowOff>93218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8145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09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46482</xdr:rowOff>
    </xdr:from>
    <xdr:to>
      <xdr:col>78</xdr:col>
      <xdr:colOff>120650</xdr:colOff>
      <xdr:row>57</xdr:row>
      <xdr:rowOff>148082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158259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88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46482</xdr:rowOff>
    </xdr:from>
    <xdr:to>
      <xdr:col>74</xdr:col>
      <xdr:colOff>31750</xdr:colOff>
      <xdr:row>57</xdr:row>
      <xdr:rowOff>148082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132859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9906</xdr:rowOff>
    </xdr:from>
    <xdr:to>
      <xdr:col>69</xdr:col>
      <xdr:colOff>142875</xdr:colOff>
      <xdr:row>57</xdr:row>
      <xdr:rowOff>111506</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96283</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68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151147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補助費については、一部事務組合が少ないことなどにより、他団体よりも低い率となっている。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65278</xdr:rowOff>
    </xdr:from>
    <xdr:to>
      <xdr:col>82</xdr:col>
      <xdr:colOff>107950</xdr:colOff>
      <xdr:row>35</xdr:row>
      <xdr:rowOff>92710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0660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83566</xdr:rowOff>
    </xdr:from>
    <xdr:to>
      <xdr:col>78</xdr:col>
      <xdr:colOff>69850</xdr:colOff>
      <xdr:row>35</xdr:row>
      <xdr:rowOff>92710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0843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83566</xdr:rowOff>
    </xdr:from>
    <xdr:to>
      <xdr:col>73</xdr:col>
      <xdr:colOff>180975</xdr:colOff>
      <xdr:row>35</xdr:row>
      <xdr:rowOff>83566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0843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83566</xdr:rowOff>
    </xdr:from>
    <xdr:to>
      <xdr:col>69</xdr:col>
      <xdr:colOff>92075</xdr:colOff>
      <xdr:row>35</xdr:row>
      <xdr:rowOff>92710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0843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31005</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86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32766</xdr:rowOff>
    </xdr:from>
    <xdr:to>
      <xdr:col>74</xdr:col>
      <xdr:colOff>31750</xdr:colOff>
      <xdr:row>35</xdr:row>
      <xdr:rowOff>134366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144543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80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32766</xdr:rowOff>
    </xdr:from>
    <xdr:to>
      <xdr:col>69</xdr:col>
      <xdr:colOff>142875</xdr:colOff>
      <xdr:row>35</xdr:row>
      <xdr:rowOff>134366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144543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80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153687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阪神・淡路大震災に係る復興事業に伴う市債の借入により公債費の負担が多額になっていることから、公債費の経常収支比率が３０％以上となる厳しい状況が続いていたが、平成２５年度以降、繰上償還や借換抑制を積極的に行うことにより、改善しつつ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92711</xdr:rowOff>
    </xdr:from>
    <xdr:to>
      <xdr:col>24</xdr:col>
      <xdr:colOff>25400</xdr:colOff>
      <xdr:row>77</xdr:row>
      <xdr:rowOff>92711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294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85089</xdr:rowOff>
    </xdr:from>
    <xdr:to>
      <xdr:col>19</xdr:col>
      <xdr:colOff>187325</xdr:colOff>
      <xdr:row>77</xdr:row>
      <xdr:rowOff>92711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2867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16511</xdr:rowOff>
    </xdr:from>
    <xdr:to>
      <xdr:col>15</xdr:col>
      <xdr:colOff>98425</xdr:colOff>
      <xdr:row>77</xdr:row>
      <xdr:rowOff>85089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2181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16511</xdr:rowOff>
    </xdr:from>
    <xdr:to>
      <xdr:col>11</xdr:col>
      <xdr:colOff>9525</xdr:colOff>
      <xdr:row>77</xdr:row>
      <xdr:rowOff>168911</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218161"/>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13988</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41911</xdr:rowOff>
    </xdr:from>
    <xdr:to>
      <xdr:col>20</xdr:col>
      <xdr:colOff>38100</xdr:colOff>
      <xdr:row>77</xdr:row>
      <xdr:rowOff>143511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34289</xdr:rowOff>
    </xdr:from>
    <xdr:to>
      <xdr:col>15</xdr:col>
      <xdr:colOff>149225</xdr:colOff>
      <xdr:row>77</xdr:row>
      <xdr:rowOff>135889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120666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137161</xdr:rowOff>
    </xdr:from>
    <xdr:to>
      <xdr:col>11</xdr:col>
      <xdr:colOff>60325</xdr:colOff>
      <xdr:row>77</xdr:row>
      <xdr:rowOff>67311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118111</xdr:rowOff>
    </xdr:from>
    <xdr:to>
      <xdr:col>6</xdr:col>
      <xdr:colOff>171450</xdr:colOff>
      <xdr:row>78</xdr:row>
      <xdr:rowOff>48261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33038</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公債費以外の率について、社会保障関係経費や施設管理などの物件費が増加傾向にあるため、引き続き、経常経費の見直しを行い、適正な執行に努める。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65278</xdr:rowOff>
    </xdr:from>
    <xdr:to>
      <xdr:col>82</xdr:col>
      <xdr:colOff>107950</xdr:colOff>
      <xdr:row>75</xdr:row>
      <xdr:rowOff>152146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292402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146575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05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152146</xdr:rowOff>
    </xdr:from>
    <xdr:to>
      <xdr:col>78</xdr:col>
      <xdr:colOff>69850</xdr:colOff>
      <xdr:row>75</xdr:row>
      <xdr:rowOff>156718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0108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29990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060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78994</xdr:rowOff>
    </xdr:from>
    <xdr:to>
      <xdr:col>73</xdr:col>
      <xdr:colOff>180975</xdr:colOff>
      <xdr:row>75</xdr:row>
      <xdr:rowOff>156718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93774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78994</xdr:rowOff>
    </xdr:from>
    <xdr:to>
      <xdr:col>69</xdr:col>
      <xdr:colOff>92075</xdr:colOff>
      <xdr:row>76</xdr:row>
      <xdr:rowOff>40132</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93774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14478</xdr:rowOff>
    </xdr:from>
    <xdr:to>
      <xdr:col>82</xdr:col>
      <xdr:colOff>158750</xdr:colOff>
      <xdr:row>75</xdr:row>
      <xdr:rowOff>116078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287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31005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71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101346</xdr:rowOff>
    </xdr:from>
    <xdr:to>
      <xdr:col>78</xdr:col>
      <xdr:colOff>120650</xdr:colOff>
      <xdr:row>76</xdr:row>
      <xdr:rowOff>31496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41673</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728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105918</xdr:rowOff>
    </xdr:from>
    <xdr:to>
      <xdr:col>74</xdr:col>
      <xdr:colOff>31750</xdr:colOff>
      <xdr:row>76</xdr:row>
      <xdr:rowOff>36069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20845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51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28194</xdr:rowOff>
    </xdr:from>
    <xdr:to>
      <xdr:col>69</xdr:col>
      <xdr:colOff>142875</xdr:colOff>
      <xdr:row>75</xdr:row>
      <xdr:rowOff>129794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114571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973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160782</xdr:rowOff>
    </xdr:from>
    <xdr:to>
      <xdr:col>65</xdr:col>
      <xdr:colOff>53975</xdr:colOff>
      <xdr:row>76</xdr:row>
      <xdr:rowOff>90932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75709</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0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兵庫県芦屋市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61100</xdr:rowOff>
    </xdr:from>
    <xdr:to>
      <xdr:col>29</xdr:col>
      <xdr:colOff>127000</xdr:colOff>
      <xdr:row>18</xdr:row>
      <xdr:rowOff>254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23375"/>
          <a:ext cx="647700" cy="110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254</xdr:rowOff>
    </xdr:from>
    <xdr:to>
      <xdr:col>26</xdr:col>
      <xdr:colOff>50800</xdr:colOff>
      <xdr:row>18</xdr:row>
      <xdr:rowOff>22428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33979"/>
          <a:ext cx="698500" cy="22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145339</xdr:rowOff>
    </xdr:from>
    <xdr:to>
      <xdr:col>22</xdr:col>
      <xdr:colOff>114300</xdr:colOff>
      <xdr:row>18</xdr:row>
      <xdr:rowOff>22428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07614"/>
          <a:ext cx="698500" cy="485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145339</xdr:rowOff>
    </xdr:from>
    <xdr:to>
      <xdr:col>18</xdr:col>
      <xdr:colOff>177800</xdr:colOff>
      <xdr:row>18</xdr:row>
      <xdr:rowOff>292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07614"/>
          <a:ext cx="698500" cy="26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10300</xdr:rowOff>
    </xdr:from>
    <xdr:to>
      <xdr:col>29</xdr:col>
      <xdr:colOff>177800</xdr:colOff>
      <xdr:row>17</xdr:row>
      <xdr:rowOff>111900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72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26827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1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120904</xdr:rowOff>
    </xdr:from>
    <xdr:to>
      <xdr:col>26</xdr:col>
      <xdr:colOff>101600</xdr:colOff>
      <xdr:row>18</xdr:row>
      <xdr:rowOff>51054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83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61231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8520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143078</xdr:rowOff>
    </xdr:from>
    <xdr:to>
      <xdr:col>22</xdr:col>
      <xdr:colOff>165100</xdr:colOff>
      <xdr:row>18</xdr:row>
      <xdr:rowOff>73228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05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83405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874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94539</xdr:rowOff>
    </xdr:from>
    <xdr:to>
      <xdr:col>19</xdr:col>
      <xdr:colOff>38100</xdr:colOff>
      <xdr:row>18</xdr:row>
      <xdr:rowOff>24689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56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34866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25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120942</xdr:rowOff>
    </xdr:from>
    <xdr:to>
      <xdr:col>15</xdr:col>
      <xdr:colOff>101600</xdr:colOff>
      <xdr:row>18</xdr:row>
      <xdr:rowOff>51092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832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61269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5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285812</xdr:rowOff>
    </xdr:from>
    <xdr:to>
      <xdr:col>29</xdr:col>
      <xdr:colOff>127000</xdr:colOff>
      <xdr:row>35</xdr:row>
      <xdr:rowOff>22922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553262"/>
          <a:ext cx="647700" cy="80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204085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14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333850</xdr:rowOff>
    </xdr:from>
    <xdr:to>
      <xdr:col>26</xdr:col>
      <xdr:colOff>50800</xdr:colOff>
      <xdr:row>35</xdr:row>
      <xdr:rowOff>22922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01300"/>
          <a:ext cx="698500" cy="31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311853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2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333850</xdr:rowOff>
    </xdr:from>
    <xdr:to>
      <xdr:col>22</xdr:col>
      <xdr:colOff>114300</xdr:colOff>
      <xdr:row>35</xdr:row>
      <xdr:rowOff>227747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01300"/>
          <a:ext cx="698500" cy="2367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306236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227747</xdr:rowOff>
    </xdr:from>
    <xdr:to>
      <xdr:col>18</xdr:col>
      <xdr:colOff>177800</xdr:colOff>
      <xdr:row>35</xdr:row>
      <xdr:rowOff>248844</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838097"/>
          <a:ext cx="698500" cy="21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235012</xdr:rowOff>
    </xdr:from>
    <xdr:to>
      <xdr:col>29</xdr:col>
      <xdr:colOff>177800</xdr:colOff>
      <xdr:row>34</xdr:row>
      <xdr:rowOff>336612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502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80089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34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315022</xdr:rowOff>
    </xdr:from>
    <xdr:to>
      <xdr:col>26</xdr:col>
      <xdr:colOff>101600</xdr:colOff>
      <xdr:row>35</xdr:row>
      <xdr:rowOff>73722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582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83899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35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283050</xdr:rowOff>
    </xdr:from>
    <xdr:to>
      <xdr:col>22</xdr:col>
      <xdr:colOff>165100</xdr:colOff>
      <xdr:row>35</xdr:row>
      <xdr:rowOff>41750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550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51927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176947</xdr:rowOff>
    </xdr:from>
    <xdr:to>
      <xdr:col>19</xdr:col>
      <xdr:colOff>38100</xdr:colOff>
      <xdr:row>35</xdr:row>
      <xdr:rowOff>278547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872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288724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556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198044</xdr:rowOff>
    </xdr:from>
    <xdr:to>
      <xdr:col>15</xdr:col>
      <xdr:colOff>101600</xdr:colOff>
      <xdr:row>35</xdr:row>
      <xdr:rowOff>299644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08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309821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57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兵庫県芦屋市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94,007
91,961
18.47
48,396,083
46,317,055
1,819,675
27,389,135
42,489,510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51003</xdr:rowOff>
    </xdr:from>
    <xdr:to>
      <xdr:col>24</xdr:col>
      <xdr:colOff>63500</xdr:colOff>
      <xdr:row>35</xdr:row>
      <xdr:rowOff>37157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80303"/>
          <a:ext cx="838200" cy="15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5283</xdr:rowOff>
    </xdr:from>
    <xdr:to>
      <xdr:col>19</xdr:col>
      <xdr:colOff>177800</xdr:colOff>
      <xdr:row>35</xdr:row>
      <xdr:rowOff>37157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06033"/>
          <a:ext cx="889000" cy="3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131699</xdr:rowOff>
    </xdr:from>
    <xdr:to>
      <xdr:col>15</xdr:col>
      <xdr:colOff>50800</xdr:colOff>
      <xdr:row>35</xdr:row>
      <xdr:rowOff>5283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960999"/>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131699</xdr:rowOff>
    </xdr:from>
    <xdr:to>
      <xdr:col>10</xdr:col>
      <xdr:colOff>114300</xdr:colOff>
      <xdr:row>34</xdr:row>
      <xdr:rowOff>147521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60999"/>
          <a:ext cx="889000" cy="1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203</xdr:rowOff>
    </xdr:from>
    <xdr:to>
      <xdr:col>24</xdr:col>
      <xdr:colOff>114300</xdr:colOff>
      <xdr:row>34</xdr:row>
      <xdr:rowOff>101803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2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23080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8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157807</xdr:rowOff>
    </xdr:from>
    <xdr:to>
      <xdr:col>20</xdr:col>
      <xdr:colOff>38100</xdr:colOff>
      <xdr:row>35</xdr:row>
      <xdr:rowOff>87957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8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104484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76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125933</xdr:rowOff>
    </xdr:from>
    <xdr:to>
      <xdr:col>15</xdr:col>
      <xdr:colOff>101600</xdr:colOff>
      <xdr:row>35</xdr:row>
      <xdr:rowOff>56083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5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72610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3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80899</xdr:rowOff>
    </xdr:from>
    <xdr:to>
      <xdr:col>10</xdr:col>
      <xdr:colOff>165100</xdr:colOff>
      <xdr:row>35</xdr:row>
      <xdr:rowOff>11049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1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27576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8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96721</xdr:rowOff>
    </xdr:from>
    <xdr:to>
      <xdr:col>6</xdr:col>
      <xdr:colOff>38100</xdr:colOff>
      <xdr:row>35</xdr:row>
      <xdr:rowOff>26871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2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43398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0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167795</xdr:rowOff>
    </xdr:from>
    <xdr:to>
      <xdr:col>24</xdr:col>
      <xdr:colOff>63500</xdr:colOff>
      <xdr:row>58</xdr:row>
      <xdr:rowOff>30648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40445"/>
          <a:ext cx="838200" cy="3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14509</xdr:rowOff>
    </xdr:from>
    <xdr:to>
      <xdr:col>19</xdr:col>
      <xdr:colOff>177800</xdr:colOff>
      <xdr:row>58</xdr:row>
      <xdr:rowOff>30648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58609"/>
          <a:ext cx="889000" cy="16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14509</xdr:rowOff>
    </xdr:from>
    <xdr:to>
      <xdr:col>15</xdr:col>
      <xdr:colOff>50800</xdr:colOff>
      <xdr:row>58</xdr:row>
      <xdr:rowOff>28558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58609"/>
          <a:ext cx="889000" cy="14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28558</xdr:rowOff>
    </xdr:from>
    <xdr:to>
      <xdr:col>10</xdr:col>
      <xdr:colOff>114300</xdr:colOff>
      <xdr:row>58</xdr:row>
      <xdr:rowOff>57645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72658"/>
          <a:ext cx="889000" cy="29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116995</xdr:rowOff>
    </xdr:from>
    <xdr:to>
      <xdr:col>24</xdr:col>
      <xdr:colOff>114300</xdr:colOff>
      <xdr:row>58</xdr:row>
      <xdr:rowOff>47145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88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139872</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151298</xdr:rowOff>
    </xdr:from>
    <xdr:to>
      <xdr:col>20</xdr:col>
      <xdr:colOff>38100</xdr:colOff>
      <xdr:row>58</xdr:row>
      <xdr:rowOff>81448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2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97975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69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135159</xdr:rowOff>
    </xdr:from>
    <xdr:to>
      <xdr:col>15</xdr:col>
      <xdr:colOff>101600</xdr:colOff>
      <xdr:row>58</xdr:row>
      <xdr:rowOff>65309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0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81836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683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149208</xdr:rowOff>
    </xdr:from>
    <xdr:to>
      <xdr:col>10</xdr:col>
      <xdr:colOff>165100</xdr:colOff>
      <xdr:row>58</xdr:row>
      <xdr:rowOff>79358</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2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95885</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69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6845</xdr:rowOff>
    </xdr:from>
    <xdr:to>
      <xdr:col>6</xdr:col>
      <xdr:colOff>38100</xdr:colOff>
      <xdr:row>58</xdr:row>
      <xdr:rowOff>108445</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5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124972</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2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59689</xdr:rowOff>
    </xdr:from>
    <xdr:to>
      <xdr:col>24</xdr:col>
      <xdr:colOff>63500</xdr:colOff>
      <xdr:row>78</xdr:row>
      <xdr:rowOff>99885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432789"/>
          <a:ext cx="838200" cy="4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59004</xdr:rowOff>
    </xdr:from>
    <xdr:to>
      <xdr:col>19</xdr:col>
      <xdr:colOff>177800</xdr:colOff>
      <xdr:row>78</xdr:row>
      <xdr:rowOff>99885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432104"/>
          <a:ext cx="889000" cy="4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59004</xdr:rowOff>
    </xdr:from>
    <xdr:to>
      <xdr:col>15</xdr:col>
      <xdr:colOff>50800</xdr:colOff>
      <xdr:row>78</xdr:row>
      <xdr:rowOff>111086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432104"/>
          <a:ext cx="889000" cy="5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76188</xdr:rowOff>
    </xdr:from>
    <xdr:to>
      <xdr:col>10</xdr:col>
      <xdr:colOff>114300</xdr:colOff>
      <xdr:row>78</xdr:row>
      <xdr:rowOff>111086</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449288"/>
          <a:ext cx="889000" cy="3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8889</xdr:rowOff>
    </xdr:from>
    <xdr:to>
      <xdr:col>24</xdr:col>
      <xdr:colOff>114300</xdr:colOff>
      <xdr:row>78</xdr:row>
      <xdr:rowOff>110489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38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158766</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6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49085</xdr:rowOff>
    </xdr:from>
    <xdr:to>
      <xdr:col>20</xdr:col>
      <xdr:colOff>38100</xdr:colOff>
      <xdr:row>78</xdr:row>
      <xdr:rowOff>150685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2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141812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1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8204</xdr:rowOff>
    </xdr:from>
    <xdr:to>
      <xdr:col>15</xdr:col>
      <xdr:colOff>101600</xdr:colOff>
      <xdr:row>78</xdr:row>
      <xdr:rowOff>109804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3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100931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47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60286</xdr:rowOff>
    </xdr:from>
    <xdr:to>
      <xdr:col>10</xdr:col>
      <xdr:colOff>165100</xdr:colOff>
      <xdr:row>78</xdr:row>
      <xdr:rowOff>161886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153013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2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25388</xdr:rowOff>
    </xdr:from>
    <xdr:to>
      <xdr:col>6</xdr:col>
      <xdr:colOff>38100</xdr:colOff>
      <xdr:row>78</xdr:row>
      <xdr:rowOff>126988</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39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118115</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49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扶助費グラフ枠">
          <a:extLst>
            <a:ext uri="{FF2B5EF4-FFF2-40B4-BE49-F238E27FC236}">
              <a16:creationId xmlns:a16="http://schemas.microsoft.com/office/drawing/2014/main" id="{00000000-0008-0000-06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73197</xdr:rowOff>
    </xdr:from>
    <xdr:to>
      <xdr:col>24</xdr:col>
      <xdr:colOff>62865</xdr:colOff>
      <xdr:row>98</xdr:row>
      <xdr:rowOff>86494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4633595" y="15503697"/>
          <a:ext cx="1270" cy="138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90321</xdr:rowOff>
    </xdr:from>
    <xdr:ext cx="534377" cy="259045"/>
    <xdr:sp macro="" textlink="">
      <xdr:nvSpPr>
        <xdr:cNvPr id="237" name="扶助費最小値テキスト">
          <a:extLst>
            <a:ext uri="{FF2B5EF4-FFF2-40B4-BE49-F238E27FC236}">
              <a16:creationId xmlns:a16="http://schemas.microsoft.com/office/drawing/2014/main" id="{00000000-0008-0000-0600-0000ED000000}"/>
            </a:ext>
          </a:extLst>
        </xdr:cNvPr>
        <xdr:cNvSpPr txBox="1"/>
      </xdr:nvSpPr>
      <xdr:spPr>
        <a:xfrm>
          <a:off x="4686300" y="1689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86494</xdr:rowOff>
    </xdr:from>
    <xdr:to>
      <xdr:col>24</xdr:col>
      <xdr:colOff>152400</xdr:colOff>
      <xdr:row>98</xdr:row>
      <xdr:rowOff>86494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6888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19874</xdr:rowOff>
    </xdr:from>
    <xdr:ext cx="599010" cy="259045"/>
    <xdr:sp macro="" textlink="">
      <xdr:nvSpPr>
        <xdr:cNvPr id="239" name="扶助費最大値テキスト">
          <a:extLst>
            <a:ext uri="{FF2B5EF4-FFF2-40B4-BE49-F238E27FC236}">
              <a16:creationId xmlns:a16="http://schemas.microsoft.com/office/drawing/2014/main" id="{00000000-0008-0000-0600-0000EF000000}"/>
            </a:ext>
          </a:extLst>
        </xdr:cNvPr>
        <xdr:cNvSpPr txBox="1"/>
      </xdr:nvSpPr>
      <xdr:spPr>
        <a:xfrm>
          <a:off x="4686300" y="15278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73197</xdr:rowOff>
    </xdr:from>
    <xdr:to>
      <xdr:col>24</xdr:col>
      <xdr:colOff>152400</xdr:colOff>
      <xdr:row>90</xdr:row>
      <xdr:rowOff>73197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4546600" y="15503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22943</xdr:rowOff>
    </xdr:from>
    <xdr:to>
      <xdr:col>24</xdr:col>
      <xdr:colOff>63500</xdr:colOff>
      <xdr:row>97</xdr:row>
      <xdr:rowOff>94066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3797300" y="16653593"/>
          <a:ext cx="838200" cy="7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112768</xdr:rowOff>
    </xdr:from>
    <xdr:ext cx="599010" cy="259045"/>
    <xdr:sp macro="" textlink="">
      <xdr:nvSpPr>
        <xdr:cNvPr id="242" name="扶助費平均値テキスト">
          <a:extLst>
            <a:ext uri="{FF2B5EF4-FFF2-40B4-BE49-F238E27FC236}">
              <a16:creationId xmlns:a16="http://schemas.microsoft.com/office/drawing/2014/main" id="{00000000-0008-0000-0600-0000F2000000}"/>
            </a:ext>
          </a:extLst>
        </xdr:cNvPr>
        <xdr:cNvSpPr txBox="1"/>
      </xdr:nvSpPr>
      <xdr:spPr>
        <a:xfrm>
          <a:off x="4686300" y="16229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89891</xdr:rowOff>
    </xdr:from>
    <xdr:to>
      <xdr:col>24</xdr:col>
      <xdr:colOff>114300</xdr:colOff>
      <xdr:row>96</xdr:row>
      <xdr:rowOff>20041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4584700" y="1637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94066</xdr:rowOff>
    </xdr:from>
    <xdr:to>
      <xdr:col>19</xdr:col>
      <xdr:colOff>177800</xdr:colOff>
      <xdr:row>97</xdr:row>
      <xdr:rowOff>158217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908300" y="16724716"/>
          <a:ext cx="889000" cy="6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10852</xdr:rowOff>
    </xdr:from>
    <xdr:to>
      <xdr:col>20</xdr:col>
      <xdr:colOff>38100</xdr:colOff>
      <xdr:row>96</xdr:row>
      <xdr:rowOff>112452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3746500" y="16470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128979</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497795" y="16245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125488</xdr:rowOff>
    </xdr:from>
    <xdr:to>
      <xdr:col>15</xdr:col>
      <xdr:colOff>50800</xdr:colOff>
      <xdr:row>97</xdr:row>
      <xdr:rowOff>158217</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a:off x="2019300" y="16756138"/>
          <a:ext cx="889000" cy="32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89796</xdr:rowOff>
    </xdr:from>
    <xdr:to>
      <xdr:col>15</xdr:col>
      <xdr:colOff>101600</xdr:colOff>
      <xdr:row>97</xdr:row>
      <xdr:rowOff>19946</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2857500" y="16548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36473</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608795" y="16324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125488</xdr:rowOff>
    </xdr:from>
    <xdr:to>
      <xdr:col>10</xdr:col>
      <xdr:colOff>114300</xdr:colOff>
      <xdr:row>98</xdr:row>
      <xdr:rowOff>126279</xdr:rowOff>
    </xdr:to>
    <xdr:cxnSp macro="">
      <xdr:nvCxnSpPr>
        <xdr:cNvPr id="250" name="直線コネクタ 249">
          <a:extLst>
            <a:ext uri="{FF2B5EF4-FFF2-40B4-BE49-F238E27FC236}">
              <a16:creationId xmlns:a16="http://schemas.microsoft.com/office/drawing/2014/main" id="{00000000-0008-0000-0600-0000FA000000}"/>
            </a:ext>
          </a:extLst>
        </xdr:cNvPr>
        <xdr:cNvCxnSpPr/>
      </xdr:nvCxnSpPr>
      <xdr:spPr>
        <a:xfrm flipV="1">
          <a:off x="1130300" y="16756138"/>
          <a:ext cx="889000" cy="17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141030</xdr:rowOff>
    </xdr:from>
    <xdr:to>
      <xdr:col>10</xdr:col>
      <xdr:colOff>165100</xdr:colOff>
      <xdr:row>96</xdr:row>
      <xdr:rowOff>71180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968500" y="1642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87707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719795" y="16204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45523</xdr:rowOff>
    </xdr:from>
    <xdr:to>
      <xdr:col>6</xdr:col>
      <xdr:colOff>38100</xdr:colOff>
      <xdr:row>97</xdr:row>
      <xdr:rowOff>147123</xdr:rowOff>
    </xdr:to>
    <xdr:sp macro="" textlink="">
      <xdr:nvSpPr>
        <xdr:cNvPr id="253" name="フローチャート: 判断 252">
          <a:extLst>
            <a:ext uri="{FF2B5EF4-FFF2-40B4-BE49-F238E27FC236}">
              <a16:creationId xmlns:a16="http://schemas.microsoft.com/office/drawing/2014/main" id="{00000000-0008-0000-0600-0000FD000000}"/>
            </a:ext>
          </a:extLst>
        </xdr:cNvPr>
        <xdr:cNvSpPr/>
      </xdr:nvSpPr>
      <xdr:spPr>
        <a:xfrm>
          <a:off x="1079500" y="1667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163650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830795" y="1645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143593</xdr:rowOff>
    </xdr:from>
    <xdr:to>
      <xdr:col>24</xdr:col>
      <xdr:colOff>114300</xdr:colOff>
      <xdr:row>97</xdr:row>
      <xdr:rowOff>73743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4584700" y="1660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122020</xdr:rowOff>
    </xdr:from>
    <xdr:ext cx="599010" cy="259045"/>
    <xdr:sp macro="" textlink="">
      <xdr:nvSpPr>
        <xdr:cNvPr id="261" name="扶助費該当値テキスト">
          <a:extLst>
            <a:ext uri="{FF2B5EF4-FFF2-40B4-BE49-F238E27FC236}">
              <a16:creationId xmlns:a16="http://schemas.microsoft.com/office/drawing/2014/main" id="{00000000-0008-0000-0600-000005010000}"/>
            </a:ext>
          </a:extLst>
        </xdr:cNvPr>
        <xdr:cNvSpPr txBox="1"/>
      </xdr:nvSpPr>
      <xdr:spPr>
        <a:xfrm>
          <a:off x="4686300" y="1658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43266</xdr:rowOff>
    </xdr:from>
    <xdr:to>
      <xdr:col>20</xdr:col>
      <xdr:colOff>38100</xdr:colOff>
      <xdr:row>97</xdr:row>
      <xdr:rowOff>144866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3746500" y="1667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135993</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3497795" y="1676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107417</xdr:rowOff>
    </xdr:from>
    <xdr:to>
      <xdr:col>15</xdr:col>
      <xdr:colOff>101600</xdr:colOff>
      <xdr:row>98</xdr:row>
      <xdr:rowOff>37567</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2857500" y="1673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28694</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2641111" y="1683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74688</xdr:rowOff>
    </xdr:from>
    <xdr:to>
      <xdr:col>10</xdr:col>
      <xdr:colOff>165100</xdr:colOff>
      <xdr:row>98</xdr:row>
      <xdr:rowOff>4838</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968500" y="1670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167415</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1752111" y="1679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75479</xdr:rowOff>
    </xdr:from>
    <xdr:to>
      <xdr:col>6</xdr:col>
      <xdr:colOff>38100</xdr:colOff>
      <xdr:row>99</xdr:row>
      <xdr:rowOff>5629</xdr:rowOff>
    </xdr:to>
    <xdr:sp macro="" textlink="">
      <xdr:nvSpPr>
        <xdr:cNvPr id="268" name="楕円 267">
          <a:extLst>
            <a:ext uri="{FF2B5EF4-FFF2-40B4-BE49-F238E27FC236}">
              <a16:creationId xmlns:a16="http://schemas.microsoft.com/office/drawing/2014/main" id="{00000000-0008-0000-0600-00000C010000}"/>
            </a:ext>
          </a:extLst>
        </xdr:cNvPr>
        <xdr:cNvSpPr/>
      </xdr:nvSpPr>
      <xdr:spPr>
        <a:xfrm>
          <a:off x="1079500" y="1687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168206</xdr:rowOff>
    </xdr:from>
    <xdr:ext cx="534377"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863111" y="1697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98316</xdr:rowOff>
    </xdr:from>
    <xdr:to>
      <xdr:col>55</xdr:col>
      <xdr:colOff>0</xdr:colOff>
      <xdr:row>37</xdr:row>
      <xdr:rowOff>148661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441966"/>
          <a:ext cx="838200" cy="5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98316</xdr:rowOff>
    </xdr:from>
    <xdr:to>
      <xdr:col>50</xdr:col>
      <xdr:colOff>114300</xdr:colOff>
      <xdr:row>37</xdr:row>
      <xdr:rowOff>106111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441966"/>
          <a:ext cx="889000" cy="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106111</xdr:rowOff>
    </xdr:from>
    <xdr:to>
      <xdr:col>45</xdr:col>
      <xdr:colOff>177800</xdr:colOff>
      <xdr:row>37</xdr:row>
      <xdr:rowOff>164107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449761"/>
          <a:ext cx="889000" cy="5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3531</xdr:rowOff>
    </xdr:from>
    <xdr:to>
      <xdr:col>41</xdr:col>
      <xdr:colOff>50800</xdr:colOff>
      <xdr:row>37</xdr:row>
      <xdr:rowOff>164107</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661381"/>
          <a:ext cx="889000" cy="846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97861</xdr:rowOff>
    </xdr:from>
    <xdr:to>
      <xdr:col>55</xdr:col>
      <xdr:colOff>50800</xdr:colOff>
      <xdr:row>38</xdr:row>
      <xdr:rowOff>28011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44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12788</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35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47516</xdr:rowOff>
    </xdr:from>
    <xdr:to>
      <xdr:col>50</xdr:col>
      <xdr:colOff>165100</xdr:colOff>
      <xdr:row>37</xdr:row>
      <xdr:rowOff>149116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3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140243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48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55311</xdr:rowOff>
    </xdr:from>
    <xdr:to>
      <xdr:col>46</xdr:col>
      <xdr:colOff>38100</xdr:colOff>
      <xdr:row>37</xdr:row>
      <xdr:rowOff>156911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39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148038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491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113307</xdr:rowOff>
    </xdr:from>
    <xdr:to>
      <xdr:col>41</xdr:col>
      <xdr:colOff>101600</xdr:colOff>
      <xdr:row>38</xdr:row>
      <xdr:rowOff>43457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45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34584</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54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124181</xdr:rowOff>
    </xdr:from>
    <xdr:to>
      <xdr:col>36</xdr:col>
      <xdr:colOff>165100</xdr:colOff>
      <xdr:row>33</xdr:row>
      <xdr:rowOff>54331</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6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45458</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703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155909</xdr:rowOff>
    </xdr:from>
    <xdr:to>
      <xdr:col>55</xdr:col>
      <xdr:colOff>0</xdr:colOff>
      <xdr:row>57</xdr:row>
      <xdr:rowOff>125331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757109"/>
          <a:ext cx="838200" cy="14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68486</xdr:rowOff>
    </xdr:from>
    <xdr:to>
      <xdr:col>50</xdr:col>
      <xdr:colOff>114300</xdr:colOff>
      <xdr:row>56</xdr:row>
      <xdr:rowOff>155909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669686"/>
          <a:ext cx="889000" cy="8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97986</xdr:rowOff>
    </xdr:from>
    <xdr:to>
      <xdr:col>45</xdr:col>
      <xdr:colOff>177800</xdr:colOff>
      <xdr:row>56</xdr:row>
      <xdr:rowOff>68486</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527736"/>
          <a:ext cx="889000" cy="14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171014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77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32095</xdr:rowOff>
    </xdr:from>
    <xdr:to>
      <xdr:col>41</xdr:col>
      <xdr:colOff>50800</xdr:colOff>
      <xdr:row>55</xdr:row>
      <xdr:rowOff>97986</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118945"/>
          <a:ext cx="889000" cy="40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155012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75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74531</xdr:rowOff>
    </xdr:from>
    <xdr:to>
      <xdr:col>55</xdr:col>
      <xdr:colOff>50800</xdr:colOff>
      <xdr:row>58</xdr:row>
      <xdr:rowOff>4681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84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52958</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82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105109</xdr:rowOff>
    </xdr:from>
    <xdr:to>
      <xdr:col>50</xdr:col>
      <xdr:colOff>165100</xdr:colOff>
      <xdr:row>57</xdr:row>
      <xdr:rowOff>35259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0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26386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79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17686</xdr:rowOff>
    </xdr:from>
    <xdr:to>
      <xdr:col>46</xdr:col>
      <xdr:colOff>38100</xdr:colOff>
      <xdr:row>56</xdr:row>
      <xdr:rowOff>119286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61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135813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39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47186</xdr:rowOff>
    </xdr:from>
    <xdr:to>
      <xdr:col>41</xdr:col>
      <xdr:colOff>101600</xdr:colOff>
      <xdr:row>55</xdr:row>
      <xdr:rowOff>148786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47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165313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25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152745</xdr:rowOff>
    </xdr:from>
    <xdr:to>
      <xdr:col>36</xdr:col>
      <xdr:colOff>165100</xdr:colOff>
      <xdr:row>53</xdr:row>
      <xdr:rowOff>82895</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0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99422</xdr:rowOff>
    </xdr:from>
    <xdr:ext cx="599010"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672795" y="8843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105829</xdr:rowOff>
    </xdr:from>
    <xdr:to>
      <xdr:col>55</xdr:col>
      <xdr:colOff>0</xdr:colOff>
      <xdr:row>79</xdr:row>
      <xdr:rowOff>4102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307479"/>
          <a:ext cx="838200" cy="24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105829</xdr:rowOff>
    </xdr:from>
    <xdr:to>
      <xdr:col>50</xdr:col>
      <xdr:colOff>114300</xdr:colOff>
      <xdr:row>78</xdr:row>
      <xdr:rowOff>41039</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8750300" y="13307479"/>
          <a:ext cx="889000" cy="10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41152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41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163607</xdr:rowOff>
    </xdr:from>
    <xdr:to>
      <xdr:col>45</xdr:col>
      <xdr:colOff>177800</xdr:colOff>
      <xdr:row>78</xdr:row>
      <xdr:rowOff>41039</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193807"/>
          <a:ext cx="889000" cy="22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40792</xdr:rowOff>
    </xdr:from>
    <xdr:to>
      <xdr:col>41</xdr:col>
      <xdr:colOff>50800</xdr:colOff>
      <xdr:row>76</xdr:row>
      <xdr:rowOff>163607</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2899542"/>
          <a:ext cx="889000" cy="29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42715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51249</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124752</xdr:rowOff>
    </xdr:from>
    <xdr:to>
      <xdr:col>55</xdr:col>
      <xdr:colOff>50800</xdr:colOff>
      <xdr:row>79</xdr:row>
      <xdr:rowOff>54902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49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39679</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412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55029</xdr:rowOff>
    </xdr:from>
    <xdr:to>
      <xdr:col>50</xdr:col>
      <xdr:colOff>165100</xdr:colOff>
      <xdr:row>77</xdr:row>
      <xdr:rowOff>156629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25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1706</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303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161689</xdr:rowOff>
    </xdr:from>
    <xdr:to>
      <xdr:col>46</xdr:col>
      <xdr:colOff>38100</xdr:colOff>
      <xdr:row>78</xdr:row>
      <xdr:rowOff>91839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36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82966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45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112807</xdr:rowOff>
    </xdr:from>
    <xdr:to>
      <xdr:col>41</xdr:col>
      <xdr:colOff>101600</xdr:colOff>
      <xdr:row>77</xdr:row>
      <xdr:rowOff>42957</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14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59485</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91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161442</xdr:rowOff>
    </xdr:from>
    <xdr:to>
      <xdr:col>36</xdr:col>
      <xdr:colOff>165100</xdr:colOff>
      <xdr:row>75</xdr:row>
      <xdr:rowOff>91592</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284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108119</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262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101664</xdr:rowOff>
    </xdr:from>
    <xdr:to>
      <xdr:col>55</xdr:col>
      <xdr:colOff>0</xdr:colOff>
      <xdr:row>97</xdr:row>
      <xdr:rowOff>116154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732314"/>
          <a:ext cx="838200" cy="1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152833</xdr:rowOff>
    </xdr:from>
    <xdr:to>
      <xdr:col>50</xdr:col>
      <xdr:colOff>114300</xdr:colOff>
      <xdr:row>97</xdr:row>
      <xdr:rowOff>116154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612033"/>
          <a:ext cx="889000" cy="13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152833</xdr:rowOff>
    </xdr:from>
    <xdr:to>
      <xdr:col>45</xdr:col>
      <xdr:colOff>177800</xdr:colOff>
      <xdr:row>97</xdr:row>
      <xdr:rowOff>51270</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612033"/>
          <a:ext cx="889000" cy="6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95483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7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145580</xdr:rowOff>
    </xdr:from>
    <xdr:to>
      <xdr:col>41</xdr:col>
      <xdr:colOff>50800</xdr:colOff>
      <xdr:row>97</xdr:row>
      <xdr:rowOff>51270</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261880"/>
          <a:ext cx="889000" cy="4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98620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7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93160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72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50864</xdr:rowOff>
    </xdr:from>
    <xdr:to>
      <xdr:col>55</xdr:col>
      <xdr:colOff>50800</xdr:colOff>
      <xdr:row>97</xdr:row>
      <xdr:rowOff>152464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6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29291</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65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65354</xdr:rowOff>
    </xdr:from>
    <xdr:to>
      <xdr:col>50</xdr:col>
      <xdr:colOff>165100</xdr:colOff>
      <xdr:row>97</xdr:row>
      <xdr:rowOff>166954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69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158081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7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102033</xdr:rowOff>
    </xdr:from>
    <xdr:to>
      <xdr:col>46</xdr:col>
      <xdr:colOff>38100</xdr:colOff>
      <xdr:row>97</xdr:row>
      <xdr:rowOff>32183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56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48710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336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470</xdr:rowOff>
    </xdr:from>
    <xdr:to>
      <xdr:col>41</xdr:col>
      <xdr:colOff>101600</xdr:colOff>
      <xdr:row>97</xdr:row>
      <xdr:rowOff>102070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63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118597</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40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94780</xdr:rowOff>
    </xdr:from>
    <xdr:to>
      <xdr:col>36</xdr:col>
      <xdr:colOff>165100</xdr:colOff>
      <xdr:row>95</xdr:row>
      <xdr:rowOff>24930</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21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41457</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598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93773</xdr:rowOff>
    </xdr:from>
    <xdr:to>
      <xdr:col>85</xdr:col>
      <xdr:colOff>127000</xdr:colOff>
      <xdr:row>39</xdr:row>
      <xdr:rowOff>98639</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80323"/>
          <a:ext cx="838200" cy="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93773</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780323"/>
          <a:ext cx="8890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98182</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84732"/>
          <a:ext cx="889000" cy="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47839</xdr:rowOff>
    </xdr:from>
    <xdr:to>
      <xdr:col>85</xdr:col>
      <xdr:colOff>177800</xdr:colOff>
      <xdr:row>39</xdr:row>
      <xdr:rowOff>149439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313932"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95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42973</xdr:rowOff>
    </xdr:from>
    <xdr:to>
      <xdr:col>81</xdr:col>
      <xdr:colOff>101600</xdr:colOff>
      <xdr:row>39</xdr:row>
      <xdr:rowOff>144573</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2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135700</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92017" y="6822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47382</xdr:rowOff>
    </xdr:from>
    <xdr:to>
      <xdr:col>67</xdr:col>
      <xdr:colOff>101600</xdr:colOff>
      <xdr:row>39</xdr:row>
      <xdr:rowOff>148982</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3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140109</xdr:rowOff>
    </xdr:from>
    <xdr:ext cx="313932"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57333" y="6826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33477</xdr:rowOff>
    </xdr:from>
    <xdr:to>
      <xdr:col>85</xdr:col>
      <xdr:colOff>127000</xdr:colOff>
      <xdr:row>75</xdr:row>
      <xdr:rowOff>118593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5481300" y="12720777"/>
          <a:ext cx="838200" cy="25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38688</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118593</xdr:rowOff>
    </xdr:from>
    <xdr:to>
      <xdr:col>81</xdr:col>
      <xdr:colOff>50800</xdr:colOff>
      <xdr:row>75</xdr:row>
      <xdr:rowOff>128930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2977343"/>
          <a:ext cx="889000" cy="1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148734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317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128930</xdr:rowOff>
    </xdr:from>
    <xdr:to>
      <xdr:col>76</xdr:col>
      <xdr:colOff>114300</xdr:colOff>
      <xdr:row>76</xdr:row>
      <xdr:rowOff>32728</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2987680"/>
          <a:ext cx="889000" cy="7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141381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159359</xdr:rowOff>
    </xdr:from>
    <xdr:to>
      <xdr:col>71</xdr:col>
      <xdr:colOff>177800</xdr:colOff>
      <xdr:row>76</xdr:row>
      <xdr:rowOff>32728</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a:off x="12814300" y="13018109"/>
          <a:ext cx="889000" cy="4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145814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142245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154127</xdr:rowOff>
    </xdr:from>
    <xdr:to>
      <xdr:col>85</xdr:col>
      <xdr:colOff>177800</xdr:colOff>
      <xdr:row>74</xdr:row>
      <xdr:rowOff>84277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266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5554</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2521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67793</xdr:rowOff>
    </xdr:from>
    <xdr:to>
      <xdr:col>81</xdr:col>
      <xdr:colOff>101600</xdr:colOff>
      <xdr:row>75</xdr:row>
      <xdr:rowOff>169393</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29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14470</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270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78130</xdr:rowOff>
    </xdr:from>
    <xdr:to>
      <xdr:col>76</xdr:col>
      <xdr:colOff>165100</xdr:colOff>
      <xdr:row>76</xdr:row>
      <xdr:rowOff>8280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29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24807</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271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153378</xdr:rowOff>
    </xdr:from>
    <xdr:to>
      <xdr:col>72</xdr:col>
      <xdr:colOff>38100</xdr:colOff>
      <xdr:row>76</xdr:row>
      <xdr:rowOff>83528</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301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100055</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278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108559</xdr:rowOff>
    </xdr:from>
    <xdr:to>
      <xdr:col>67</xdr:col>
      <xdr:colOff>101600</xdr:colOff>
      <xdr:row>76</xdr:row>
      <xdr:rowOff>38709</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296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55236</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274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156671</xdr:rowOff>
    </xdr:from>
    <xdr:to>
      <xdr:col>85</xdr:col>
      <xdr:colOff>127000</xdr:colOff>
      <xdr:row>98</xdr:row>
      <xdr:rowOff>26343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787321"/>
          <a:ext cx="838200" cy="4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131352</xdr:rowOff>
    </xdr:from>
    <xdr:to>
      <xdr:col>81</xdr:col>
      <xdr:colOff>50800</xdr:colOff>
      <xdr:row>97</xdr:row>
      <xdr:rowOff>156671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4592300" y="16590552"/>
          <a:ext cx="889000" cy="19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131352</xdr:rowOff>
    </xdr:from>
    <xdr:to>
      <xdr:col>76</xdr:col>
      <xdr:colOff>114300</xdr:colOff>
      <xdr:row>97</xdr:row>
      <xdr:rowOff>146211</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590552"/>
          <a:ext cx="889000" cy="18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146211</xdr:rowOff>
    </xdr:from>
    <xdr:to>
      <xdr:col>71</xdr:col>
      <xdr:colOff>177800</xdr:colOff>
      <xdr:row>98</xdr:row>
      <xdr:rowOff>55521</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2814300" y="16776861"/>
          <a:ext cx="889000" cy="80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146993</xdr:rowOff>
    </xdr:from>
    <xdr:to>
      <xdr:col>85</xdr:col>
      <xdr:colOff>177800</xdr:colOff>
      <xdr:row>98</xdr:row>
      <xdr:rowOff>77143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77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61920</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69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105871</xdr:rowOff>
    </xdr:from>
    <xdr:to>
      <xdr:col>81</xdr:col>
      <xdr:colOff>101600</xdr:colOff>
      <xdr:row>98</xdr:row>
      <xdr:rowOff>36021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73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27148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8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80552</xdr:rowOff>
    </xdr:from>
    <xdr:to>
      <xdr:col>76</xdr:col>
      <xdr:colOff>165100</xdr:colOff>
      <xdr:row>97</xdr:row>
      <xdr:rowOff>10702</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53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27229</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31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95411</xdr:rowOff>
    </xdr:from>
    <xdr:to>
      <xdr:col>72</xdr:col>
      <xdr:colOff>38100</xdr:colOff>
      <xdr:row>98</xdr:row>
      <xdr:rowOff>25561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72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16688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8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4721</xdr:rowOff>
    </xdr:from>
    <xdr:to>
      <xdr:col>67</xdr:col>
      <xdr:colOff>101600</xdr:colOff>
      <xdr:row>98</xdr:row>
      <xdr:rowOff>106321</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80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97448</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79428" y="1689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86106</xdr:rowOff>
    </xdr:from>
    <xdr:to>
      <xdr:col>116</xdr:col>
      <xdr:colOff>63500</xdr:colOff>
      <xdr:row>37</xdr:row>
      <xdr:rowOff>114935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429756"/>
          <a:ext cx="8382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5478</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520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86106</xdr:rowOff>
    </xdr:from>
    <xdr:to>
      <xdr:col>111</xdr:col>
      <xdr:colOff>177800</xdr:colOff>
      <xdr:row>37</xdr:row>
      <xdr:rowOff>94615</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0434300" y="6429756"/>
          <a:ext cx="889000" cy="8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98950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61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94615</xdr:rowOff>
    </xdr:from>
    <xdr:to>
      <xdr:col>107</xdr:col>
      <xdr:colOff>50800</xdr:colOff>
      <xdr:row>37</xdr:row>
      <xdr:rowOff>104267</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9545300" y="6438265"/>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97426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104267</xdr:rowOff>
    </xdr:from>
    <xdr:to>
      <xdr:col>102</xdr:col>
      <xdr:colOff>114300</xdr:colOff>
      <xdr:row>37</xdr:row>
      <xdr:rowOff>122936</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8656300" y="6447917"/>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83837</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97934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6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64135</xdr:rowOff>
    </xdr:from>
    <xdr:to>
      <xdr:col>116</xdr:col>
      <xdr:colOff>114300</xdr:colOff>
      <xdr:row>37</xdr:row>
      <xdr:rowOff>165735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40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87012</xdr:rowOff>
    </xdr:from>
    <xdr:ext cx="469744"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25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35306</xdr:rowOff>
    </xdr:from>
    <xdr:to>
      <xdr:col>112</xdr:col>
      <xdr:colOff>38100</xdr:colOff>
      <xdr:row>37</xdr:row>
      <xdr:rowOff>136906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37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153433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088428" y="6154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43815</xdr:rowOff>
    </xdr:from>
    <xdr:to>
      <xdr:col>107</xdr:col>
      <xdr:colOff>101600</xdr:colOff>
      <xdr:row>37</xdr:row>
      <xdr:rowOff>145415</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38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161942</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199428" y="616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53467</xdr:rowOff>
    </xdr:from>
    <xdr:to>
      <xdr:col>102</xdr:col>
      <xdr:colOff>165100</xdr:colOff>
      <xdr:row>37</xdr:row>
      <xdr:rowOff>155067</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39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144</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310428" y="6172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72136</xdr:rowOff>
    </xdr:from>
    <xdr:to>
      <xdr:col>98</xdr:col>
      <xdr:colOff>38100</xdr:colOff>
      <xdr:row>38</xdr:row>
      <xdr:rowOff>2286</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41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18813</xdr:rowOff>
    </xdr:from>
    <xdr:ext cx="469744"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421428" y="619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116040</xdr:rowOff>
    </xdr:from>
    <xdr:to>
      <xdr:col>116</xdr:col>
      <xdr:colOff>63500</xdr:colOff>
      <xdr:row>58</xdr:row>
      <xdr:rowOff>66800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1323300" y="9888690"/>
          <a:ext cx="838200" cy="12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16967</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961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66800</xdr:rowOff>
    </xdr:from>
    <xdr:to>
      <xdr:col>111</xdr:col>
      <xdr:colOff>177800</xdr:colOff>
      <xdr:row>58</xdr:row>
      <xdr:rowOff>138740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0434300" y="10010900"/>
          <a:ext cx="889000" cy="7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132546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1007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137551</xdr:rowOff>
    </xdr:from>
    <xdr:to>
      <xdr:col>107</xdr:col>
      <xdr:colOff>50800</xdr:colOff>
      <xdr:row>58</xdr:row>
      <xdr:rowOff>138740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081651"/>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122120</xdr:rowOff>
    </xdr:from>
    <xdr:to>
      <xdr:col>102</xdr:col>
      <xdr:colOff>114300</xdr:colOff>
      <xdr:row>58</xdr:row>
      <xdr:rowOff>137551</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066220"/>
          <a:ext cx="889000" cy="1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65240</xdr:rowOff>
    </xdr:from>
    <xdr:to>
      <xdr:col>116</xdr:col>
      <xdr:colOff>114300</xdr:colOff>
      <xdr:row>57</xdr:row>
      <xdr:rowOff>166840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983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88117</xdr:rowOff>
    </xdr:from>
    <xdr:ext cx="469744"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689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16000</xdr:rowOff>
    </xdr:from>
    <xdr:to>
      <xdr:col>112</xdr:col>
      <xdr:colOff>38100</xdr:colOff>
      <xdr:row>58</xdr:row>
      <xdr:rowOff>117600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9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134127</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088428" y="973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87940</xdr:rowOff>
    </xdr:from>
    <xdr:to>
      <xdr:col>107</xdr:col>
      <xdr:colOff>101600</xdr:colOff>
      <xdr:row>59</xdr:row>
      <xdr:rowOff>18090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03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9217</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24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86751</xdr:rowOff>
    </xdr:from>
    <xdr:to>
      <xdr:col>102</xdr:col>
      <xdr:colOff>165100</xdr:colOff>
      <xdr:row>59</xdr:row>
      <xdr:rowOff>16901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03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8028</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1235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71320</xdr:rowOff>
    </xdr:from>
    <xdr:to>
      <xdr:col>98</xdr:col>
      <xdr:colOff>38100</xdr:colOff>
      <xdr:row>59</xdr:row>
      <xdr:rowOff>1470</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01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164047</xdr:rowOff>
    </xdr:from>
    <xdr:ext cx="378565"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67017" y="10108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133833</xdr:rowOff>
    </xdr:from>
    <xdr:to>
      <xdr:col>116</xdr:col>
      <xdr:colOff>63500</xdr:colOff>
      <xdr:row>73</xdr:row>
      <xdr:rowOff>71463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2478233"/>
          <a:ext cx="838200" cy="10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71463</xdr:rowOff>
    </xdr:from>
    <xdr:to>
      <xdr:col>111</xdr:col>
      <xdr:colOff>177800</xdr:colOff>
      <xdr:row>74</xdr:row>
      <xdr:rowOff>150978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2587313"/>
          <a:ext cx="889000" cy="25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154825</xdr:rowOff>
    </xdr:from>
    <xdr:to>
      <xdr:col>107</xdr:col>
      <xdr:colOff>50800</xdr:colOff>
      <xdr:row>74</xdr:row>
      <xdr:rowOff>150978</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2670675"/>
          <a:ext cx="889000" cy="16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154825</xdr:rowOff>
    </xdr:from>
    <xdr:to>
      <xdr:col>102</xdr:col>
      <xdr:colOff>114300</xdr:colOff>
      <xdr:row>75</xdr:row>
      <xdr:rowOff>25324</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8656300" y="12670675"/>
          <a:ext cx="889000" cy="21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83033</xdr:rowOff>
    </xdr:from>
    <xdr:to>
      <xdr:col>116</xdr:col>
      <xdr:colOff>114300</xdr:colOff>
      <xdr:row>73</xdr:row>
      <xdr:rowOff>13183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42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105910</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27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20663</xdr:rowOff>
    </xdr:from>
    <xdr:to>
      <xdr:col>112</xdr:col>
      <xdr:colOff>38100</xdr:colOff>
      <xdr:row>73</xdr:row>
      <xdr:rowOff>122263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253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138790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31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100178</xdr:rowOff>
    </xdr:from>
    <xdr:to>
      <xdr:col>107</xdr:col>
      <xdr:colOff>101600</xdr:colOff>
      <xdr:row>75</xdr:row>
      <xdr:rowOff>30328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278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46855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56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104025</xdr:rowOff>
    </xdr:from>
    <xdr:to>
      <xdr:col>102</xdr:col>
      <xdr:colOff>165100</xdr:colOff>
      <xdr:row>74</xdr:row>
      <xdr:rowOff>34175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61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50702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239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145974</xdr:rowOff>
    </xdr:from>
    <xdr:to>
      <xdr:col>98</xdr:col>
      <xdr:colOff>38100</xdr:colOff>
      <xdr:row>75</xdr:row>
      <xdr:rowOff>76124</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83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92651</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60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主なものとしては以下のとおりであり、その他の経費については、概ね横ばいで推移している。</a:t>
          </a:r>
        </a:p>
        <a:p>
          <a:r>
            <a:rPr kumimoji="1" lang="ja-JP" altLang="en-US" sz="1000">
              <a:solidFill>
                <a:schemeClr val="dk1"/>
              </a:solidFill>
              <a:effectLst/>
              <a:latin typeface="+mn-lt"/>
              <a:ea typeface="+mn-ea"/>
              <a:cs typeface="+mn-cs"/>
            </a:rPr>
            <a:t>人件費及び物件費は、令和３年度においては、新型コロナウイルスワクチン接種事業により物件費が増加している。また、令和４年度においては、行政ネットワーク関係経費等の増加により物件費が増加している。</a:t>
          </a:r>
        </a:p>
        <a:p>
          <a:r>
            <a:rPr kumimoji="1" lang="ja-JP" altLang="en-US" sz="1000">
              <a:solidFill>
                <a:schemeClr val="dk1"/>
              </a:solidFill>
              <a:effectLst/>
              <a:latin typeface="+mn-lt"/>
              <a:ea typeface="+mn-ea"/>
              <a:cs typeface="+mn-cs"/>
            </a:rPr>
            <a:t>補助費等は、令和２年度においては、特別定額給付金事業の実施により類似団体と同様に大幅な増加となったが、令和３年度は以前の水準まで減少している。</a:t>
          </a:r>
        </a:p>
        <a:p>
          <a:r>
            <a:rPr kumimoji="1" lang="ja-JP" altLang="en-US" sz="1000">
              <a:solidFill>
                <a:schemeClr val="dk1"/>
              </a:solidFill>
              <a:effectLst/>
              <a:latin typeface="+mn-lt"/>
              <a:ea typeface="+mn-ea"/>
              <a:cs typeface="+mn-cs"/>
            </a:rPr>
            <a:t>普通建設事業費は、精道・山手中学校の建替工事等により増加し、類似団体より高い水準となったが、令和３年度は以前の水準まで減少している。</a:t>
          </a:r>
        </a:p>
        <a:p>
          <a:r>
            <a:rPr kumimoji="1" lang="ja-JP" altLang="en-US" sz="1000">
              <a:solidFill>
                <a:schemeClr val="dk1"/>
              </a:solidFill>
              <a:effectLst/>
              <a:latin typeface="+mn-lt"/>
              <a:ea typeface="+mn-ea"/>
              <a:cs typeface="+mn-cs"/>
            </a:rPr>
            <a:t>公債費は、令和６年度は公共用地取得費特別会計における地方債の償還元金の一括償還を行ったため増加している。</a:t>
          </a:r>
        </a:p>
        <a:p>
          <a:r>
            <a:rPr kumimoji="1" lang="ja-JP" altLang="en-US" sz="1000">
              <a:solidFill>
                <a:schemeClr val="dk1"/>
              </a:solidFill>
              <a:effectLst/>
              <a:latin typeface="+mn-lt"/>
              <a:ea typeface="+mn-ea"/>
              <a:cs typeface="+mn-cs"/>
            </a:rPr>
            <a:t>扶助費については、子育て施策の充実や高齢化の影響により年々増加している。</a:t>
          </a:r>
          <a:endParaRPr lang="ja-JP" altLang="ja-JP" sz="11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兵庫県芦屋市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94,007
91,961
18.47
48,396,083
46,317,055
1,819,675
27,389,135
42,489,510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170790</xdr:rowOff>
    </xdr:from>
    <xdr:to>
      <xdr:col>24</xdr:col>
      <xdr:colOff>63500</xdr:colOff>
      <xdr:row>33</xdr:row>
      <xdr:rowOff>95809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657190"/>
          <a:ext cx="838200" cy="9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95809</xdr:rowOff>
    </xdr:from>
    <xdr:to>
      <xdr:col>19</xdr:col>
      <xdr:colOff>177800</xdr:colOff>
      <xdr:row>33</xdr:row>
      <xdr:rowOff>143358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53659"/>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71577</xdr:rowOff>
    </xdr:from>
    <xdr:to>
      <xdr:col>15</xdr:col>
      <xdr:colOff>50800</xdr:colOff>
      <xdr:row>33</xdr:row>
      <xdr:rowOff>143358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29427"/>
          <a:ext cx="889000" cy="7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54204</xdr:rowOff>
    </xdr:from>
    <xdr:to>
      <xdr:col>10</xdr:col>
      <xdr:colOff>114300</xdr:colOff>
      <xdr:row>33</xdr:row>
      <xdr:rowOff>71577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12054"/>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119990</xdr:rowOff>
    </xdr:from>
    <xdr:to>
      <xdr:col>24</xdr:col>
      <xdr:colOff>114300</xdr:colOff>
      <xdr:row>33</xdr:row>
      <xdr:rowOff>50140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0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142867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45009</xdr:rowOff>
    </xdr:from>
    <xdr:to>
      <xdr:col>20</xdr:col>
      <xdr:colOff>38100</xdr:colOff>
      <xdr:row>33</xdr:row>
      <xdr:rowOff>146609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0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163136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7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92558</xdr:rowOff>
    </xdr:from>
    <xdr:to>
      <xdr:col>15</xdr:col>
      <xdr:colOff>101600</xdr:colOff>
      <xdr:row>34</xdr:row>
      <xdr:rowOff>22708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39235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2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20777</xdr:rowOff>
    </xdr:from>
    <xdr:to>
      <xdr:col>10</xdr:col>
      <xdr:colOff>165100</xdr:colOff>
      <xdr:row>33</xdr:row>
      <xdr:rowOff>122377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7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138904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53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3404</xdr:rowOff>
    </xdr:from>
    <xdr:to>
      <xdr:col>6</xdr:col>
      <xdr:colOff>38100</xdr:colOff>
      <xdr:row>33</xdr:row>
      <xdr:rowOff>105004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66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121531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43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53355</xdr:rowOff>
    </xdr:from>
    <xdr:to>
      <xdr:col>24</xdr:col>
      <xdr:colOff>63500</xdr:colOff>
      <xdr:row>57</xdr:row>
      <xdr:rowOff>92831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26005"/>
          <a:ext cx="838200" cy="3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94972</xdr:rowOff>
    </xdr:from>
    <xdr:to>
      <xdr:col>19</xdr:col>
      <xdr:colOff>177800</xdr:colOff>
      <xdr:row>57</xdr:row>
      <xdr:rowOff>92831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696172"/>
          <a:ext cx="889000" cy="16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94972</xdr:rowOff>
    </xdr:from>
    <xdr:to>
      <xdr:col>15</xdr:col>
      <xdr:colOff>50800</xdr:colOff>
      <xdr:row>57</xdr:row>
      <xdr:rowOff>70023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696172"/>
          <a:ext cx="889000" cy="14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47582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2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22585</xdr:rowOff>
    </xdr:from>
    <xdr:to>
      <xdr:col>10</xdr:col>
      <xdr:colOff>114300</xdr:colOff>
      <xdr:row>57</xdr:row>
      <xdr:rowOff>70023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80885"/>
          <a:ext cx="889000" cy="56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2555</xdr:rowOff>
    </xdr:from>
    <xdr:to>
      <xdr:col>24</xdr:col>
      <xdr:colOff>114300</xdr:colOff>
      <xdr:row>57</xdr:row>
      <xdr:rowOff>104155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7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152432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5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42031</xdr:rowOff>
    </xdr:from>
    <xdr:to>
      <xdr:col>20</xdr:col>
      <xdr:colOff>38100</xdr:colOff>
      <xdr:row>57</xdr:row>
      <xdr:rowOff>143631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1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134758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0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44172</xdr:rowOff>
    </xdr:from>
    <xdr:to>
      <xdr:col>15</xdr:col>
      <xdr:colOff>101600</xdr:colOff>
      <xdr:row>56</xdr:row>
      <xdr:rowOff>145772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4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162299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420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19223</xdr:rowOff>
    </xdr:from>
    <xdr:to>
      <xdr:col>10</xdr:col>
      <xdr:colOff>165100</xdr:colOff>
      <xdr:row>57</xdr:row>
      <xdr:rowOff>120823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9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111950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8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143235</xdr:rowOff>
    </xdr:from>
    <xdr:to>
      <xdr:col>6</xdr:col>
      <xdr:colOff>38100</xdr:colOff>
      <xdr:row>54</xdr:row>
      <xdr:rowOff>73385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3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64512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22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99064</xdr:rowOff>
    </xdr:from>
    <xdr:to>
      <xdr:col>24</xdr:col>
      <xdr:colOff>63500</xdr:colOff>
      <xdr:row>77</xdr:row>
      <xdr:rowOff>28728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29264"/>
          <a:ext cx="838200" cy="10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143387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30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28728</xdr:rowOff>
    </xdr:from>
    <xdr:to>
      <xdr:col>19</xdr:col>
      <xdr:colOff>177800</xdr:colOff>
      <xdr:row>77</xdr:row>
      <xdr:rowOff>92224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30378"/>
          <a:ext cx="889000" cy="6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16494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7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77997</xdr:rowOff>
    </xdr:from>
    <xdr:to>
      <xdr:col>15</xdr:col>
      <xdr:colOff>50800</xdr:colOff>
      <xdr:row>77</xdr:row>
      <xdr:rowOff>92224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79647"/>
          <a:ext cx="889000" cy="1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109808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6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77997</xdr:rowOff>
    </xdr:from>
    <xdr:to>
      <xdr:col>10</xdr:col>
      <xdr:colOff>114300</xdr:colOff>
      <xdr:row>78</xdr:row>
      <xdr:rowOff>3693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79647"/>
          <a:ext cx="889000" cy="9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48264</xdr:rowOff>
    </xdr:from>
    <xdr:to>
      <xdr:col>24</xdr:col>
      <xdr:colOff>114300</xdr:colOff>
      <xdr:row>76</xdr:row>
      <xdr:rowOff>149864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7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26691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5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149378</xdr:rowOff>
    </xdr:from>
    <xdr:to>
      <xdr:col>20</xdr:col>
      <xdr:colOff>38100</xdr:colOff>
      <xdr:row>77</xdr:row>
      <xdr:rowOff>79528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7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70655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72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41424</xdr:rowOff>
    </xdr:from>
    <xdr:to>
      <xdr:col>15</xdr:col>
      <xdr:colOff>101600</xdr:colOff>
      <xdr:row>77</xdr:row>
      <xdr:rowOff>143024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4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134151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35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27197</xdr:rowOff>
    </xdr:from>
    <xdr:to>
      <xdr:col>10</xdr:col>
      <xdr:colOff>165100</xdr:colOff>
      <xdr:row>77</xdr:row>
      <xdr:rowOff>128797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2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119924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21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124343</xdr:rowOff>
    </xdr:from>
    <xdr:to>
      <xdr:col>6</xdr:col>
      <xdr:colOff>38100</xdr:colOff>
      <xdr:row>78</xdr:row>
      <xdr:rowOff>54493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2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71020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0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17776</xdr:rowOff>
    </xdr:from>
    <xdr:to>
      <xdr:col>24</xdr:col>
      <xdr:colOff>63500</xdr:colOff>
      <xdr:row>98</xdr:row>
      <xdr:rowOff>27732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819876"/>
          <a:ext cx="838200" cy="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72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27732</xdr:rowOff>
    </xdr:from>
    <xdr:to>
      <xdr:col>19</xdr:col>
      <xdr:colOff>177800</xdr:colOff>
      <xdr:row>98</xdr:row>
      <xdr:rowOff>35280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829832"/>
          <a:ext cx="889000" cy="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15768</xdr:rowOff>
    </xdr:from>
    <xdr:to>
      <xdr:col>15</xdr:col>
      <xdr:colOff>50800</xdr:colOff>
      <xdr:row>98</xdr:row>
      <xdr:rowOff>35280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17868"/>
          <a:ext cx="889000" cy="1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15768</xdr:rowOff>
    </xdr:from>
    <xdr:to>
      <xdr:col>10</xdr:col>
      <xdr:colOff>114300</xdr:colOff>
      <xdr:row>98</xdr:row>
      <xdr:rowOff>45597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17868"/>
          <a:ext cx="889000" cy="2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138426</xdr:rowOff>
    </xdr:from>
    <xdr:to>
      <xdr:col>24</xdr:col>
      <xdr:colOff>114300</xdr:colOff>
      <xdr:row>98</xdr:row>
      <xdr:rowOff>68576</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97803</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5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148382</xdr:rowOff>
    </xdr:from>
    <xdr:to>
      <xdr:col>20</xdr:col>
      <xdr:colOff>38100</xdr:colOff>
      <xdr:row>98</xdr:row>
      <xdr:rowOff>78532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7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95059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55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155930</xdr:rowOff>
    </xdr:from>
    <xdr:to>
      <xdr:col>15</xdr:col>
      <xdr:colOff>101600</xdr:colOff>
      <xdr:row>98</xdr:row>
      <xdr:rowOff>86080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8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102607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6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136418</xdr:rowOff>
    </xdr:from>
    <xdr:to>
      <xdr:col>10</xdr:col>
      <xdr:colOff>165100</xdr:colOff>
      <xdr:row>98</xdr:row>
      <xdr:rowOff>66568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6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83095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54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166247</xdr:rowOff>
    </xdr:from>
    <xdr:to>
      <xdr:col>6</xdr:col>
      <xdr:colOff>38100</xdr:colOff>
      <xdr:row>98</xdr:row>
      <xdr:rowOff>96397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9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112924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57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6604</xdr:rowOff>
    </xdr:from>
    <xdr:to>
      <xdr:col>55</xdr:col>
      <xdr:colOff>0</xdr:colOff>
      <xdr:row>39</xdr:row>
      <xdr:rowOff>13716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93154"/>
          <a:ext cx="838200" cy="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13716</xdr:rowOff>
    </xdr:from>
    <xdr:to>
      <xdr:col>50</xdr:col>
      <xdr:colOff>114300</xdr:colOff>
      <xdr:row>39</xdr:row>
      <xdr:rowOff>16256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700266"/>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16002</xdr:rowOff>
    </xdr:from>
    <xdr:to>
      <xdr:col>45</xdr:col>
      <xdr:colOff>177800</xdr:colOff>
      <xdr:row>39</xdr:row>
      <xdr:rowOff>16256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702552"/>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15875</xdr:rowOff>
    </xdr:from>
    <xdr:to>
      <xdr:col>41</xdr:col>
      <xdr:colOff>50800</xdr:colOff>
      <xdr:row>39</xdr:row>
      <xdr:rowOff>16002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702425"/>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127254</xdr:rowOff>
    </xdr:from>
    <xdr:to>
      <xdr:col>55</xdr:col>
      <xdr:colOff>50800</xdr:colOff>
      <xdr:row>39</xdr:row>
      <xdr:rowOff>57404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4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134366</xdr:rowOff>
    </xdr:from>
    <xdr:to>
      <xdr:col>50</xdr:col>
      <xdr:colOff>165100</xdr:colOff>
      <xdr:row>39</xdr:row>
      <xdr:rowOff>64516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55643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42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136906</xdr:rowOff>
    </xdr:from>
    <xdr:to>
      <xdr:col>46</xdr:col>
      <xdr:colOff>38100</xdr:colOff>
      <xdr:row>39</xdr:row>
      <xdr:rowOff>67056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58183</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44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136652</xdr:rowOff>
    </xdr:from>
    <xdr:to>
      <xdr:col>41</xdr:col>
      <xdr:colOff>101600</xdr:colOff>
      <xdr:row>39</xdr:row>
      <xdr:rowOff>66802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57929</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44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136525</xdr:rowOff>
    </xdr:from>
    <xdr:to>
      <xdr:col>36</xdr:col>
      <xdr:colOff>165100</xdr:colOff>
      <xdr:row>39</xdr:row>
      <xdr:rowOff>66675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5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57802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44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31267</xdr:rowOff>
    </xdr:from>
    <xdr:to>
      <xdr:col>55</xdr:col>
      <xdr:colOff>0</xdr:colOff>
      <xdr:row>59</xdr:row>
      <xdr:rowOff>31839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46817"/>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31267</xdr:rowOff>
    </xdr:from>
    <xdr:to>
      <xdr:col>50</xdr:col>
      <xdr:colOff>114300</xdr:colOff>
      <xdr:row>59</xdr:row>
      <xdr:rowOff>32106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46817"/>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31229</xdr:rowOff>
    </xdr:from>
    <xdr:to>
      <xdr:col>45</xdr:col>
      <xdr:colOff>177800</xdr:colOff>
      <xdr:row>59</xdr:row>
      <xdr:rowOff>32106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46779"/>
          <a:ext cx="889000" cy="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31229</xdr:rowOff>
    </xdr:from>
    <xdr:to>
      <xdr:col>41</xdr:col>
      <xdr:colOff>50800</xdr:colOff>
      <xdr:row>59</xdr:row>
      <xdr:rowOff>31953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46779"/>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152489</xdr:rowOff>
    </xdr:from>
    <xdr:to>
      <xdr:col>55</xdr:col>
      <xdr:colOff>50800</xdr:colOff>
      <xdr:row>59</xdr:row>
      <xdr:rowOff>82639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9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67416</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11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151917</xdr:rowOff>
    </xdr:from>
    <xdr:to>
      <xdr:col>50</xdr:col>
      <xdr:colOff>165100</xdr:colOff>
      <xdr:row>59</xdr:row>
      <xdr:rowOff>82067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73194</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88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152756</xdr:rowOff>
    </xdr:from>
    <xdr:to>
      <xdr:col>46</xdr:col>
      <xdr:colOff>38100</xdr:colOff>
      <xdr:row>59</xdr:row>
      <xdr:rowOff>82906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9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74033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89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151879</xdr:rowOff>
    </xdr:from>
    <xdr:to>
      <xdr:col>41</xdr:col>
      <xdr:colOff>101600</xdr:colOff>
      <xdr:row>59</xdr:row>
      <xdr:rowOff>82029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9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73156</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88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152603</xdr:rowOff>
    </xdr:from>
    <xdr:to>
      <xdr:col>36</xdr:col>
      <xdr:colOff>165100</xdr:colOff>
      <xdr:row>59</xdr:row>
      <xdr:rowOff>82753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73880</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108496</xdr:rowOff>
    </xdr:from>
    <xdr:to>
      <xdr:col>55</xdr:col>
      <xdr:colOff>0</xdr:colOff>
      <xdr:row>78</xdr:row>
      <xdr:rowOff>148730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81596"/>
          <a:ext cx="8382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108496</xdr:rowOff>
    </xdr:from>
    <xdr:to>
      <xdr:col>50</xdr:col>
      <xdr:colOff>114300</xdr:colOff>
      <xdr:row>78</xdr:row>
      <xdr:rowOff>136195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481596"/>
          <a:ext cx="889000" cy="27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124879</xdr:rowOff>
    </xdr:from>
    <xdr:to>
      <xdr:col>45</xdr:col>
      <xdr:colOff>177800</xdr:colOff>
      <xdr:row>78</xdr:row>
      <xdr:rowOff>136195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497979"/>
          <a:ext cx="8890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41287</xdr:rowOff>
    </xdr:from>
    <xdr:to>
      <xdr:col>41</xdr:col>
      <xdr:colOff>50800</xdr:colOff>
      <xdr:row>78</xdr:row>
      <xdr:rowOff>124879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14387"/>
          <a:ext cx="889000" cy="8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97930</xdr:rowOff>
    </xdr:from>
    <xdr:to>
      <xdr:col>55</xdr:col>
      <xdr:colOff>50800</xdr:colOff>
      <xdr:row>79</xdr:row>
      <xdr:rowOff>28080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12857</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8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57696</xdr:rowOff>
    </xdr:from>
    <xdr:to>
      <xdr:col>50</xdr:col>
      <xdr:colOff>165100</xdr:colOff>
      <xdr:row>78</xdr:row>
      <xdr:rowOff>159296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3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150423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2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85395</xdr:rowOff>
    </xdr:from>
    <xdr:to>
      <xdr:col>46</xdr:col>
      <xdr:colOff>38100</xdr:colOff>
      <xdr:row>79</xdr:row>
      <xdr:rowOff>15545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6672</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51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74079</xdr:rowOff>
    </xdr:from>
    <xdr:to>
      <xdr:col>41</xdr:col>
      <xdr:colOff>101600</xdr:colOff>
      <xdr:row>79</xdr:row>
      <xdr:rowOff>4229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4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166806</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3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161937</xdr:rowOff>
    </xdr:from>
    <xdr:to>
      <xdr:col>36</xdr:col>
      <xdr:colOff>165100</xdr:colOff>
      <xdr:row>78</xdr:row>
      <xdr:rowOff>92087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63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83214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22276</xdr:rowOff>
    </xdr:from>
    <xdr:to>
      <xdr:col>55</xdr:col>
      <xdr:colOff>0</xdr:colOff>
      <xdr:row>95</xdr:row>
      <xdr:rowOff>146901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310026"/>
          <a:ext cx="838200" cy="12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66564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25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22276</xdr:rowOff>
    </xdr:from>
    <xdr:to>
      <xdr:col>50</xdr:col>
      <xdr:colOff>114300</xdr:colOff>
      <xdr:row>95</xdr:row>
      <xdr:rowOff>139148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310026"/>
          <a:ext cx="889000" cy="116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114669</xdr:rowOff>
    </xdr:from>
    <xdr:to>
      <xdr:col>45</xdr:col>
      <xdr:colOff>177800</xdr:colOff>
      <xdr:row>95</xdr:row>
      <xdr:rowOff>139148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230969"/>
          <a:ext cx="889000" cy="19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114669</xdr:rowOff>
    </xdr:from>
    <xdr:to>
      <xdr:col>41</xdr:col>
      <xdr:colOff>50800</xdr:colOff>
      <xdr:row>95</xdr:row>
      <xdr:rowOff>6979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230969"/>
          <a:ext cx="889000" cy="6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96101</xdr:rowOff>
    </xdr:from>
    <xdr:to>
      <xdr:col>55</xdr:col>
      <xdr:colOff>50800</xdr:colOff>
      <xdr:row>96</xdr:row>
      <xdr:rowOff>26251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8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118978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142926</xdr:rowOff>
    </xdr:from>
    <xdr:to>
      <xdr:col>50</xdr:col>
      <xdr:colOff>165100</xdr:colOff>
      <xdr:row>95</xdr:row>
      <xdr:rowOff>73076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25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89603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03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88348</xdr:rowOff>
    </xdr:from>
    <xdr:to>
      <xdr:col>46</xdr:col>
      <xdr:colOff>38100</xdr:colOff>
      <xdr:row>96</xdr:row>
      <xdr:rowOff>18498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37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35025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15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63869</xdr:rowOff>
    </xdr:from>
    <xdr:to>
      <xdr:col>41</xdr:col>
      <xdr:colOff>101600</xdr:colOff>
      <xdr:row>94</xdr:row>
      <xdr:rowOff>165469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18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10546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595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127629</xdr:rowOff>
    </xdr:from>
    <xdr:to>
      <xdr:col>36</xdr:col>
      <xdr:colOff>165100</xdr:colOff>
      <xdr:row>95</xdr:row>
      <xdr:rowOff>57779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4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74306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16618</xdr:rowOff>
    </xdr:from>
    <xdr:to>
      <xdr:col>85</xdr:col>
      <xdr:colOff>127000</xdr:colOff>
      <xdr:row>37</xdr:row>
      <xdr:rowOff>18656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360268"/>
          <a:ext cx="838200" cy="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16618</xdr:rowOff>
    </xdr:from>
    <xdr:to>
      <xdr:col>81</xdr:col>
      <xdr:colOff>50800</xdr:colOff>
      <xdr:row>37</xdr:row>
      <xdr:rowOff>106477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360268"/>
          <a:ext cx="889000" cy="89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91599</xdr:rowOff>
    </xdr:from>
    <xdr:to>
      <xdr:col>76</xdr:col>
      <xdr:colOff>114300</xdr:colOff>
      <xdr:row>37</xdr:row>
      <xdr:rowOff>106477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35249"/>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91599</xdr:rowOff>
    </xdr:from>
    <xdr:to>
      <xdr:col>71</xdr:col>
      <xdr:colOff>177800</xdr:colOff>
      <xdr:row>37</xdr:row>
      <xdr:rowOff>117773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35249"/>
          <a:ext cx="889000" cy="2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139306</xdr:rowOff>
    </xdr:from>
    <xdr:to>
      <xdr:col>85</xdr:col>
      <xdr:colOff>177800</xdr:colOff>
      <xdr:row>37</xdr:row>
      <xdr:rowOff>69456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1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162183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6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137268</xdr:rowOff>
    </xdr:from>
    <xdr:to>
      <xdr:col>81</xdr:col>
      <xdr:colOff>101600</xdr:colOff>
      <xdr:row>37</xdr:row>
      <xdr:rowOff>67418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0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83945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08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55677</xdr:rowOff>
    </xdr:from>
    <xdr:to>
      <xdr:col>76</xdr:col>
      <xdr:colOff>165100</xdr:colOff>
      <xdr:row>37</xdr:row>
      <xdr:rowOff>157277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148403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9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40799</xdr:rowOff>
    </xdr:from>
    <xdr:to>
      <xdr:col>72</xdr:col>
      <xdr:colOff>38100</xdr:colOff>
      <xdr:row>37</xdr:row>
      <xdr:rowOff>142399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8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158926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5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66973</xdr:rowOff>
    </xdr:from>
    <xdr:to>
      <xdr:col>67</xdr:col>
      <xdr:colOff>101600</xdr:colOff>
      <xdr:row>37</xdr:row>
      <xdr:rowOff>168573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1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159700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0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33706</xdr:rowOff>
    </xdr:from>
    <xdr:to>
      <xdr:col>85</xdr:col>
      <xdr:colOff>127000</xdr:colOff>
      <xdr:row>58</xdr:row>
      <xdr:rowOff>38164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77806"/>
          <a:ext cx="838200" cy="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23089</xdr:rowOff>
    </xdr:from>
    <xdr:to>
      <xdr:col>81</xdr:col>
      <xdr:colOff>50800</xdr:colOff>
      <xdr:row>58</xdr:row>
      <xdr:rowOff>38164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795739"/>
          <a:ext cx="889000" cy="18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23089</xdr:rowOff>
    </xdr:from>
    <xdr:to>
      <xdr:col>76</xdr:col>
      <xdr:colOff>114300</xdr:colOff>
      <xdr:row>57</xdr:row>
      <xdr:rowOff>97244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795739"/>
          <a:ext cx="889000" cy="7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70269</xdr:rowOff>
    </xdr:from>
    <xdr:to>
      <xdr:col>71</xdr:col>
      <xdr:colOff>177800</xdr:colOff>
      <xdr:row>57</xdr:row>
      <xdr:rowOff>97244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328569"/>
          <a:ext cx="889000" cy="54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1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154356</xdr:rowOff>
    </xdr:from>
    <xdr:to>
      <xdr:col>85</xdr:col>
      <xdr:colOff>177800</xdr:colOff>
      <xdr:row>58</xdr:row>
      <xdr:rowOff>84506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2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132783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0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158814</xdr:rowOff>
    </xdr:from>
    <xdr:to>
      <xdr:col>81</xdr:col>
      <xdr:colOff>101600</xdr:colOff>
      <xdr:row>58</xdr:row>
      <xdr:rowOff>88964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80091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143739</xdr:rowOff>
    </xdr:from>
    <xdr:to>
      <xdr:col>76</xdr:col>
      <xdr:colOff>165100</xdr:colOff>
      <xdr:row>57</xdr:row>
      <xdr:rowOff>73889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74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90416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52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46444</xdr:rowOff>
    </xdr:from>
    <xdr:to>
      <xdr:col>72</xdr:col>
      <xdr:colOff>38100</xdr:colOff>
      <xdr:row>57</xdr:row>
      <xdr:rowOff>148044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164571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59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19469</xdr:rowOff>
    </xdr:from>
    <xdr:to>
      <xdr:col>67</xdr:col>
      <xdr:colOff>101600</xdr:colOff>
      <xdr:row>54</xdr:row>
      <xdr:rowOff>121069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27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137596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05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93773</xdr:rowOff>
    </xdr:from>
    <xdr:to>
      <xdr:col>85</xdr:col>
      <xdr:colOff>127000</xdr:colOff>
      <xdr:row>79</xdr:row>
      <xdr:rowOff>98639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38323"/>
          <a:ext cx="838200" cy="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93773</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638323"/>
          <a:ext cx="8890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98182</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2732"/>
          <a:ext cx="8890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47839</xdr:rowOff>
    </xdr:from>
    <xdr:to>
      <xdr:col>85</xdr:col>
      <xdr:colOff>177800</xdr:colOff>
      <xdr:row>79</xdr:row>
      <xdr:rowOff>149439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9077</xdr:rowOff>
    </xdr:from>
    <xdr:ext cx="313932"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42973</xdr:rowOff>
    </xdr:from>
    <xdr:to>
      <xdr:col>81</xdr:col>
      <xdr:colOff>101600</xdr:colOff>
      <xdr:row>79</xdr:row>
      <xdr:rowOff>144573</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8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135700</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680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47382</xdr:rowOff>
    </xdr:from>
    <xdr:to>
      <xdr:col>67</xdr:col>
      <xdr:colOff>101600</xdr:colOff>
      <xdr:row>79</xdr:row>
      <xdr:rowOff>148982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140109</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57333" y="13684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33477</xdr:rowOff>
    </xdr:from>
    <xdr:to>
      <xdr:col>85</xdr:col>
      <xdr:colOff>127000</xdr:colOff>
      <xdr:row>95</xdr:row>
      <xdr:rowOff>118593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149777"/>
          <a:ext cx="838200" cy="25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38664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497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118593</xdr:rowOff>
    </xdr:from>
    <xdr:to>
      <xdr:col>81</xdr:col>
      <xdr:colOff>50800</xdr:colOff>
      <xdr:row>95</xdr:row>
      <xdr:rowOff>128930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406343"/>
          <a:ext cx="889000" cy="1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128930</xdr:rowOff>
    </xdr:from>
    <xdr:to>
      <xdr:col>76</xdr:col>
      <xdr:colOff>114300</xdr:colOff>
      <xdr:row>96</xdr:row>
      <xdr:rowOff>32728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416680"/>
          <a:ext cx="889000" cy="7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141367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159359</xdr:rowOff>
    </xdr:from>
    <xdr:to>
      <xdr:col>71</xdr:col>
      <xdr:colOff>177800</xdr:colOff>
      <xdr:row>96</xdr:row>
      <xdr:rowOff>32728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447109"/>
          <a:ext cx="889000" cy="4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145648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154127</xdr:rowOff>
    </xdr:from>
    <xdr:to>
      <xdr:col>85</xdr:col>
      <xdr:colOff>177800</xdr:colOff>
      <xdr:row>94</xdr:row>
      <xdr:rowOff>84277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09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5554</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595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67793</xdr:rowOff>
    </xdr:from>
    <xdr:to>
      <xdr:col>81</xdr:col>
      <xdr:colOff>101600</xdr:colOff>
      <xdr:row>95</xdr:row>
      <xdr:rowOff>169393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35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14470</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13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78130</xdr:rowOff>
    </xdr:from>
    <xdr:to>
      <xdr:col>76</xdr:col>
      <xdr:colOff>165100</xdr:colOff>
      <xdr:row>96</xdr:row>
      <xdr:rowOff>8280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36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24807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14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153378</xdr:rowOff>
    </xdr:from>
    <xdr:to>
      <xdr:col>72</xdr:col>
      <xdr:colOff>38100</xdr:colOff>
      <xdr:row>96</xdr:row>
      <xdr:rowOff>83528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4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100055</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108559</xdr:rowOff>
    </xdr:from>
    <xdr:to>
      <xdr:col>67</xdr:col>
      <xdr:colOff>101600</xdr:colOff>
      <xdr:row>96</xdr:row>
      <xdr:rowOff>38709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39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55236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17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主なものとしては以下のとおりであり、その他の経費については、概ね横ばいで推移している。</a:t>
          </a:r>
        </a:p>
        <a:p>
          <a:r>
            <a:rPr kumimoji="1" lang="ja-JP" altLang="en-US" sz="1100">
              <a:solidFill>
                <a:schemeClr val="dk1"/>
              </a:solidFill>
              <a:effectLst/>
              <a:latin typeface="+mn-lt"/>
              <a:ea typeface="+mn-ea"/>
              <a:cs typeface="+mn-cs"/>
            </a:rPr>
            <a:t>総務費は、令和２年度において特別定額給付金事業の実施により大幅な増加となっている。また、令和４年度においては、決算剰余金の全額を基金に積み立てたことから、増加している。</a:t>
          </a:r>
        </a:p>
        <a:p>
          <a:r>
            <a:rPr kumimoji="1" lang="ja-JP" altLang="en-US" sz="1100">
              <a:solidFill>
                <a:schemeClr val="dk1"/>
              </a:solidFill>
              <a:effectLst/>
              <a:latin typeface="+mn-lt"/>
              <a:ea typeface="+mn-ea"/>
              <a:cs typeface="+mn-cs"/>
            </a:rPr>
            <a:t>民生費は、全体的に増加傾向であり、さらに令和３年度、令和４年度においては、新型コロナウイルス感染症対策及び物価高騰対策等の各種給付金により増加している。</a:t>
          </a:r>
        </a:p>
        <a:p>
          <a:r>
            <a:rPr kumimoji="1" lang="ja-JP" altLang="en-US" sz="1100">
              <a:solidFill>
                <a:schemeClr val="dk1"/>
              </a:solidFill>
              <a:effectLst/>
              <a:latin typeface="+mn-lt"/>
              <a:ea typeface="+mn-ea"/>
              <a:cs typeface="+mn-cs"/>
            </a:rPr>
            <a:t>教育費は、施設の老朽化対策のため施設改修・整備のため増加傾向にある。特に令和２年度においては、山手・精道中学校の建替工事が重なったことにより大幅に増加したが、令和３年度は以前の水準まで減少している。</a:t>
          </a:r>
        </a:p>
        <a:p>
          <a:r>
            <a:rPr kumimoji="1" lang="ja-JP" altLang="en-US" sz="1100">
              <a:solidFill>
                <a:schemeClr val="dk1"/>
              </a:solidFill>
              <a:effectLst/>
              <a:latin typeface="+mn-lt"/>
              <a:ea typeface="+mn-ea"/>
              <a:cs typeface="+mn-cs"/>
            </a:rPr>
            <a:t>公債費は、公共用地取得費特別会計における地方債の償還元金の一括償還に伴い増加している。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兵庫県芦屋市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財政基金は、決算剰余金などを積み立てるとともに、最小限の取り崩しに努めている。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兵庫県芦屋市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連結ベースにおいては、赤字は生じていない。</a:t>
          </a:r>
          <a:endParaRPr lang="ja-JP" altLang="ja-JP" sz="1400">
            <a:effectLst/>
          </a:endParaRPr>
        </a:p>
        <a:p>
          <a:r>
            <a:rPr kumimoji="1" lang="ja-JP" altLang="ja-JP" sz="1100">
              <a:solidFill>
                <a:schemeClr val="dk1"/>
              </a:solidFill>
              <a:effectLst/>
              <a:latin typeface="+mn-lt"/>
              <a:ea typeface="+mn-ea"/>
              <a:cs typeface="+mn-cs"/>
            </a:rPr>
            <a:t>今後も赤字とならないよう健全な財政運営に努める。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48396083</v>
      </c>
      <c r="BO4" s="371"/>
      <c r="BP4" s="371"/>
      <c r="BQ4" s="371"/>
      <c r="BR4" s="371"/>
      <c r="BS4" s="371"/>
      <c r="BT4" s="371"/>
      <c r="BU4" s="372"/>
      <c r="BV4" s="370">
        <v>45736701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6.6</v>
      </c>
      <c r="CU4" s="377"/>
      <c r="CV4" s="377"/>
      <c r="CW4" s="377"/>
      <c r="CX4" s="377"/>
      <c r="CY4" s="377"/>
      <c r="CZ4" s="377"/>
      <c r="DA4" s="378"/>
      <c r="DB4" s="376">
        <v>6.9</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46317055</v>
      </c>
      <c r="BO5" s="408"/>
      <c r="BP5" s="408"/>
      <c r="BQ5" s="408"/>
      <c r="BR5" s="408"/>
      <c r="BS5" s="408"/>
      <c r="BT5" s="408"/>
      <c r="BU5" s="409"/>
      <c r="BV5" s="407">
        <v>43629855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92.7</v>
      </c>
      <c r="CU5" s="405"/>
      <c r="CV5" s="405"/>
      <c r="CW5" s="405"/>
      <c r="CX5" s="405"/>
      <c r="CY5" s="405"/>
      <c r="CZ5" s="405"/>
      <c r="DA5" s="406"/>
      <c r="DB5" s="404">
        <v>94.6</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98</v>
      </c>
      <c r="AV6" s="440"/>
      <c r="AW6" s="440"/>
      <c r="AX6" s="440"/>
      <c r="AY6" s="441" t="s">
        <v>99</v>
      </c>
      <c r="AZ6" s="442"/>
      <c r="BA6" s="442"/>
      <c r="BB6" s="442"/>
      <c r="BC6" s="442"/>
      <c r="BD6" s="442"/>
      <c r="BE6" s="442"/>
      <c r="BF6" s="442"/>
      <c r="BG6" s="442"/>
      <c r="BH6" s="442"/>
      <c r="BI6" s="442"/>
      <c r="BJ6" s="442"/>
      <c r="BK6" s="442"/>
      <c r="BL6" s="442"/>
      <c r="BM6" s="443"/>
      <c r="BN6" s="407">
        <v>2079028</v>
      </c>
      <c r="BO6" s="408"/>
      <c r="BP6" s="408"/>
      <c r="BQ6" s="408"/>
      <c r="BR6" s="408"/>
      <c r="BS6" s="408"/>
      <c r="BT6" s="408"/>
      <c r="BU6" s="409"/>
      <c r="BV6" s="407">
        <v>2106846</v>
      </c>
      <c r="BW6" s="408"/>
      <c r="BX6" s="408"/>
      <c r="BY6" s="408"/>
      <c r="BZ6" s="408"/>
      <c r="CA6" s="408"/>
      <c r="CB6" s="408"/>
      <c r="CC6" s="409"/>
      <c r="CD6" s="410" t="s">
        <v>100</v>
      </c>
      <c r="CE6" s="411"/>
      <c r="CF6" s="411"/>
      <c r="CG6" s="411"/>
      <c r="CH6" s="411"/>
      <c r="CI6" s="411"/>
      <c r="CJ6" s="411"/>
      <c r="CK6" s="411"/>
      <c r="CL6" s="411"/>
      <c r="CM6" s="411"/>
      <c r="CN6" s="411"/>
      <c r="CO6" s="411"/>
      <c r="CP6" s="411"/>
      <c r="CQ6" s="411"/>
      <c r="CR6" s="411"/>
      <c r="CS6" s="412"/>
      <c r="CT6" s="444">
        <v>92.7</v>
      </c>
      <c r="CU6" s="445"/>
      <c r="CV6" s="445"/>
      <c r="CW6" s="445"/>
      <c r="CX6" s="445"/>
      <c r="CY6" s="445"/>
      <c r="CZ6" s="445"/>
      <c r="DA6" s="446"/>
      <c r="DB6" s="444">
        <v>94.6</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101</v>
      </c>
      <c r="AN7" s="437"/>
      <c r="AO7" s="437"/>
      <c r="AP7" s="437"/>
      <c r="AQ7" s="437"/>
      <c r="AR7" s="437"/>
      <c r="AS7" s="437"/>
      <c r="AT7" s="438"/>
      <c r="AU7" s="439" t="s">
        <v>90</v>
      </c>
      <c r="AV7" s="440"/>
      <c r="AW7" s="440"/>
      <c r="AX7" s="440"/>
      <c r="AY7" s="441" t="s">
        <v>102</v>
      </c>
      <c r="AZ7" s="442"/>
      <c r="BA7" s="442"/>
      <c r="BB7" s="442"/>
      <c r="BC7" s="442"/>
      <c r="BD7" s="442"/>
      <c r="BE7" s="442"/>
      <c r="BF7" s="442"/>
      <c r="BG7" s="442"/>
      <c r="BH7" s="442"/>
      <c r="BI7" s="442"/>
      <c r="BJ7" s="442"/>
      <c r="BK7" s="442"/>
      <c r="BL7" s="442"/>
      <c r="BM7" s="443"/>
      <c r="BN7" s="407">
        <v>259353</v>
      </c>
      <c r="BO7" s="408"/>
      <c r="BP7" s="408"/>
      <c r="BQ7" s="408"/>
      <c r="BR7" s="408"/>
      <c r="BS7" s="408"/>
      <c r="BT7" s="408"/>
      <c r="BU7" s="409"/>
      <c r="BV7" s="407">
        <v>378553</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27389135</v>
      </c>
      <c r="CU7" s="408"/>
      <c r="CV7" s="408"/>
      <c r="CW7" s="408"/>
      <c r="CX7" s="408"/>
      <c r="CY7" s="408"/>
      <c r="CZ7" s="408"/>
      <c r="DA7" s="409"/>
      <c r="DB7" s="407">
        <v>24906517</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98</v>
      </c>
      <c r="AV8" s="440"/>
      <c r="AW8" s="440"/>
      <c r="AX8" s="440"/>
      <c r="AY8" s="441" t="s">
        <v>105</v>
      </c>
      <c r="AZ8" s="442"/>
      <c r="BA8" s="442"/>
      <c r="BB8" s="442"/>
      <c r="BC8" s="442"/>
      <c r="BD8" s="442"/>
      <c r="BE8" s="442"/>
      <c r="BF8" s="442"/>
      <c r="BG8" s="442"/>
      <c r="BH8" s="442"/>
      <c r="BI8" s="442"/>
      <c r="BJ8" s="442"/>
      <c r="BK8" s="442"/>
      <c r="BL8" s="442"/>
      <c r="BM8" s="443"/>
      <c r="BN8" s="407">
        <v>1819675</v>
      </c>
      <c r="BO8" s="408"/>
      <c r="BP8" s="408"/>
      <c r="BQ8" s="408"/>
      <c r="BR8" s="408"/>
      <c r="BS8" s="408"/>
      <c r="BT8" s="408"/>
      <c r="BU8" s="409"/>
      <c r="BV8" s="407">
        <v>1728293</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1.0900000000000001</v>
      </c>
      <c r="CU8" s="448"/>
      <c r="CV8" s="448"/>
      <c r="CW8" s="448"/>
      <c r="CX8" s="448"/>
      <c r="CY8" s="448"/>
      <c r="CZ8" s="448"/>
      <c r="DA8" s="449"/>
      <c r="DB8" s="447">
        <v>1.05</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93922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91382</v>
      </c>
      <c r="BO9" s="408"/>
      <c r="BP9" s="408"/>
      <c r="BQ9" s="408"/>
      <c r="BR9" s="408"/>
      <c r="BS9" s="408"/>
      <c r="BT9" s="408"/>
      <c r="BU9" s="409"/>
      <c r="BV9" s="407">
        <v>-646426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16.600000000000001</v>
      </c>
      <c r="CU9" s="405"/>
      <c r="CV9" s="405"/>
      <c r="CW9" s="405"/>
      <c r="CX9" s="405"/>
      <c r="CY9" s="405"/>
      <c r="CZ9" s="405"/>
      <c r="DA9" s="406"/>
      <c r="DB9" s="404">
        <v>12.3</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95350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997725</v>
      </c>
      <c r="BO10" s="408"/>
      <c r="BP10" s="408"/>
      <c r="BQ10" s="408"/>
      <c r="BR10" s="408"/>
      <c r="BS10" s="408"/>
      <c r="BT10" s="408"/>
      <c r="BU10" s="409"/>
      <c r="BV10" s="407">
        <v>1412704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1731100</v>
      </c>
      <c r="BO11" s="408"/>
      <c r="BP11" s="408"/>
      <c r="BQ11" s="408"/>
      <c r="BR11" s="408"/>
      <c r="BS11" s="408"/>
      <c r="BT11" s="408"/>
      <c r="BU11" s="409"/>
      <c r="BV11" s="407">
        <v>10675</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94007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91961</v>
      </c>
      <c r="S13" s="492"/>
      <c r="T13" s="492"/>
      <c r="U13" s="492"/>
      <c r="V13" s="493"/>
      <c r="W13" s="423" t="s">
        <v>131</v>
      </c>
      <c r="X13" s="424"/>
      <c r="Y13" s="424"/>
      <c r="Z13" s="424"/>
      <c r="AA13" s="424"/>
      <c r="AB13" s="414"/>
      <c r="AC13" s="458">
        <v>91</v>
      </c>
      <c r="AD13" s="459"/>
      <c r="AE13" s="459"/>
      <c r="AF13" s="459"/>
      <c r="AG13" s="501"/>
      <c r="AH13" s="458">
        <v>82</v>
      </c>
      <c r="AI13" s="459"/>
      <c r="AJ13" s="459"/>
      <c r="AK13" s="459"/>
      <c r="AL13" s="460"/>
      <c r="AM13" s="436" t="s">
        <v>132</v>
      </c>
      <c r="AN13" s="437"/>
      <c r="AO13" s="437"/>
      <c r="AP13" s="437"/>
      <c r="AQ13" s="437"/>
      <c r="AR13" s="437"/>
      <c r="AS13" s="437"/>
      <c r="AT13" s="438"/>
      <c r="AU13" s="439" t="s">
        <v>98</v>
      </c>
      <c r="AV13" s="440"/>
      <c r="AW13" s="440"/>
      <c r="AX13" s="440"/>
      <c r="AY13" s="441" t="s">
        <v>133</v>
      </c>
      <c r="AZ13" s="442"/>
      <c r="BA13" s="442"/>
      <c r="BB13" s="442"/>
      <c r="BC13" s="442"/>
      <c r="BD13" s="442"/>
      <c r="BE13" s="442"/>
      <c r="BF13" s="442"/>
      <c r="BG13" s="442"/>
      <c r="BH13" s="442"/>
      <c r="BI13" s="442"/>
      <c r="BJ13" s="442"/>
      <c r="BK13" s="442"/>
      <c r="BL13" s="442"/>
      <c r="BM13" s="443"/>
      <c r="BN13" s="407">
        <v>2820207</v>
      </c>
      <c r="BO13" s="408"/>
      <c r="BP13" s="408"/>
      <c r="BQ13" s="408"/>
      <c r="BR13" s="408"/>
      <c r="BS13" s="408"/>
      <c r="BT13" s="408"/>
      <c r="BU13" s="409"/>
      <c r="BV13" s="407">
        <v>776953</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8.4</v>
      </c>
      <c r="CU13" s="405"/>
      <c r="CV13" s="405"/>
      <c r="CW13" s="405"/>
      <c r="CX13" s="405"/>
      <c r="CY13" s="405"/>
      <c r="CZ13" s="405"/>
      <c r="DA13" s="406"/>
      <c r="DB13" s="404">
        <v>7.7</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94780</v>
      </c>
      <c r="S14" s="492"/>
      <c r="T14" s="492"/>
      <c r="U14" s="492"/>
      <c r="V14" s="493"/>
      <c r="W14" s="397"/>
      <c r="X14" s="398"/>
      <c r="Y14" s="398"/>
      <c r="Z14" s="398"/>
      <c r="AA14" s="398"/>
      <c r="AB14" s="387"/>
      <c r="AC14" s="494">
        <v>0.3</v>
      </c>
      <c r="AD14" s="495"/>
      <c r="AE14" s="495"/>
      <c r="AF14" s="495"/>
      <c r="AG14" s="496"/>
      <c r="AH14" s="494">
        <v>0.2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30.5</v>
      </c>
      <c r="CU14" s="506"/>
      <c r="CV14" s="506"/>
      <c r="CW14" s="506"/>
      <c r="CX14" s="506"/>
      <c r="CY14" s="506"/>
      <c r="CZ14" s="506"/>
      <c r="DA14" s="507"/>
      <c r="DB14" s="505">
        <v>48.6</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92867</v>
      </c>
      <c r="S15" s="492"/>
      <c r="T15" s="492"/>
      <c r="U15" s="492"/>
      <c r="V15" s="493"/>
      <c r="W15" s="423" t="s">
        <v>137</v>
      </c>
      <c r="X15" s="424"/>
      <c r="Y15" s="424"/>
      <c r="Z15" s="424"/>
      <c r="AA15" s="424"/>
      <c r="AB15" s="414"/>
      <c r="AC15" s="458">
        <v>5697</v>
      </c>
      <c r="AD15" s="459"/>
      <c r="AE15" s="459"/>
      <c r="AF15" s="459"/>
      <c r="AG15" s="501"/>
      <c r="AH15" s="458">
        <v>6498</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20198201</v>
      </c>
      <c r="BO15" s="371"/>
      <c r="BP15" s="371"/>
      <c r="BQ15" s="371"/>
      <c r="BR15" s="371"/>
      <c r="BS15" s="371"/>
      <c r="BT15" s="371"/>
      <c r="BU15" s="372"/>
      <c r="BV15" s="370">
        <v>18389641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15.9</v>
      </c>
      <c r="AD16" s="495"/>
      <c r="AE16" s="495"/>
      <c r="AF16" s="495"/>
      <c r="AG16" s="496"/>
      <c r="AH16" s="494">
        <v>17.399999999999999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17687481</v>
      </c>
      <c r="BO16" s="408"/>
      <c r="BP16" s="408"/>
      <c r="BQ16" s="408"/>
      <c r="BR16" s="408"/>
      <c r="BS16" s="408"/>
      <c r="BT16" s="408"/>
      <c r="BU16" s="409"/>
      <c r="BV16" s="407">
        <v>17283797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30069</v>
      </c>
      <c r="AD17" s="459"/>
      <c r="AE17" s="459"/>
      <c r="AF17" s="459"/>
      <c r="AG17" s="501"/>
      <c r="AH17" s="458">
        <v>30740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27389135</v>
      </c>
      <c r="BO17" s="408"/>
      <c r="BP17" s="408"/>
      <c r="BQ17" s="408"/>
      <c r="BR17" s="408"/>
      <c r="BS17" s="408"/>
      <c r="BT17" s="408"/>
      <c r="BU17" s="409"/>
      <c r="BV17" s="407">
        <v>24906517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32" t="s">
        <v>147</v>
      </c>
      <c r="C18" s="450"/>
      <c r="D18" s="450"/>
      <c r="E18" s="533"/>
      <c r="F18" s="533"/>
      <c r="G18" s="533"/>
      <c r="H18" s="533"/>
      <c r="I18" s="533"/>
      <c r="J18" s="533"/>
      <c r="K18" s="533"/>
      <c r="L18" s="534">
        <v>18.47</v>
      </c>
      <c r="M18" s="534"/>
      <c r="N18" s="534"/>
      <c r="O18" s="534"/>
      <c r="P18" s="534"/>
      <c r="Q18" s="534"/>
      <c r="R18" s="535"/>
      <c r="S18" s="535"/>
      <c r="T18" s="535"/>
      <c r="U18" s="535"/>
      <c r="V18" s="536"/>
      <c r="W18" s="425"/>
      <c r="X18" s="426"/>
      <c r="Y18" s="426"/>
      <c r="Z18" s="426"/>
      <c r="AA18" s="426"/>
      <c r="AB18" s="417"/>
      <c r="AC18" s="537">
        <v>83.9</v>
      </c>
      <c r="AD18" s="538"/>
      <c r="AE18" s="538"/>
      <c r="AF18" s="538"/>
      <c r="AG18" s="539"/>
      <c r="AH18" s="537">
        <v>82.4</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26316840</v>
      </c>
      <c r="BO18" s="408"/>
      <c r="BP18" s="408"/>
      <c r="BQ18" s="408"/>
      <c r="BR18" s="408"/>
      <c r="BS18" s="408"/>
      <c r="BT18" s="408"/>
      <c r="BU18" s="409"/>
      <c r="BV18" s="407">
        <v>24452305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32" t="s">
        <v>149</v>
      </c>
      <c r="C19" s="450"/>
      <c r="D19" s="450"/>
      <c r="E19" s="533"/>
      <c r="F19" s="533"/>
      <c r="G19" s="533"/>
      <c r="H19" s="533"/>
      <c r="I19" s="533"/>
      <c r="J19" s="533"/>
      <c r="K19" s="533"/>
      <c r="L19" s="541">
        <v>5085</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36664632</v>
      </c>
      <c r="BO19" s="408"/>
      <c r="BP19" s="408"/>
      <c r="BQ19" s="408"/>
      <c r="BR19" s="408"/>
      <c r="BS19" s="408"/>
      <c r="BT19" s="408"/>
      <c r="BU19" s="409"/>
      <c r="BV19" s="407">
        <v>34126931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32" t="s">
        <v>151</v>
      </c>
      <c r="C20" s="450"/>
      <c r="D20" s="450"/>
      <c r="E20" s="533"/>
      <c r="F20" s="533"/>
      <c r="G20" s="533"/>
      <c r="H20" s="533"/>
      <c r="I20" s="533"/>
      <c r="J20" s="533"/>
      <c r="K20" s="533"/>
      <c r="L20" s="541">
        <v>42522</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42489510</v>
      </c>
      <c r="BO22" s="371"/>
      <c r="BP22" s="371"/>
      <c r="BQ22" s="371"/>
      <c r="BR22" s="371"/>
      <c r="BS22" s="371"/>
      <c r="BT22" s="371"/>
      <c r="BU22" s="372"/>
      <c r="BV22" s="370">
        <v>47513161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21422106</v>
      </c>
      <c r="BO23" s="408"/>
      <c r="BP23" s="408"/>
      <c r="BQ23" s="408"/>
      <c r="BR23" s="408"/>
      <c r="BS23" s="408"/>
      <c r="BT23" s="408"/>
      <c r="BU23" s="409"/>
      <c r="BV23" s="407">
        <v>23629860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10610</v>
      </c>
      <c r="R24" s="459"/>
      <c r="S24" s="459"/>
      <c r="T24" s="459"/>
      <c r="U24" s="459"/>
      <c r="V24" s="501"/>
      <c r="W24" s="553"/>
      <c r="X24" s="554"/>
      <c r="Y24" s="555"/>
      <c r="Z24" s="457" t="s">
        <v>162</v>
      </c>
      <c r="AA24" s="437"/>
      <c r="AB24" s="437"/>
      <c r="AC24" s="437"/>
      <c r="AD24" s="437"/>
      <c r="AE24" s="437"/>
      <c r="AF24" s="437"/>
      <c r="AG24" s="438"/>
      <c r="AH24" s="458">
        <v>673</v>
      </c>
      <c r="AI24" s="459"/>
      <c r="AJ24" s="459"/>
      <c r="AK24" s="459"/>
      <c r="AL24" s="501"/>
      <c r="AM24" s="458">
        <v>2080243</v>
      </c>
      <c r="AN24" s="459"/>
      <c r="AO24" s="459"/>
      <c r="AP24" s="459"/>
      <c r="AQ24" s="459"/>
      <c r="AR24" s="501"/>
      <c r="AS24" s="458">
        <v>3091</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36511940</v>
      </c>
      <c r="BO24" s="408"/>
      <c r="BP24" s="408"/>
      <c r="BQ24" s="408"/>
      <c r="BR24" s="408"/>
      <c r="BS24" s="408"/>
      <c r="BT24" s="408"/>
      <c r="BU24" s="409"/>
      <c r="BV24" s="407">
        <v>40675843</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8850</v>
      </c>
      <c r="R25" s="459"/>
      <c r="S25" s="459"/>
      <c r="T25" s="459"/>
      <c r="U25" s="459"/>
      <c r="V25" s="501"/>
      <c r="W25" s="553"/>
      <c r="X25" s="554"/>
      <c r="Y25" s="555"/>
      <c r="Z25" s="457" t="s">
        <v>165</v>
      </c>
      <c r="AA25" s="437"/>
      <c r="AB25" s="437"/>
      <c r="AC25" s="437"/>
      <c r="AD25" s="437"/>
      <c r="AE25" s="437"/>
      <c r="AF25" s="437"/>
      <c r="AG25" s="438"/>
      <c r="AH25" s="458">
        <v>115</v>
      </c>
      <c r="AI25" s="459"/>
      <c r="AJ25" s="459"/>
      <c r="AK25" s="459"/>
      <c r="AL25" s="501"/>
      <c r="AM25" s="458">
        <v>335685</v>
      </c>
      <c r="AN25" s="459"/>
      <c r="AO25" s="459"/>
      <c r="AP25" s="459"/>
      <c r="AQ25" s="459"/>
      <c r="AR25" s="501"/>
      <c r="AS25" s="458">
        <v>2919</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14379049</v>
      </c>
      <c r="BO25" s="371"/>
      <c r="BP25" s="371"/>
      <c r="BQ25" s="371"/>
      <c r="BR25" s="371"/>
      <c r="BS25" s="371"/>
      <c r="BT25" s="371"/>
      <c r="BU25" s="372"/>
      <c r="BV25" s="370">
        <v>14075829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7320</v>
      </c>
      <c r="R26" s="459"/>
      <c r="S26" s="459"/>
      <c r="T26" s="459"/>
      <c r="U26" s="459"/>
      <c r="V26" s="501"/>
      <c r="W26" s="553"/>
      <c r="X26" s="554"/>
      <c r="Y26" s="555"/>
      <c r="Z26" s="457" t="s">
        <v>168</v>
      </c>
      <c r="AA26" s="559"/>
      <c r="AB26" s="559"/>
      <c r="AC26" s="559"/>
      <c r="AD26" s="559"/>
      <c r="AE26" s="559"/>
      <c r="AF26" s="559"/>
      <c r="AG26" s="560"/>
      <c r="AH26" s="458">
        <v>79</v>
      </c>
      <c r="AI26" s="459"/>
      <c r="AJ26" s="459"/>
      <c r="AK26" s="459"/>
      <c r="AL26" s="501"/>
      <c r="AM26" s="458">
        <v>238817</v>
      </c>
      <c r="AN26" s="459"/>
      <c r="AO26" s="459"/>
      <c r="AP26" s="459"/>
      <c r="AQ26" s="459"/>
      <c r="AR26" s="501"/>
      <c r="AS26" s="458">
        <v>3023</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7370</v>
      </c>
      <c r="R27" s="459"/>
      <c r="S27" s="459"/>
      <c r="T27" s="459"/>
      <c r="U27" s="459"/>
      <c r="V27" s="501"/>
      <c r="W27" s="553"/>
      <c r="X27" s="554"/>
      <c r="Y27" s="555"/>
      <c r="Z27" s="457" t="s">
        <v>171</v>
      </c>
      <c r="AA27" s="437"/>
      <c r="AB27" s="437"/>
      <c r="AC27" s="437"/>
      <c r="AD27" s="437"/>
      <c r="AE27" s="437"/>
      <c r="AF27" s="437"/>
      <c r="AG27" s="438"/>
      <c r="AH27" s="458">
        <v>42</v>
      </c>
      <c r="AI27" s="459"/>
      <c r="AJ27" s="459"/>
      <c r="AK27" s="459"/>
      <c r="AL27" s="501"/>
      <c r="AM27" s="458">
        <v>161095</v>
      </c>
      <c r="AN27" s="459"/>
      <c r="AO27" s="459"/>
      <c r="AP27" s="459"/>
      <c r="AQ27" s="459"/>
      <c r="AR27" s="501"/>
      <c r="AS27" s="458">
        <v>3836</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v>330000</v>
      </c>
      <c r="BO27" s="530"/>
      <c r="BP27" s="530"/>
      <c r="BQ27" s="530"/>
      <c r="BR27" s="530"/>
      <c r="BS27" s="530"/>
      <c r="BT27" s="530"/>
      <c r="BU27" s="531"/>
      <c r="BV27" s="529">
        <v>330000</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6530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14545710</v>
      </c>
      <c r="BO28" s="371"/>
      <c r="BP28" s="371"/>
      <c r="BQ28" s="371"/>
      <c r="BR28" s="371"/>
      <c r="BS28" s="371"/>
      <c r="BT28" s="371"/>
      <c r="BU28" s="372"/>
      <c r="BV28" s="370">
        <v>13547985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19</v>
      </c>
      <c r="M29" s="459"/>
      <c r="N29" s="459"/>
      <c r="O29" s="459"/>
      <c r="P29" s="501"/>
      <c r="Q29" s="458">
        <v>5910</v>
      </c>
      <c r="R29" s="459"/>
      <c r="S29" s="459"/>
      <c r="T29" s="459"/>
      <c r="U29" s="459"/>
      <c r="V29" s="501"/>
      <c r="W29" s="556"/>
      <c r="X29" s="557"/>
      <c r="Y29" s="558"/>
      <c r="Z29" s="457" t="s">
        <v>177</v>
      </c>
      <c r="AA29" s="437"/>
      <c r="AB29" s="437"/>
      <c r="AC29" s="437"/>
      <c r="AD29" s="437"/>
      <c r="AE29" s="437"/>
      <c r="AF29" s="437"/>
      <c r="AG29" s="438"/>
      <c r="AH29" s="458">
        <v>715</v>
      </c>
      <c r="AI29" s="459"/>
      <c r="AJ29" s="459"/>
      <c r="AK29" s="459"/>
      <c r="AL29" s="501"/>
      <c r="AM29" s="458">
        <v>2241338</v>
      </c>
      <c r="AN29" s="459"/>
      <c r="AO29" s="459"/>
      <c r="AP29" s="459"/>
      <c r="AQ29" s="459"/>
      <c r="AR29" s="501"/>
      <c r="AS29" s="458">
        <v>3135</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713755</v>
      </c>
      <c r="BO29" s="408"/>
      <c r="BP29" s="408"/>
      <c r="BQ29" s="408"/>
      <c r="BR29" s="408"/>
      <c r="BS29" s="408"/>
      <c r="BT29" s="408"/>
      <c r="BU29" s="409"/>
      <c r="BV29" s="407">
        <v>2440628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103.5</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4380715</v>
      </c>
      <c r="BO30" s="530"/>
      <c r="BP30" s="530"/>
      <c r="BQ30" s="530"/>
      <c r="BR30" s="530"/>
      <c r="BS30" s="530"/>
      <c r="BT30" s="530"/>
      <c r="BU30" s="531"/>
      <c r="BV30" s="529">
        <v>4260078</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IF('各会計、関係団体の財政状況及び健全化判断比率'!B32="","",'各会計、関係団体の財政状況及び健全化判断比率'!B32)</f>
        <v>病院事業会計</v>
      </c>
      <c r="AP34" s="598"/>
      <c r="AQ34" s="598"/>
      <c r="AR34" s="598"/>
      <c r="AS34" s="598"/>
      <c r="AT34" s="598"/>
      <c r="AU34" s="598"/>
      <c r="AV34" s="598"/>
      <c r="AW34" s="598"/>
      <c r="AX34" s="598"/>
      <c r="AY34" s="598"/>
      <c r="AZ34" s="598"/>
      <c r="BA34" s="598"/>
      <c r="BB34" s="598"/>
      <c r="BC34" s="598"/>
      <c r="BD34" s="169"/>
      <c r="BE34" s="597">
        <f>IF(BG34="","",MAX(C34:D43,U34:V43,AM34:AN43)+1)</f>
        <v>10</v>
      </c>
      <c r="BF34" s="597"/>
      <c r="BG34" s="598" t="str">
        <f>IF('各会計、関係団体の財政状況及び健全化判断比率'!B35="","",'各会計、関係団体の財政状況及び健全化判断比率'!B35)</f>
        <v>都市再開発事業特別会計</v>
      </c>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阪神水道企業団</v>
      </c>
      <c r="BZ34" s="598"/>
      <c r="CA34" s="598"/>
      <c r="CB34" s="598"/>
      <c r="CC34" s="598"/>
      <c r="CD34" s="598"/>
      <c r="CE34" s="598"/>
      <c r="CF34" s="598"/>
      <c r="CG34" s="598"/>
      <c r="CH34" s="598"/>
      <c r="CI34" s="598"/>
      <c r="CJ34" s="598"/>
      <c r="CK34" s="598"/>
      <c r="CL34" s="598"/>
      <c r="CM34" s="598"/>
      <c r="CN34" s="169"/>
      <c r="CO34" s="597">
        <f>IF(CQ34="","",MAX(C34:D43,U34:V43,AM34:AN43,BE34:BF43,BW34:BX43)+1)</f>
        <v>14</v>
      </c>
      <c r="CP34" s="597"/>
      <c r="CQ34" s="598" t="str">
        <f>IF('各会計、関係団体の財政状況及び健全化判断比率'!BS7="","",'各会計、関係団体の財政状況及び健全化判断比率'!BS7)</f>
        <v>阪神福祉事業団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公共用地取得費特別会計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IF('各会計、関係団体の財政状況及び健全化判断比率'!B33="","",'各会計、関係団体の財政状況及び健全化判断比率'!B33)</f>
        <v>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兵庫県後期高齢者医療広域連合（一般会計）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15</v>
      </c>
      <c r="CP35" s="597"/>
      <c r="CQ35" s="598" t="str">
        <f>IF('各会計、関係団体の財政状況及び健全化判断比率'!BS8="","",'各会計、関係団体の財政状況及び健全化判断比率'!BS8)</f>
        <v>兵庫県信用保証協会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駐車場事業特別会計</v>
      </c>
      <c r="X36" s="598"/>
      <c r="Y36" s="598"/>
      <c r="Z36" s="598"/>
      <c r="AA36" s="598"/>
      <c r="AB36" s="598"/>
      <c r="AC36" s="598"/>
      <c r="AD36" s="598"/>
      <c r="AE36" s="598"/>
      <c r="AF36" s="598"/>
      <c r="AG36" s="598"/>
      <c r="AH36" s="598"/>
      <c r="AI36" s="598"/>
      <c r="AJ36" s="598"/>
      <c r="AK36" s="598"/>
      <c r="AL36" s="169"/>
      <c r="AM36" s="597">
        <f t="shared" si="0"/>
        <v>9</v>
      </c>
      <c r="AN36" s="597"/>
      <c r="AO36" s="598" t="str">
        <f>IF('各会計、関係団体の財政状況及び健全化判断比率'!B34="","",'各会計、関係団体の財政状況及び健全化判断比率'!B34)</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兵庫県後期高齢者医療広域連合（特別会計）</v>
      </c>
      <c r="BZ36" s="598"/>
      <c r="CA36" s="598"/>
      <c r="CB36" s="598"/>
      <c r="CC36" s="598"/>
      <c r="CD36" s="598"/>
      <c r="CE36" s="598"/>
      <c r="CF36" s="598"/>
      <c r="CG36" s="598"/>
      <c r="CH36" s="598"/>
      <c r="CI36" s="598"/>
      <c r="CJ36" s="598"/>
      <c r="CK36" s="598"/>
      <c r="CL36" s="598"/>
      <c r="CM36" s="598"/>
      <c r="CN36" s="169"/>
      <c r="CO36" s="597">
        <f t="shared" si="3"/>
        <v>16</v>
      </c>
      <c r="CP36" s="597"/>
      <c r="CQ36" s="598" t="str">
        <f>IF('各会計、関係団体の財政状況及び健全化判断比率'!BS9="","",'各会計、関係団体の財政状況及び健全化判断比率'!BS9)</f>
        <v>芦屋市都市管理（株）</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6</v>
      </c>
      <c r="V37" s="597"/>
      <c r="W37" s="598" t="str">
        <f>IF('各会計、関係団体の財政状況及び健全化判断比率'!B31="","",'各会計、関係団体の財政状況及び健全化判断比率'!B31)</f>
        <v>後期高齢者医療事業特別会計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Wqx3/7akSwDuN2Ag6VjS9GzSYwvVPWr5HKA8Eh4Kg5vSeu6uWzhFEunGo2DRkfwJTAyV6rJ0eXi3wseUBT/pCw==" saltValue="FoEwLwIPNFmMMsTtqEzPh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0" zoomScale="85" zoomScaleNormal="85"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51" t="s">
        <v>534</v>
      </c>
      <c r="D34" s="1151"/>
      <c r="E34" s="1152"/>
      <c r="F34" s="32">
        <v>6.31</v>
      </c>
      <c r="G34" s="33">
        <v>14.97</v>
      </c>
      <c r="H34" s="33">
        <v>8.92</v>
      </c>
      <c r="I34" s="33">
        <v>6.81</v>
      </c>
      <c r="J34" s="34">
        <v>6.47</v>
      </c>
      <c r="K34" s="22"/>
      <c r="L34" s="22"/>
      <c r="M34" s="22"/>
      <c r="N34" s="22"/>
      <c r="O34" s="22"/>
      <c r="P34" s="22"/>
    </row>
    <row r="35" spans="1:16" ht="39" customHeight="1" x14ac:dyDescent="0.2">
      <c r="A35" s="22"/>
      <c r="B35" s="35"/>
      <c r="C35" s="1145" t="s">
        <v>535</v>
      </c>
      <c r="D35" s="1146"/>
      <c r="E35" s="1147"/>
      <c r="F35" s="36">
        <v>3.93</v>
      </c>
      <c r="G35" s="37">
        <v>5.08</v>
      </c>
      <c r="H35" s="37">
        <v>5.51</v>
      </c>
      <c r="I35" s="37">
        <v>6.44</v>
      </c>
      <c r="J35" s="38">
        <v>6.35</v>
      </c>
      <c r="K35" s="22"/>
      <c r="L35" s="22"/>
      <c r="M35" s="22"/>
      <c r="N35" s="22"/>
      <c r="O35" s="22"/>
      <c r="P35" s="22"/>
    </row>
    <row r="36" spans="1:16" ht="39" customHeight="1" x14ac:dyDescent="0.2">
      <c r="A36" s="22"/>
      <c r="B36" s="35"/>
      <c r="C36" s="1145" t="s">
        <v>536</v>
      </c>
      <c r="D36" s="1146"/>
      <c r="E36" s="1147"/>
      <c r="F36" s="36">
        <v>5.56</v>
      </c>
      <c r="G36" s="37">
        <v>6.73</v>
      </c>
      <c r="H36" s="37">
        <v>6.88</v>
      </c>
      <c r="I36" s="37">
        <v>6.22</v>
      </c>
      <c r="J36" s="38">
        <v>2.86</v>
      </c>
      <c r="K36" s="22"/>
      <c r="L36" s="22"/>
      <c r="M36" s="22"/>
      <c r="N36" s="22"/>
      <c r="O36" s="22"/>
      <c r="P36" s="22"/>
    </row>
    <row r="37" spans="1:16" ht="39" customHeight="1" x14ac:dyDescent="0.2">
      <c r="A37" s="22"/>
      <c r="B37" s="35"/>
      <c r="C37" s="1145" t="s">
        <v>537</v>
      </c>
      <c r="D37" s="1146"/>
      <c r="E37" s="1147"/>
      <c r="F37" s="36">
        <v>1.04</v>
      </c>
      <c r="G37" s="37">
        <v>1.18</v>
      </c>
      <c r="H37" s="37">
        <v>0.92</v>
      </c>
      <c r="I37" s="37">
        <v>0.26</v>
      </c>
      <c r="J37" s="38">
        <v>0.94</v>
      </c>
      <c r="K37" s="22"/>
      <c r="L37" s="22"/>
      <c r="M37" s="22"/>
      <c r="N37" s="22"/>
      <c r="O37" s="22"/>
      <c r="P37" s="22"/>
    </row>
    <row r="38" spans="1:16" ht="39" customHeight="1" x14ac:dyDescent="0.2">
      <c r="A38" s="22"/>
      <c r="B38" s="35"/>
      <c r="C38" s="1145" t="s">
        <v>538</v>
      </c>
      <c r="D38" s="1146"/>
      <c r="E38" s="1147"/>
      <c r="F38" s="36">
        <v>0.65</v>
      </c>
      <c r="G38" s="37">
        <v>0.86</v>
      </c>
      <c r="H38" s="37">
        <v>1.01</v>
      </c>
      <c r="I38" s="37">
        <v>0.7</v>
      </c>
      <c r="J38" s="38">
        <v>0.66</v>
      </c>
      <c r="K38" s="22"/>
      <c r="L38" s="22"/>
      <c r="M38" s="22"/>
      <c r="N38" s="22"/>
      <c r="O38" s="22"/>
      <c r="P38" s="22"/>
    </row>
    <row r="39" spans="1:16" ht="39" customHeight="1" x14ac:dyDescent="0.2">
      <c r="A39" s="22"/>
      <c r="B39" s="35"/>
      <c r="C39" s="1145" t="s">
        <v>539</v>
      </c>
      <c r="D39" s="1146"/>
      <c r="E39" s="1147"/>
      <c r="F39" s="36">
        <v>0.42</v>
      </c>
      <c r="G39" s="37">
        <v>1.03</v>
      </c>
      <c r="H39" s="37">
        <v>0.67</v>
      </c>
      <c r="I39" s="37">
        <v>0.22</v>
      </c>
      <c r="J39" s="38">
        <v>0.54</v>
      </c>
      <c r="K39" s="22"/>
      <c r="L39" s="22"/>
      <c r="M39" s="22"/>
      <c r="N39" s="22"/>
      <c r="O39" s="22"/>
      <c r="P39" s="22"/>
    </row>
    <row r="40" spans="1:16" ht="39" customHeight="1" x14ac:dyDescent="0.2">
      <c r="A40" s="22"/>
      <c r="B40" s="35"/>
      <c r="C40" s="1145" t="s">
        <v>540</v>
      </c>
      <c r="D40" s="1146"/>
      <c r="E40" s="1147"/>
      <c r="F40" s="36">
        <v>0.43</v>
      </c>
      <c r="G40" s="37">
        <v>0.47</v>
      </c>
      <c r="H40" s="37">
        <v>0.42</v>
      </c>
      <c r="I40" s="37">
        <v>0.44</v>
      </c>
      <c r="J40" s="38">
        <v>0.5</v>
      </c>
      <c r="K40" s="22"/>
      <c r="L40" s="22"/>
      <c r="M40" s="22"/>
      <c r="N40" s="22"/>
      <c r="O40" s="22"/>
      <c r="P40" s="22"/>
    </row>
    <row r="41" spans="1:16" ht="39" customHeight="1" x14ac:dyDescent="0.2">
      <c r="A41" s="22"/>
      <c r="B41" s="35"/>
      <c r="C41" s="1145" t="s">
        <v>541</v>
      </c>
      <c r="D41" s="1146"/>
      <c r="E41" s="1147"/>
      <c r="F41" s="36">
        <v>0.33</v>
      </c>
      <c r="G41" s="37">
        <v>0.15</v>
      </c>
      <c r="H41" s="37">
        <v>0.16</v>
      </c>
      <c r="I41" s="37">
        <v>0.21</v>
      </c>
      <c r="J41" s="38">
        <v>0.21</v>
      </c>
      <c r="K41" s="22"/>
      <c r="L41" s="22"/>
      <c r="M41" s="22"/>
      <c r="N41" s="22"/>
      <c r="O41" s="22"/>
      <c r="P41" s="22"/>
    </row>
    <row r="42" spans="1:16" ht="39" customHeight="1" x14ac:dyDescent="0.2">
      <c r="A42" s="22"/>
      <c r="B42" s="39"/>
      <c r="C42" s="1145" t="s">
        <v>542</v>
      </c>
      <c r="D42" s="1146"/>
      <c r="E42" s="1147"/>
      <c r="F42" s="36" t="s">
        <v>491</v>
      </c>
      <c r="G42" s="37" t="s">
        <v>491</v>
      </c>
      <c r="H42" s="37" t="s">
        <v>491</v>
      </c>
      <c r="I42" s="37" t="s">
        <v>491</v>
      </c>
      <c r="J42" s="38" t="s">
        <v>491</v>
      </c>
      <c r="K42" s="22"/>
      <c r="L42" s="22"/>
      <c r="M42" s="22"/>
      <c r="N42" s="22"/>
      <c r="O42" s="22"/>
      <c r="P42" s="22"/>
    </row>
    <row r="43" spans="1:16" ht="39" customHeight="1" thickBot="1" x14ac:dyDescent="0.25">
      <c r="A43" s="22"/>
      <c r="B43" s="40"/>
      <c r="C43" s="1148" t="s">
        <v>543</v>
      </c>
      <c r="D43" s="1149"/>
      <c r="E43" s="1150"/>
      <c r="F43" s="41">
        <v>0.47</v>
      </c>
      <c r="G43" s="42">
        <v>0.5</v>
      </c>
      <c r="H43" s="42">
        <v>0.76</v>
      </c>
      <c r="I43" s="42">
        <v>0.26</v>
      </c>
      <c r="J43" s="43">
        <v>0.31</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0k4GirZmbmy21Hs2snl5uJsQ3x4K4vIsdMuVOwJw1iKR8Ml5h4h05rsDkS1r8J7G8e83tBhK6qstjbyJW7fCuQ==" saltValue="6H5ZOCg+mWCACjooNOxfs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N25" zoomScale="85" zoomScaleNormal="85"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4298</v>
      </c>
      <c r="L45" s="60">
        <v>3953</v>
      </c>
      <c r="M45" s="60">
        <v>4232</v>
      </c>
      <c r="N45" s="60">
        <v>4307</v>
      </c>
      <c r="O45" s="61">
        <v>4696</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491</v>
      </c>
      <c r="L46" s="64" t="s">
        <v>491</v>
      </c>
      <c r="M46" s="64" t="s">
        <v>491</v>
      </c>
      <c r="N46" s="64" t="s">
        <v>491</v>
      </c>
      <c r="O46" s="65" t="s">
        <v>491</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491</v>
      </c>
      <c r="L47" s="64" t="s">
        <v>491</v>
      </c>
      <c r="M47" s="64" t="s">
        <v>491</v>
      </c>
      <c r="N47" s="64" t="s">
        <v>491</v>
      </c>
      <c r="O47" s="65" t="s">
        <v>491</v>
      </c>
      <c r="P47" s="48"/>
      <c r="Q47" s="48"/>
      <c r="R47" s="48"/>
      <c r="S47" s="48"/>
      <c r="T47" s="48"/>
      <c r="U47" s="48"/>
    </row>
    <row r="48" spans="1:21" ht="30.75" customHeight="1" x14ac:dyDescent="0.2">
      <c r="A48" s="48"/>
      <c r="B48" s="1155"/>
      <c r="C48" s="1156"/>
      <c r="D48" s="62"/>
      <c r="E48" s="1161" t="s">
        <v>13</v>
      </c>
      <c r="F48" s="1161"/>
      <c r="G48" s="1161"/>
      <c r="H48" s="1161"/>
      <c r="I48" s="1161"/>
      <c r="J48" s="1162"/>
      <c r="K48" s="63">
        <v>1135</v>
      </c>
      <c r="L48" s="64">
        <v>931</v>
      </c>
      <c r="M48" s="64">
        <v>942</v>
      </c>
      <c r="N48" s="64">
        <v>918</v>
      </c>
      <c r="O48" s="65">
        <v>917</v>
      </c>
      <c r="P48" s="48"/>
      <c r="Q48" s="48"/>
      <c r="R48" s="48"/>
      <c r="S48" s="48"/>
      <c r="T48" s="48"/>
      <c r="U48" s="48"/>
    </row>
    <row r="49" spans="1:21" ht="30.75" customHeight="1" x14ac:dyDescent="0.2">
      <c r="A49" s="48"/>
      <c r="B49" s="1155"/>
      <c r="C49" s="1156"/>
      <c r="D49" s="62"/>
      <c r="E49" s="1161" t="s">
        <v>14</v>
      </c>
      <c r="F49" s="1161"/>
      <c r="G49" s="1161"/>
      <c r="H49" s="1161"/>
      <c r="I49" s="1161"/>
      <c r="J49" s="1162"/>
      <c r="K49" s="63">
        <v>22</v>
      </c>
      <c r="L49" s="64">
        <v>3</v>
      </c>
      <c r="M49" s="64">
        <v>3</v>
      </c>
      <c r="N49" s="64">
        <v>3</v>
      </c>
      <c r="O49" s="65">
        <v>1</v>
      </c>
      <c r="P49" s="48"/>
      <c r="Q49" s="48"/>
      <c r="R49" s="48"/>
      <c r="S49" s="48"/>
      <c r="T49" s="48"/>
      <c r="U49" s="48"/>
    </row>
    <row r="50" spans="1:21" ht="30.75" customHeight="1" x14ac:dyDescent="0.2">
      <c r="A50" s="48"/>
      <c r="B50" s="1155"/>
      <c r="C50" s="1156"/>
      <c r="D50" s="62"/>
      <c r="E50" s="1161" t="s">
        <v>15</v>
      </c>
      <c r="F50" s="1161"/>
      <c r="G50" s="1161"/>
      <c r="H50" s="1161"/>
      <c r="I50" s="1161"/>
      <c r="J50" s="1162"/>
      <c r="K50" s="63">
        <v>374</v>
      </c>
      <c r="L50" s="64">
        <v>472</v>
      </c>
      <c r="M50" s="64">
        <v>665</v>
      </c>
      <c r="N50" s="64">
        <v>274</v>
      </c>
      <c r="O50" s="65">
        <v>206</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491</v>
      </c>
      <c r="L51" s="64" t="s">
        <v>491</v>
      </c>
      <c r="M51" s="64" t="s">
        <v>491</v>
      </c>
      <c r="N51" s="64" t="s">
        <v>491</v>
      </c>
      <c r="O51" s="65" t="s">
        <v>491</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4586</v>
      </c>
      <c r="L52" s="64">
        <v>4054</v>
      </c>
      <c r="M52" s="64">
        <v>3845</v>
      </c>
      <c r="N52" s="64">
        <v>3614</v>
      </c>
      <c r="O52" s="65">
        <v>3716</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1243</v>
      </c>
      <c r="L53" s="69">
        <v>1305</v>
      </c>
      <c r="M53" s="69">
        <v>1997</v>
      </c>
      <c r="N53" s="69">
        <v>1888</v>
      </c>
      <c r="O53" s="70">
        <v>2104</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E1TAz2oO3APZ55hx56nuIYuD3/O/L7VFQ1lXGXcui7+lmbVyCgXRtbl+Hs2njyjYNhHXcqEdmcEsg0i2jFJElQ==" saltValue="UDZaQ5dfXGxS2G0nnhKks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B39" zoomScale="70" zoomScaleNormal="70" zoomScaleSheetLayoutView="100" workbookViewId="0">
      <selection activeCell="S45" sqref="S45"/>
    </sheetView>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84" t="s">
        <v>30</v>
      </c>
      <c r="C41" s="1185"/>
      <c r="D41" s="105"/>
      <c r="E41" s="1190" t="s">
        <v>31</v>
      </c>
      <c r="F41" s="1190"/>
      <c r="G41" s="1190"/>
      <c r="H41" s="1191"/>
      <c r="I41" s="343">
        <v>53322</v>
      </c>
      <c r="J41" s="344">
        <v>52013</v>
      </c>
      <c r="K41" s="344">
        <v>50264</v>
      </c>
      <c r="L41" s="344">
        <v>47847</v>
      </c>
      <c r="M41" s="345">
        <v>43199</v>
      </c>
    </row>
    <row r="42" spans="2:13" ht="27.75" customHeight="1" x14ac:dyDescent="0.2">
      <c r="B42" s="1186"/>
      <c r="C42" s="1187"/>
      <c r="D42" s="106"/>
      <c r="E42" s="1192" t="s">
        <v>32</v>
      </c>
      <c r="F42" s="1192"/>
      <c r="G42" s="1192"/>
      <c r="H42" s="1193"/>
      <c r="I42" s="346">
        <v>4051</v>
      </c>
      <c r="J42" s="347">
        <v>3357</v>
      </c>
      <c r="K42" s="347">
        <v>2692</v>
      </c>
      <c r="L42" s="347">
        <v>2418</v>
      </c>
      <c r="M42" s="348">
        <v>2213</v>
      </c>
    </row>
    <row r="43" spans="2:13" ht="27.75" customHeight="1" x14ac:dyDescent="0.2">
      <c r="B43" s="1186"/>
      <c r="C43" s="1187"/>
      <c r="D43" s="106"/>
      <c r="E43" s="1192" t="s">
        <v>33</v>
      </c>
      <c r="F43" s="1192"/>
      <c r="G43" s="1192"/>
      <c r="H43" s="1193"/>
      <c r="I43" s="346">
        <v>10835</v>
      </c>
      <c r="J43" s="347">
        <v>10006</v>
      </c>
      <c r="K43" s="347">
        <v>9164</v>
      </c>
      <c r="L43" s="347">
        <v>7807</v>
      </c>
      <c r="M43" s="348">
        <v>7458</v>
      </c>
    </row>
    <row r="44" spans="2:13" ht="27.75" customHeight="1" x14ac:dyDescent="0.2">
      <c r="B44" s="1186"/>
      <c r="C44" s="1187"/>
      <c r="D44" s="106"/>
      <c r="E44" s="1192" t="s">
        <v>34</v>
      </c>
      <c r="F44" s="1192"/>
      <c r="G44" s="1192"/>
      <c r="H44" s="1193"/>
      <c r="I44" s="346">
        <v>27</v>
      </c>
      <c r="J44" s="347">
        <v>25</v>
      </c>
      <c r="K44" s="347">
        <v>22</v>
      </c>
      <c r="L44" s="347">
        <v>21</v>
      </c>
      <c r="M44" s="348">
        <v>18</v>
      </c>
    </row>
    <row r="45" spans="2:13" ht="27.75" customHeight="1" x14ac:dyDescent="0.2">
      <c r="B45" s="1186"/>
      <c r="C45" s="1187"/>
      <c r="D45" s="106"/>
      <c r="E45" s="1192" t="s">
        <v>35</v>
      </c>
      <c r="F45" s="1192"/>
      <c r="G45" s="1192"/>
      <c r="H45" s="1193"/>
      <c r="I45" s="346">
        <v>4611</v>
      </c>
      <c r="J45" s="347">
        <v>4462</v>
      </c>
      <c r="K45" s="347">
        <v>4086</v>
      </c>
      <c r="L45" s="347">
        <v>4218</v>
      </c>
      <c r="M45" s="348">
        <v>4245</v>
      </c>
    </row>
    <row r="46" spans="2:13" ht="27.75" customHeight="1" x14ac:dyDescent="0.2">
      <c r="B46" s="1186"/>
      <c r="C46" s="1187"/>
      <c r="D46" s="107"/>
      <c r="E46" s="1192" t="s">
        <v>36</v>
      </c>
      <c r="F46" s="1192"/>
      <c r="G46" s="1192"/>
      <c r="H46" s="1193"/>
      <c r="I46" s="346">
        <v>56</v>
      </c>
      <c r="J46" s="347">
        <v>52</v>
      </c>
      <c r="K46" s="347">
        <v>49</v>
      </c>
      <c r="L46" s="347">
        <v>46</v>
      </c>
      <c r="M46" s="348">
        <v>69</v>
      </c>
    </row>
    <row r="47" spans="2:13" ht="27.75" customHeight="1" x14ac:dyDescent="0.2">
      <c r="B47" s="1186"/>
      <c r="C47" s="1187"/>
      <c r="D47" s="108"/>
      <c r="E47" s="1194" t="s">
        <v>37</v>
      </c>
      <c r="F47" s="1195"/>
      <c r="G47" s="1195"/>
      <c r="H47" s="1196"/>
      <c r="I47" s="346" t="s">
        <v>491</v>
      </c>
      <c r="J47" s="347" t="s">
        <v>491</v>
      </c>
      <c r="K47" s="347" t="s">
        <v>491</v>
      </c>
      <c r="L47" s="347" t="s">
        <v>491</v>
      </c>
      <c r="M47" s="348" t="s">
        <v>491</v>
      </c>
    </row>
    <row r="48" spans="2:13" ht="27.75" customHeight="1" x14ac:dyDescent="0.2">
      <c r="B48" s="1186"/>
      <c r="C48" s="1187"/>
      <c r="D48" s="106"/>
      <c r="E48" s="1192" t="s">
        <v>38</v>
      </c>
      <c r="F48" s="1192"/>
      <c r="G48" s="1192"/>
      <c r="H48" s="1193"/>
      <c r="I48" s="346" t="s">
        <v>491</v>
      </c>
      <c r="J48" s="347" t="s">
        <v>491</v>
      </c>
      <c r="K48" s="347" t="s">
        <v>491</v>
      </c>
      <c r="L48" s="347" t="s">
        <v>491</v>
      </c>
      <c r="M48" s="348" t="s">
        <v>491</v>
      </c>
    </row>
    <row r="49" spans="2:13" ht="27.75" customHeight="1" x14ac:dyDescent="0.2">
      <c r="B49" s="1188"/>
      <c r="C49" s="1189"/>
      <c r="D49" s="106"/>
      <c r="E49" s="1192" t="s">
        <v>39</v>
      </c>
      <c r="F49" s="1192"/>
      <c r="G49" s="1192"/>
      <c r="H49" s="1193"/>
      <c r="I49" s="346" t="s">
        <v>491</v>
      </c>
      <c r="J49" s="347" t="s">
        <v>491</v>
      </c>
      <c r="K49" s="347" t="s">
        <v>491</v>
      </c>
      <c r="L49" s="347" t="s">
        <v>491</v>
      </c>
      <c r="M49" s="348" t="s">
        <v>491</v>
      </c>
    </row>
    <row r="50" spans="2:13" ht="27.75" customHeight="1" x14ac:dyDescent="0.2">
      <c r="B50" s="1197" t="s">
        <v>40</v>
      </c>
      <c r="C50" s="1198"/>
      <c r="D50" s="109"/>
      <c r="E50" s="1192" t="s">
        <v>41</v>
      </c>
      <c r="F50" s="1192"/>
      <c r="G50" s="1192"/>
      <c r="H50" s="1193"/>
      <c r="I50" s="346">
        <v>15028</v>
      </c>
      <c r="J50" s="347">
        <v>16530</v>
      </c>
      <c r="K50" s="347">
        <v>20395</v>
      </c>
      <c r="L50" s="347">
        <v>22275</v>
      </c>
      <c r="M50" s="348">
        <v>21697</v>
      </c>
    </row>
    <row r="51" spans="2:13" ht="27.75" customHeight="1" x14ac:dyDescent="0.2">
      <c r="B51" s="1186"/>
      <c r="C51" s="1187"/>
      <c r="D51" s="106"/>
      <c r="E51" s="1192" t="s">
        <v>42</v>
      </c>
      <c r="F51" s="1192"/>
      <c r="G51" s="1192"/>
      <c r="H51" s="1193"/>
      <c r="I51" s="346">
        <v>15092</v>
      </c>
      <c r="J51" s="347">
        <v>15500</v>
      </c>
      <c r="K51" s="347">
        <v>13698</v>
      </c>
      <c r="L51" s="347">
        <v>13319</v>
      </c>
      <c r="M51" s="348">
        <v>13357</v>
      </c>
    </row>
    <row r="52" spans="2:13" ht="27.75" customHeight="1" x14ac:dyDescent="0.2">
      <c r="B52" s="1188"/>
      <c r="C52" s="1189"/>
      <c r="D52" s="106"/>
      <c r="E52" s="1192" t="s">
        <v>43</v>
      </c>
      <c r="F52" s="1192"/>
      <c r="G52" s="1192"/>
      <c r="H52" s="1193"/>
      <c r="I52" s="346">
        <v>21905</v>
      </c>
      <c r="J52" s="347">
        <v>20272</v>
      </c>
      <c r="K52" s="347">
        <v>16785</v>
      </c>
      <c r="L52" s="347">
        <v>15658</v>
      </c>
      <c r="M52" s="348">
        <v>14371</v>
      </c>
    </row>
    <row r="53" spans="2:13" ht="27.75" customHeight="1" thickBot="1" x14ac:dyDescent="0.25">
      <c r="B53" s="1199" t="s">
        <v>19</v>
      </c>
      <c r="C53" s="1200"/>
      <c r="D53" s="110"/>
      <c r="E53" s="1201" t="s">
        <v>44</v>
      </c>
      <c r="F53" s="1201"/>
      <c r="G53" s="1201"/>
      <c r="H53" s="1202"/>
      <c r="I53" s="349">
        <v>20878</v>
      </c>
      <c r="J53" s="350">
        <v>17614</v>
      </c>
      <c r="K53" s="350">
        <v>15400</v>
      </c>
      <c r="L53" s="350">
        <v>11104</v>
      </c>
      <c r="M53" s="351">
        <v>7776</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riAMnm9AmTDSeV3gk3sCfKGsXf4tX6l630hTjNaCNyQrWZMNwVTBQITtudKt7ww4DKRVjH2qXs51X6WMX++bQw==" saltValue="Z7mh3M8ocjF0ljQ9ONVP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0" zoomScale="70" zoomScaleNormal="70" zoomScaleSheetLayoutView="100" workbookViewId="0">
      <selection activeCell="H62" sqref="H62"/>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531</v>
      </c>
      <c r="G54" s="119" t="s">
        <v>532</v>
      </c>
      <c r="H54" s="120" t="s">
        <v>533</v>
      </c>
    </row>
    <row r="55" spans="2:8" ht="52.5" customHeight="1" x14ac:dyDescent="0.2">
      <c r="B55" s="121"/>
      <c r="C55" s="1211" t="s">
        <v>46</v>
      </c>
      <c r="D55" s="1211"/>
      <c r="E55" s="1212"/>
      <c r="F55" s="352">
        <v>12135</v>
      </c>
      <c r="G55" s="352">
        <v>13548</v>
      </c>
      <c r="H55" s="353">
        <v>14546</v>
      </c>
    </row>
    <row r="56" spans="2:8" ht="52.5" customHeight="1" x14ac:dyDescent="0.2">
      <c r="B56" s="122"/>
      <c r="C56" s="1213" t="s">
        <v>47</v>
      </c>
      <c r="D56" s="1213"/>
      <c r="E56" s="1214"/>
      <c r="F56" s="354">
        <v>2438</v>
      </c>
      <c r="G56" s="354">
        <v>2441</v>
      </c>
      <c r="H56" s="355">
        <v>714</v>
      </c>
    </row>
    <row r="57" spans="2:8" ht="53.25" customHeight="1" x14ac:dyDescent="0.2">
      <c r="B57" s="122"/>
      <c r="C57" s="1215" t="s">
        <v>48</v>
      </c>
      <c r="D57" s="1215"/>
      <c r="E57" s="1216"/>
      <c r="F57" s="356">
        <v>4114</v>
      </c>
      <c r="G57" s="356">
        <v>4260</v>
      </c>
      <c r="H57" s="357">
        <v>4381</v>
      </c>
    </row>
    <row r="58" spans="2:8" ht="45.75" customHeight="1" x14ac:dyDescent="0.2">
      <c r="B58" s="123"/>
      <c r="C58" s="1203" t="s">
        <v>556</v>
      </c>
      <c r="D58" s="1204"/>
      <c r="E58" s="1205"/>
      <c r="F58" s="358">
        <v>2399</v>
      </c>
      <c r="G58" s="358">
        <v>2462</v>
      </c>
      <c r="H58" s="359">
        <v>2493</v>
      </c>
    </row>
    <row r="59" spans="2:8" ht="45.75" customHeight="1" x14ac:dyDescent="0.2">
      <c r="B59" s="123"/>
      <c r="C59" s="1203" t="s">
        <v>557</v>
      </c>
      <c r="D59" s="1204"/>
      <c r="E59" s="1205"/>
      <c r="F59" s="358">
        <v>278</v>
      </c>
      <c r="G59" s="358">
        <v>281</v>
      </c>
      <c r="H59" s="359">
        <v>290</v>
      </c>
    </row>
    <row r="60" spans="2:8" ht="45.75" customHeight="1" x14ac:dyDescent="0.2">
      <c r="B60" s="123"/>
      <c r="C60" s="1203" t="s">
        <v>558</v>
      </c>
      <c r="D60" s="1204"/>
      <c r="E60" s="1205"/>
      <c r="F60" s="358">
        <v>212</v>
      </c>
      <c r="G60" s="358">
        <v>239</v>
      </c>
      <c r="H60" s="359">
        <v>247</v>
      </c>
    </row>
    <row r="61" spans="2:8" ht="45.75" customHeight="1" x14ac:dyDescent="0.2">
      <c r="B61" s="123"/>
      <c r="C61" s="1203" t="s">
        <v>559</v>
      </c>
      <c r="D61" s="1204"/>
      <c r="E61" s="1205"/>
      <c r="F61" s="358">
        <v>238</v>
      </c>
      <c r="G61" s="358">
        <v>238</v>
      </c>
      <c r="H61" s="359">
        <v>238</v>
      </c>
    </row>
    <row r="62" spans="2:8" ht="45.75" customHeight="1" thickBot="1" x14ac:dyDescent="0.25">
      <c r="B62" s="124"/>
      <c r="C62" s="1206" t="s">
        <v>560</v>
      </c>
      <c r="D62" s="1207"/>
      <c r="E62" s="1208"/>
      <c r="F62" s="360">
        <v>195</v>
      </c>
      <c r="G62" s="360">
        <v>195</v>
      </c>
      <c r="H62" s="361">
        <v>195</v>
      </c>
    </row>
    <row r="63" spans="2:8" ht="52.5" customHeight="1" thickBot="1" x14ac:dyDescent="0.25">
      <c r="B63" s="125"/>
      <c r="C63" s="1209" t="s">
        <v>49</v>
      </c>
      <c r="D63" s="1209"/>
      <c r="E63" s="1210"/>
      <c r="F63" s="362">
        <v>18688</v>
      </c>
      <c r="G63" s="362">
        <v>20249</v>
      </c>
      <c r="H63" s="363">
        <v>19640</v>
      </c>
    </row>
    <row r="64" spans="2:8" ht="13" x14ac:dyDescent="0.2"/>
  </sheetData>
  <sheetProtection algorithmName="SHA-512" hashValue="aGcDaeoodAFGmoOMwdJ6gGlnD3Z4OKB/yqLIjNtSO/mvDFHe/xI5g9gQUJndGTjVatsIc4nKZVLn/aNqgbEyBg==" saltValue="V6F6zGGDZjdlv1ki0zcy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528</v>
      </c>
      <c r="G2" s="139"/>
      <c r="H2" s="140"/>
    </row>
    <row r="3" spans="1:8" x14ac:dyDescent="0.2">
      <c r="A3" s="136" t="s">
        <v>521</v>
      </c>
      <c r="B3" s="141"/>
      <c r="C3" s="142"/>
      <c r="D3" s="143">
        <v>100635</v>
      </c>
      <c r="E3" s="144"/>
      <c r="F3" s="145">
        <v>45483</v>
      </c>
      <c r="G3" s="146"/>
      <c r="H3" s="147"/>
    </row>
    <row r="4" spans="1:8" x14ac:dyDescent="0.2">
      <c r="A4" s="148"/>
      <c r="B4" s="149"/>
      <c r="C4" s="150"/>
      <c r="D4" s="151">
        <v>60949</v>
      </c>
      <c r="E4" s="152"/>
      <c r="F4" s="153">
        <v>24241</v>
      </c>
      <c r="G4" s="154"/>
      <c r="H4" s="155"/>
    </row>
    <row r="5" spans="1:8" x14ac:dyDescent="0.2">
      <c r="A5" s="136" t="s">
        <v>523</v>
      </c>
      <c r="B5" s="141"/>
      <c r="C5" s="142"/>
      <c r="D5" s="143">
        <v>63082</v>
      </c>
      <c r="E5" s="144"/>
      <c r="F5" s="145">
        <v>45945</v>
      </c>
      <c r="G5" s="146"/>
      <c r="H5" s="147"/>
    </row>
    <row r="6" spans="1:8" x14ac:dyDescent="0.2">
      <c r="A6" s="148"/>
      <c r="B6" s="149"/>
      <c r="C6" s="150"/>
      <c r="D6" s="151">
        <v>29852</v>
      </c>
      <c r="E6" s="152"/>
      <c r="F6" s="153">
        <v>25180</v>
      </c>
      <c r="G6" s="154"/>
      <c r="H6" s="155"/>
    </row>
    <row r="7" spans="1:8" x14ac:dyDescent="0.2">
      <c r="A7" s="136" t="s">
        <v>524</v>
      </c>
      <c r="B7" s="141"/>
      <c r="C7" s="142"/>
      <c r="D7" s="143">
        <v>50042</v>
      </c>
      <c r="E7" s="144"/>
      <c r="F7" s="145">
        <v>44475</v>
      </c>
      <c r="G7" s="146"/>
      <c r="H7" s="147"/>
    </row>
    <row r="8" spans="1:8" x14ac:dyDescent="0.2">
      <c r="A8" s="148"/>
      <c r="B8" s="149"/>
      <c r="C8" s="150"/>
      <c r="D8" s="151">
        <v>34796</v>
      </c>
      <c r="E8" s="152"/>
      <c r="F8" s="153">
        <v>24780</v>
      </c>
      <c r="G8" s="154"/>
      <c r="H8" s="155"/>
    </row>
    <row r="9" spans="1:8" x14ac:dyDescent="0.2">
      <c r="A9" s="136" t="s">
        <v>525</v>
      </c>
      <c r="B9" s="141"/>
      <c r="C9" s="142"/>
      <c r="D9" s="143">
        <v>42011</v>
      </c>
      <c r="E9" s="144"/>
      <c r="F9" s="145">
        <v>45982</v>
      </c>
      <c r="G9" s="146"/>
      <c r="H9" s="147"/>
    </row>
    <row r="10" spans="1:8" x14ac:dyDescent="0.2">
      <c r="A10" s="148"/>
      <c r="B10" s="149"/>
      <c r="C10" s="150"/>
      <c r="D10" s="151">
        <v>18441</v>
      </c>
      <c r="E10" s="152"/>
      <c r="F10" s="153">
        <v>25583</v>
      </c>
      <c r="G10" s="154"/>
      <c r="H10" s="155"/>
    </row>
    <row r="11" spans="1:8" x14ac:dyDescent="0.2">
      <c r="A11" s="136" t="s">
        <v>526</v>
      </c>
      <c r="B11" s="141"/>
      <c r="C11" s="142"/>
      <c r="D11" s="143">
        <v>29070</v>
      </c>
      <c r="E11" s="144"/>
      <c r="F11" s="145">
        <v>50538</v>
      </c>
      <c r="G11" s="146"/>
      <c r="H11" s="147"/>
    </row>
    <row r="12" spans="1:8" x14ac:dyDescent="0.2">
      <c r="A12" s="148"/>
      <c r="B12" s="149"/>
      <c r="C12" s="156"/>
      <c r="D12" s="151">
        <v>21345</v>
      </c>
      <c r="E12" s="152"/>
      <c r="F12" s="153">
        <v>29053</v>
      </c>
      <c r="G12" s="154"/>
      <c r="H12" s="155"/>
    </row>
    <row r="13" spans="1:8" x14ac:dyDescent="0.2">
      <c r="A13" s="136"/>
      <c r="B13" s="141"/>
      <c r="C13" s="157"/>
      <c r="D13" s="158">
        <v>56968</v>
      </c>
      <c r="E13" s="159"/>
      <c r="F13" s="160">
        <v>46485</v>
      </c>
      <c r="G13" s="161"/>
      <c r="H13" s="147"/>
    </row>
    <row r="14" spans="1:8" x14ac:dyDescent="0.2">
      <c r="A14" s="148"/>
      <c r="B14" s="149"/>
      <c r="C14" s="150"/>
      <c r="D14" s="151">
        <v>33077</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6.67</v>
      </c>
      <c r="C19" s="162">
        <f>ROUND(VALUE(SUBSTITUTE(実質収支比率等に係る経年分析!G$48,"▲","-")),2)</f>
        <v>15.32</v>
      </c>
      <c r="D19" s="162">
        <f>ROUND(VALUE(SUBSTITUTE(実質収支比率等に係る経年分析!H$48,"▲","-")),2)</f>
        <v>9.56</v>
      </c>
      <c r="E19" s="162">
        <f>ROUND(VALUE(SUBSTITUTE(実質収支比率等に係る経年分析!I$48,"▲","-")),2)</f>
        <v>6.94</v>
      </c>
      <c r="F19" s="162">
        <f>ROUND(VALUE(SUBSTITUTE(実質収支比率等に係る経年分析!J$48,"▲","-")),2)</f>
        <v>6.64</v>
      </c>
    </row>
    <row r="20" spans="1:11" x14ac:dyDescent="0.2">
      <c r="A20" s="162" t="s">
        <v>53</v>
      </c>
      <c r="B20" s="162">
        <f>ROUND(VALUE(SUBSTITUTE(実質収支比率等に係る経年分析!F$47,"▲","-")),2)</f>
        <v>32.35</v>
      </c>
      <c r="C20" s="162">
        <f>ROUND(VALUE(SUBSTITUTE(実質収支比率等に係る経年分析!G$47,"▲","-")),2)</f>
        <v>38.14</v>
      </c>
      <c r="D20" s="162">
        <f>ROUND(VALUE(SUBSTITUTE(実質収支比率等に係る経年分析!H$47,"▲","-")),2)</f>
        <v>48.84</v>
      </c>
      <c r="E20" s="162">
        <f>ROUND(VALUE(SUBSTITUTE(実質収支比率等に係る経年分析!I$47,"▲","-")),2)</f>
        <v>54.4</v>
      </c>
      <c r="F20" s="162">
        <f>ROUND(VALUE(SUBSTITUTE(実質収支比率等に係る経年分析!J$47,"▲","-")),2)</f>
        <v>53.11</v>
      </c>
    </row>
    <row r="21" spans="1:11" x14ac:dyDescent="0.2">
      <c r="A21" s="162" t="s">
        <v>54</v>
      </c>
      <c r="B21" s="162">
        <f>IF(ISNUMBER(VALUE(SUBSTITUTE(実質収支比率等に係る経年分析!F$49,"▲","-"))),ROUND(VALUE(SUBSTITUTE(実質収支比率等に係る経年分析!F$49,"▲","-")),2),NA())</f>
        <v>4.74</v>
      </c>
      <c r="C21" s="162">
        <f>IF(ISNUMBER(VALUE(SUBSTITUTE(実質収支比率等に係る経年分析!G$49,"▲","-"))),ROUND(VALUE(SUBSTITUTE(実質収支比率等に係る経年分析!G$49,"▲","-")),2),NA())</f>
        <v>13.48</v>
      </c>
      <c r="D21" s="162">
        <f>IF(ISNUMBER(VALUE(SUBSTITUTE(実質収支比率等に係る経年分析!H$49,"▲","-"))),ROUND(VALUE(SUBSTITUTE(実質収支比率等に係る経年分析!H$49,"▲","-")),2),NA())</f>
        <v>7.95</v>
      </c>
      <c r="E21" s="162">
        <f>IF(ISNUMBER(VALUE(SUBSTITUTE(実質収支比率等に係る経年分析!I$49,"▲","-"))),ROUND(VALUE(SUBSTITUTE(実質収支比率等に係る経年分析!I$49,"▲","-")),2),NA())</f>
        <v>3.12</v>
      </c>
      <c r="F21" s="162">
        <f>IF(ISNUMBER(VALUE(SUBSTITUTE(実質収支比率等に係る経年分析!J$49,"▲","-"))),ROUND(VALUE(SUBSTITUTE(実質収支比率等に係る経年分析!J$49,"▲","-")),2),NA())</f>
        <v>10.3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0.47</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0.76</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0.26</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0.31</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都市再開発事業特別会計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0.33</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0.15</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0.16</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0.21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0.21</v>
      </c>
    </row>
    <row r="30" spans="1:11" x14ac:dyDescent="0.2">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0.43</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0.47</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0.42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0.44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0.5</v>
      </c>
    </row>
    <row r="31" spans="1:11" x14ac:dyDescent="0.2">
      <c r="A31" s="163" t="str">
        <f>IF(連結実質赤字比率に係る赤字・黒字の構成分析!C$39="",NA(),連結実質赤字比率に係る赤字・黒字の構成分析!C$39)</f>
        <v>介護保険事業特別会計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0.67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0.54</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0.86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1.01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0.66</v>
      </c>
    </row>
    <row r="33" spans="1:16" x14ac:dyDescent="0.2">
      <c r="A33" s="163" t="str">
        <f>IF(連結実質赤字比率に係る赤字・黒字の構成分析!C$37="",NA(),連結実質赤字比率に係る赤字・黒字の構成分析!C$37)</f>
        <v>病院事業会計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1.04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1.18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0.94</v>
      </c>
    </row>
    <row r="34" spans="1:16" x14ac:dyDescent="0.2">
      <c r="A34" s="163" t="str">
        <f>IF(連結実質赤字比率に係る赤字・黒字の構成分析!C$36="",NA(),連結実質赤字比率に係る赤字・黒字の構成分析!C$36)</f>
        <v>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5.56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6.73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6.88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6.22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2.86</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3.93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5.08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5.51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6.44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6.35</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6.31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14.97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8.92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6.81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6.47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4586</v>
      </c>
      <c r="E42" s="164"/>
      <c r="F42" s="164"/>
      <c r="G42" s="164">
        <f>'実質公債費比率（分子）の構造'!L$52</f>
        <v>4054</v>
      </c>
      <c r="H42" s="164"/>
      <c r="I42" s="164"/>
      <c r="J42" s="164">
        <f>'実質公債費比率（分子）の構造'!M$52</f>
        <v>3845</v>
      </c>
      <c r="K42" s="164"/>
      <c r="L42" s="164"/>
      <c r="M42" s="164">
        <f>'実質公債費比率（分子）の構造'!N$52</f>
        <v>3614</v>
      </c>
      <c r="N42" s="164"/>
      <c r="O42" s="164"/>
      <c r="P42" s="164">
        <f>'実質公債費比率（分子）の構造'!O$52</f>
        <v>3716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374</v>
      </c>
      <c r="C44" s="164"/>
      <c r="D44" s="164"/>
      <c r="E44" s="164">
        <f>'実質公債費比率（分子）の構造'!L$50</f>
        <v>472</v>
      </c>
      <c r="F44" s="164"/>
      <c r="G44" s="164"/>
      <c r="H44" s="164">
        <f>'実質公債費比率（分子）の構造'!M$50</f>
        <v>665</v>
      </c>
      <c r="I44" s="164"/>
      <c r="J44" s="164"/>
      <c r="K44" s="164">
        <f>'実質公債費比率（分子）の構造'!N$50</f>
        <v>274</v>
      </c>
      <c r="L44" s="164"/>
      <c r="M44" s="164"/>
      <c r="N44" s="164">
        <f>'実質公債費比率（分子）の構造'!O$50</f>
        <v>206</v>
      </c>
      <c r="O44" s="164"/>
      <c r="P44" s="164"/>
    </row>
    <row r="45" spans="1:16" x14ac:dyDescent="0.2">
      <c r="A45" s="164" t="s">
        <v>63</v>
      </c>
      <c r="B45" s="164">
        <f>'実質公債費比率（分子）の構造'!K$49</f>
        <v>22</v>
      </c>
      <c r="C45" s="164"/>
      <c r="D45" s="164"/>
      <c r="E45" s="164">
        <f>'実質公債費比率（分子）の構造'!L$49</f>
        <v>3</v>
      </c>
      <c r="F45" s="164"/>
      <c r="G45" s="164"/>
      <c r="H45" s="164">
        <f>'実質公債費比率（分子）の構造'!M$49</f>
        <v>3</v>
      </c>
      <c r="I45" s="164"/>
      <c r="J45" s="164"/>
      <c r="K45" s="164">
        <f>'実質公債費比率（分子）の構造'!N$49</f>
        <v>3</v>
      </c>
      <c r="L45" s="164"/>
      <c r="M45" s="164"/>
      <c r="N45" s="164">
        <f>'実質公債費比率（分子）の構造'!O$49</f>
        <v>1</v>
      </c>
      <c r="O45" s="164"/>
      <c r="P45" s="164"/>
    </row>
    <row r="46" spans="1:16" x14ac:dyDescent="0.2">
      <c r="A46" s="164" t="s">
        <v>64</v>
      </c>
      <c r="B46" s="164">
        <f>'実質公債費比率（分子）の構造'!K$48</f>
        <v>1135</v>
      </c>
      <c r="C46" s="164"/>
      <c r="D46" s="164"/>
      <c r="E46" s="164">
        <f>'実質公債費比率（分子）の構造'!L$48</f>
        <v>931</v>
      </c>
      <c r="F46" s="164"/>
      <c r="G46" s="164"/>
      <c r="H46" s="164">
        <f>'実質公債費比率（分子）の構造'!M$48</f>
        <v>942</v>
      </c>
      <c r="I46" s="164"/>
      <c r="J46" s="164"/>
      <c r="K46" s="164">
        <f>'実質公債費比率（分子）の構造'!N$48</f>
        <v>918</v>
      </c>
      <c r="L46" s="164"/>
      <c r="M46" s="164"/>
      <c r="N46" s="164">
        <f>'実質公債費比率（分子）の構造'!O$48</f>
        <v>917</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4298</v>
      </c>
      <c r="C49" s="164"/>
      <c r="D49" s="164"/>
      <c r="E49" s="164">
        <f>'実質公債費比率（分子）の構造'!L$45</f>
        <v>3953</v>
      </c>
      <c r="F49" s="164"/>
      <c r="G49" s="164"/>
      <c r="H49" s="164">
        <f>'実質公債費比率（分子）の構造'!M$45</f>
        <v>4232</v>
      </c>
      <c r="I49" s="164"/>
      <c r="J49" s="164"/>
      <c r="K49" s="164">
        <f>'実質公債費比率（分子）の構造'!N$45</f>
        <v>4307</v>
      </c>
      <c r="L49" s="164"/>
      <c r="M49" s="164"/>
      <c r="N49" s="164">
        <f>'実質公債費比率（分子）の構造'!O$45</f>
        <v>4696</v>
      </c>
      <c r="O49" s="164"/>
      <c r="P49" s="164"/>
    </row>
    <row r="50" spans="1:16" x14ac:dyDescent="0.2">
      <c r="A50" s="164" t="s">
        <v>67</v>
      </c>
      <c r="B50" s="164" t="e">
        <f>NA()</f>
        <v>#N/A</v>
      </c>
      <c r="C50" s="164">
        <f>IF(ISNUMBER('実質公債費比率（分子）の構造'!K$53),'実質公債費比率（分子）の構造'!K$53,NA())</f>
        <v>1243</v>
      </c>
      <c r="D50" s="164" t="e">
        <f>NA()</f>
        <v>#N/A</v>
      </c>
      <c r="E50" s="164" t="e">
        <f>NA()</f>
        <v>#N/A</v>
      </c>
      <c r="F50" s="164">
        <f>IF(ISNUMBER('実質公債費比率（分子）の構造'!L$53),'実質公債費比率（分子）の構造'!L$53,NA())</f>
        <v>1305</v>
      </c>
      <c r="G50" s="164" t="e">
        <f>NA()</f>
        <v>#N/A</v>
      </c>
      <c r="H50" s="164" t="e">
        <f>NA()</f>
        <v>#N/A</v>
      </c>
      <c r="I50" s="164">
        <f>IF(ISNUMBER('実質公債費比率（分子）の構造'!M$53),'実質公債費比率（分子）の構造'!M$53,NA())</f>
        <v>1997</v>
      </c>
      <c r="J50" s="164" t="e">
        <f>NA()</f>
        <v>#N/A</v>
      </c>
      <c r="K50" s="164" t="e">
        <f>NA()</f>
        <v>#N/A</v>
      </c>
      <c r="L50" s="164">
        <f>IF(ISNUMBER('実質公債費比率（分子）の構造'!N$53),'実質公債費比率（分子）の構造'!N$53,NA())</f>
        <v>1888</v>
      </c>
      <c r="M50" s="164" t="e">
        <f>NA()</f>
        <v>#N/A</v>
      </c>
      <c r="N50" s="164" t="e">
        <f>NA()</f>
        <v>#N/A</v>
      </c>
      <c r="O50" s="164">
        <f>IF(ISNUMBER('実質公債費比率（分子）の構造'!O$53),'実質公債費比率（分子）の構造'!O$53,NA())</f>
        <v>2104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21905</v>
      </c>
      <c r="E56" s="163"/>
      <c r="F56" s="163"/>
      <c r="G56" s="163">
        <f>'将来負担比率（分子）の構造'!J$52</f>
        <v>20272</v>
      </c>
      <c r="H56" s="163"/>
      <c r="I56" s="163"/>
      <c r="J56" s="163">
        <f>'将来負担比率（分子）の構造'!K$52</f>
        <v>16785</v>
      </c>
      <c r="K56" s="163"/>
      <c r="L56" s="163"/>
      <c r="M56" s="163">
        <f>'将来負担比率（分子）の構造'!L$52</f>
        <v>15658</v>
      </c>
      <c r="N56" s="163"/>
      <c r="O56" s="163"/>
      <c r="P56" s="163">
        <f>'将来負担比率（分子）の構造'!M$52</f>
        <v>14371</v>
      </c>
    </row>
    <row r="57" spans="1:16" x14ac:dyDescent="0.2">
      <c r="A57" s="163" t="s">
        <v>42</v>
      </c>
      <c r="B57" s="163"/>
      <c r="C57" s="163"/>
      <c r="D57" s="163">
        <f>'将来負担比率（分子）の構造'!I$51</f>
        <v>15092</v>
      </c>
      <c r="E57" s="163"/>
      <c r="F57" s="163"/>
      <c r="G57" s="163">
        <f>'将来負担比率（分子）の構造'!J$51</f>
        <v>15500</v>
      </c>
      <c r="H57" s="163"/>
      <c r="I57" s="163"/>
      <c r="J57" s="163">
        <f>'将来負担比率（分子）の構造'!K$51</f>
        <v>13698</v>
      </c>
      <c r="K57" s="163"/>
      <c r="L57" s="163"/>
      <c r="M57" s="163">
        <f>'将来負担比率（分子）の構造'!L$51</f>
        <v>13319</v>
      </c>
      <c r="N57" s="163"/>
      <c r="O57" s="163"/>
      <c r="P57" s="163">
        <f>'将来負担比率（分子）の構造'!M$51</f>
        <v>13357</v>
      </c>
    </row>
    <row r="58" spans="1:16" x14ac:dyDescent="0.2">
      <c r="A58" s="163" t="s">
        <v>41</v>
      </c>
      <c r="B58" s="163"/>
      <c r="C58" s="163"/>
      <c r="D58" s="163">
        <f>'将来負担比率（分子）の構造'!I$50</f>
        <v>15028</v>
      </c>
      <c r="E58" s="163"/>
      <c r="F58" s="163"/>
      <c r="G58" s="163">
        <f>'将来負担比率（分子）の構造'!J$50</f>
        <v>16530</v>
      </c>
      <c r="H58" s="163"/>
      <c r="I58" s="163"/>
      <c r="J58" s="163">
        <f>'将来負担比率（分子）の構造'!K$50</f>
        <v>20395</v>
      </c>
      <c r="K58" s="163"/>
      <c r="L58" s="163"/>
      <c r="M58" s="163">
        <f>'将来負担比率（分子）の構造'!L$50</f>
        <v>22275</v>
      </c>
      <c r="N58" s="163"/>
      <c r="O58" s="163"/>
      <c r="P58" s="163">
        <f>'将来負担比率（分子）の構造'!M$50</f>
        <v>21697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56</v>
      </c>
      <c r="C61" s="163"/>
      <c r="D61" s="163"/>
      <c r="E61" s="163">
        <f>'将来負担比率（分子）の構造'!J$46</f>
        <v>52</v>
      </c>
      <c r="F61" s="163"/>
      <c r="G61" s="163"/>
      <c r="H61" s="163">
        <f>'将来負担比率（分子）の構造'!K$46</f>
        <v>49</v>
      </c>
      <c r="I61" s="163"/>
      <c r="J61" s="163"/>
      <c r="K61" s="163">
        <f>'将来負担比率（分子）の構造'!L$46</f>
        <v>46</v>
      </c>
      <c r="L61" s="163"/>
      <c r="M61" s="163"/>
      <c r="N61" s="163">
        <f>'将来負担比率（分子）の構造'!M$46</f>
        <v>69</v>
      </c>
      <c r="O61" s="163"/>
      <c r="P61" s="163"/>
    </row>
    <row r="62" spans="1:16" x14ac:dyDescent="0.2">
      <c r="A62" s="163" t="s">
        <v>35</v>
      </c>
      <c r="B62" s="163">
        <f>'将来負担比率（分子）の構造'!I$45</f>
        <v>4611</v>
      </c>
      <c r="C62" s="163"/>
      <c r="D62" s="163"/>
      <c r="E62" s="163">
        <f>'将来負担比率（分子）の構造'!J$45</f>
        <v>4462</v>
      </c>
      <c r="F62" s="163"/>
      <c r="G62" s="163"/>
      <c r="H62" s="163">
        <f>'将来負担比率（分子）の構造'!K$45</f>
        <v>4086</v>
      </c>
      <c r="I62" s="163"/>
      <c r="J62" s="163"/>
      <c r="K62" s="163">
        <f>'将来負担比率（分子）の構造'!L$45</f>
        <v>4218</v>
      </c>
      <c r="L62" s="163"/>
      <c r="M62" s="163"/>
      <c r="N62" s="163">
        <f>'将来負担比率（分子）の構造'!M$45</f>
        <v>4245</v>
      </c>
      <c r="O62" s="163"/>
      <c r="P62" s="163"/>
    </row>
    <row r="63" spans="1:16" x14ac:dyDescent="0.2">
      <c r="A63" s="163" t="s">
        <v>34</v>
      </c>
      <c r="B63" s="163">
        <f>'将来負担比率（分子）の構造'!I$44</f>
        <v>27</v>
      </c>
      <c r="C63" s="163"/>
      <c r="D63" s="163"/>
      <c r="E63" s="163">
        <f>'将来負担比率（分子）の構造'!J$44</f>
        <v>25</v>
      </c>
      <c r="F63" s="163"/>
      <c r="G63" s="163"/>
      <c r="H63" s="163">
        <f>'将来負担比率（分子）の構造'!K$44</f>
        <v>22</v>
      </c>
      <c r="I63" s="163"/>
      <c r="J63" s="163"/>
      <c r="K63" s="163">
        <f>'将来負担比率（分子）の構造'!L$44</f>
        <v>21</v>
      </c>
      <c r="L63" s="163"/>
      <c r="M63" s="163"/>
      <c r="N63" s="163">
        <f>'将来負担比率（分子）の構造'!M$44</f>
        <v>18</v>
      </c>
      <c r="O63" s="163"/>
      <c r="P63" s="163"/>
    </row>
    <row r="64" spans="1:16" x14ac:dyDescent="0.2">
      <c r="A64" s="163" t="s">
        <v>33</v>
      </c>
      <c r="B64" s="163">
        <f>'将来負担比率（分子）の構造'!I$43</f>
        <v>10835</v>
      </c>
      <c r="C64" s="163"/>
      <c r="D64" s="163"/>
      <c r="E64" s="163">
        <f>'将来負担比率（分子）の構造'!J$43</f>
        <v>10006</v>
      </c>
      <c r="F64" s="163"/>
      <c r="G64" s="163"/>
      <c r="H64" s="163">
        <f>'将来負担比率（分子）の構造'!K$43</f>
        <v>9164</v>
      </c>
      <c r="I64" s="163"/>
      <c r="J64" s="163"/>
      <c r="K64" s="163">
        <f>'将来負担比率（分子）の構造'!L$43</f>
        <v>7807</v>
      </c>
      <c r="L64" s="163"/>
      <c r="M64" s="163"/>
      <c r="N64" s="163">
        <f>'将来負担比率（分子）の構造'!M$43</f>
        <v>7458</v>
      </c>
      <c r="O64" s="163"/>
      <c r="P64" s="163"/>
    </row>
    <row r="65" spans="1:16" x14ac:dyDescent="0.2">
      <c r="A65" s="163" t="s">
        <v>32</v>
      </c>
      <c r="B65" s="163">
        <f>'将来負担比率（分子）の構造'!I$42</f>
        <v>4051</v>
      </c>
      <c r="C65" s="163"/>
      <c r="D65" s="163"/>
      <c r="E65" s="163">
        <f>'将来負担比率（分子）の構造'!J$42</f>
        <v>3357</v>
      </c>
      <c r="F65" s="163"/>
      <c r="G65" s="163"/>
      <c r="H65" s="163">
        <f>'将来負担比率（分子）の構造'!K$42</f>
        <v>2692</v>
      </c>
      <c r="I65" s="163"/>
      <c r="J65" s="163"/>
      <c r="K65" s="163">
        <f>'将来負担比率（分子）の構造'!L$42</f>
        <v>2418</v>
      </c>
      <c r="L65" s="163"/>
      <c r="M65" s="163"/>
      <c r="N65" s="163">
        <f>'将来負担比率（分子）の構造'!M$42</f>
        <v>2213</v>
      </c>
      <c r="O65" s="163"/>
      <c r="P65" s="163"/>
    </row>
    <row r="66" spans="1:16" x14ac:dyDescent="0.2">
      <c r="A66" s="163" t="s">
        <v>31</v>
      </c>
      <c r="B66" s="163">
        <f>'将来負担比率（分子）の構造'!I$41</f>
        <v>53322</v>
      </c>
      <c r="C66" s="163"/>
      <c r="D66" s="163"/>
      <c r="E66" s="163">
        <f>'将来負担比率（分子）の構造'!J$41</f>
        <v>52013</v>
      </c>
      <c r="F66" s="163"/>
      <c r="G66" s="163"/>
      <c r="H66" s="163">
        <f>'将来負担比率（分子）の構造'!K$41</f>
        <v>50264</v>
      </c>
      <c r="I66" s="163"/>
      <c r="J66" s="163"/>
      <c r="K66" s="163">
        <f>'将来負担比率（分子）の構造'!L$41</f>
        <v>47847</v>
      </c>
      <c r="L66" s="163"/>
      <c r="M66" s="163"/>
      <c r="N66" s="163">
        <f>'将来負担比率（分子）の構造'!M$41</f>
        <v>43199</v>
      </c>
      <c r="O66" s="163"/>
      <c r="P66" s="163"/>
    </row>
    <row r="67" spans="1:16" x14ac:dyDescent="0.2">
      <c r="A67" s="163" t="s">
        <v>71</v>
      </c>
      <c r="B67" s="163" t="e">
        <f>NA()</f>
        <v>#N/A</v>
      </c>
      <c r="C67" s="163">
        <f>IF(ISNUMBER('将来負担比率（分子）の構造'!I$53), IF('将来負担比率（分子）の構造'!I$53 &lt; 0, 0, '将来負担比率（分子）の構造'!I$53), NA())</f>
        <v>20878</v>
      </c>
      <c r="D67" s="163" t="e">
        <f>NA()</f>
        <v>#N/A</v>
      </c>
      <c r="E67" s="163" t="e">
        <f>NA()</f>
        <v>#N/A</v>
      </c>
      <c r="F67" s="163">
        <f>IF(ISNUMBER('将来負担比率（分子）の構造'!J$53), IF('将来負担比率（分子）の構造'!J$53 &lt; 0, 0, '将来負担比率（分子）の構造'!J$53), NA())</f>
        <v>17614</v>
      </c>
      <c r="G67" s="163" t="e">
        <f>NA()</f>
        <v>#N/A</v>
      </c>
      <c r="H67" s="163" t="e">
        <f>NA()</f>
        <v>#N/A</v>
      </c>
      <c r="I67" s="163">
        <f>IF(ISNUMBER('将来負担比率（分子）の構造'!K$53), IF('将来負担比率（分子）の構造'!K$53 &lt; 0, 0, '将来負担比率（分子）の構造'!K$53), NA())</f>
        <v>15400</v>
      </c>
      <c r="J67" s="163" t="e">
        <f>NA()</f>
        <v>#N/A</v>
      </c>
      <c r="K67" s="163" t="e">
        <f>NA()</f>
        <v>#N/A</v>
      </c>
      <c r="L67" s="163">
        <f>IF(ISNUMBER('将来負担比率（分子）の構造'!L$53), IF('将来負担比率（分子）の構造'!L$53 &lt; 0, 0, '将来負担比率（分子）の構造'!L$53), NA())</f>
        <v>11104</v>
      </c>
      <c r="M67" s="163" t="e">
        <f>NA()</f>
        <v>#N/A</v>
      </c>
      <c r="N67" s="163" t="e">
        <f>NA()</f>
        <v>#N/A</v>
      </c>
      <c r="O67" s="163">
        <f>IF(ISNUMBER('将来負担比率（分子）の構造'!M$53), IF('将来負担比率（分子）の構造'!M$53 &lt; 0, 0, '将来負担比率（分子）の構造'!M$53), NA())</f>
        <v>7776</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12135</v>
      </c>
      <c r="C72" s="167">
        <f>基金残高に係る経年分析!G55</f>
        <v>13548</v>
      </c>
      <c r="D72" s="167">
        <f>基金残高に係る経年分析!H55</f>
        <v>14546</v>
      </c>
    </row>
    <row r="73" spans="1:16" x14ac:dyDescent="0.2">
      <c r="A73" s="166" t="s">
        <v>74</v>
      </c>
      <c r="B73" s="167">
        <f>基金残高に係る経年分析!F56</f>
        <v>2438</v>
      </c>
      <c r="C73" s="167">
        <f>基金残高に係る経年分析!G56</f>
        <v>2441</v>
      </c>
      <c r="D73" s="167">
        <f>基金残高に係る経年分析!H56</f>
        <v>714</v>
      </c>
    </row>
    <row r="74" spans="1:16" x14ac:dyDescent="0.2">
      <c r="A74" s="166" t="s">
        <v>75</v>
      </c>
      <c r="B74" s="167">
        <f>基金残高に係る経年分析!F57</f>
        <v>4114</v>
      </c>
      <c r="C74" s="167">
        <f>基金残高に係る経年分析!G57</f>
        <v>4260</v>
      </c>
      <c r="D74" s="167">
        <f>基金残高に係る経年分析!H57</f>
        <v>4381</v>
      </c>
    </row>
  </sheetData>
  <sheetProtection algorithmName="SHA-512" hashValue="5YBARdxt38VHO3G9Y9bWBWLzfP8EgaH95xFb3nBcG+kD+8MgIoUOm3d5mxmNRymDZdSLaaAga3VeNgNshBv0+g==" saltValue="mpWbeyJ+p2fevFNKhewVl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26012670</v>
      </c>
      <c r="S5" s="613"/>
      <c r="T5" s="613"/>
      <c r="U5" s="613"/>
      <c r="V5" s="613"/>
      <c r="W5" s="613"/>
      <c r="X5" s="613"/>
      <c r="Y5" s="614"/>
      <c r="Z5" s="615">
        <v>53.7</v>
      </c>
      <c r="AA5" s="615"/>
      <c r="AB5" s="615"/>
      <c r="AC5" s="615"/>
      <c r="AD5" s="616">
        <v>23985871</v>
      </c>
      <c r="AE5" s="616"/>
      <c r="AF5" s="616"/>
      <c r="AG5" s="616"/>
      <c r="AH5" s="616"/>
      <c r="AI5" s="616"/>
      <c r="AJ5" s="616"/>
      <c r="AK5" s="616"/>
      <c r="AL5" s="617">
        <v>84.5</v>
      </c>
      <c r="AM5" s="618"/>
      <c r="AN5" s="618"/>
      <c r="AO5" s="619"/>
      <c r="AP5" s="609" t="s">
        <v>216</v>
      </c>
      <c r="AQ5" s="610"/>
      <c r="AR5" s="610"/>
      <c r="AS5" s="610"/>
      <c r="AT5" s="610"/>
      <c r="AU5" s="610"/>
      <c r="AV5" s="610"/>
      <c r="AW5" s="610"/>
      <c r="AX5" s="610"/>
      <c r="AY5" s="610"/>
      <c r="AZ5" s="610"/>
      <c r="BA5" s="610"/>
      <c r="BB5" s="610"/>
      <c r="BC5" s="610"/>
      <c r="BD5" s="610"/>
      <c r="BE5" s="610"/>
      <c r="BF5" s="611"/>
      <c r="BG5" s="623">
        <v>23879943</v>
      </c>
      <c r="BH5" s="624"/>
      <c r="BI5" s="624"/>
      <c r="BJ5" s="624"/>
      <c r="BK5" s="624"/>
      <c r="BL5" s="624"/>
      <c r="BM5" s="624"/>
      <c r="BN5" s="625"/>
      <c r="BO5" s="626">
        <v>91.8</v>
      </c>
      <c r="BP5" s="626"/>
      <c r="BQ5" s="626"/>
      <c r="BR5" s="626"/>
      <c r="BS5" s="627">
        <v>131889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179689</v>
      </c>
      <c r="S6" s="624"/>
      <c r="T6" s="624"/>
      <c r="U6" s="624"/>
      <c r="V6" s="624"/>
      <c r="W6" s="624"/>
      <c r="X6" s="624"/>
      <c r="Y6" s="625"/>
      <c r="Z6" s="626">
        <v>0.4</v>
      </c>
      <c r="AA6" s="626"/>
      <c r="AB6" s="626"/>
      <c r="AC6" s="626"/>
      <c r="AD6" s="627">
        <v>179689</v>
      </c>
      <c r="AE6" s="627"/>
      <c r="AF6" s="627"/>
      <c r="AG6" s="627"/>
      <c r="AH6" s="627"/>
      <c r="AI6" s="627"/>
      <c r="AJ6" s="627"/>
      <c r="AK6" s="627"/>
      <c r="AL6" s="628">
        <v>0.6</v>
      </c>
      <c r="AM6" s="629"/>
      <c r="AN6" s="629"/>
      <c r="AO6" s="630"/>
      <c r="AP6" s="620" t="s">
        <v>221</v>
      </c>
      <c r="AQ6" s="621"/>
      <c r="AR6" s="621"/>
      <c r="AS6" s="621"/>
      <c r="AT6" s="621"/>
      <c r="AU6" s="621"/>
      <c r="AV6" s="621"/>
      <c r="AW6" s="621"/>
      <c r="AX6" s="621"/>
      <c r="AY6" s="621"/>
      <c r="AZ6" s="621"/>
      <c r="BA6" s="621"/>
      <c r="BB6" s="621"/>
      <c r="BC6" s="621"/>
      <c r="BD6" s="621"/>
      <c r="BE6" s="621"/>
      <c r="BF6" s="622"/>
      <c r="BG6" s="623">
        <v>23879943</v>
      </c>
      <c r="BH6" s="624"/>
      <c r="BI6" s="624"/>
      <c r="BJ6" s="624"/>
      <c r="BK6" s="624"/>
      <c r="BL6" s="624"/>
      <c r="BM6" s="624"/>
      <c r="BN6" s="625"/>
      <c r="BO6" s="626">
        <v>91.8</v>
      </c>
      <c r="BP6" s="626"/>
      <c r="BQ6" s="626"/>
      <c r="BR6" s="626"/>
      <c r="BS6" s="627">
        <v>131889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393103</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393075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25307</v>
      </c>
      <c r="S7" s="624"/>
      <c r="T7" s="624"/>
      <c r="U7" s="624"/>
      <c r="V7" s="624"/>
      <c r="W7" s="624"/>
      <c r="X7" s="624"/>
      <c r="Y7" s="625"/>
      <c r="Z7" s="626">
        <v>0.1</v>
      </c>
      <c r="AA7" s="626"/>
      <c r="AB7" s="626"/>
      <c r="AC7" s="626"/>
      <c r="AD7" s="627">
        <v>25307</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15485470</v>
      </c>
      <c r="BH7" s="624"/>
      <c r="BI7" s="624"/>
      <c r="BJ7" s="624"/>
      <c r="BK7" s="624"/>
      <c r="BL7" s="624"/>
      <c r="BM7" s="624"/>
      <c r="BN7" s="625"/>
      <c r="BO7" s="626">
        <v>59.5</v>
      </c>
      <c r="BP7" s="626"/>
      <c r="BQ7" s="626"/>
      <c r="BR7" s="626"/>
      <c r="BS7" s="627">
        <v>131889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5590614</v>
      </c>
      <c r="CS7" s="624"/>
      <c r="CT7" s="624"/>
      <c r="CU7" s="624"/>
      <c r="CV7" s="624"/>
      <c r="CW7" s="624"/>
      <c r="CX7" s="624"/>
      <c r="CY7" s="625"/>
      <c r="CZ7" s="626">
        <v>12.1</v>
      </c>
      <c r="DA7" s="626"/>
      <c r="DB7" s="626"/>
      <c r="DC7" s="626"/>
      <c r="DD7" s="632">
        <v>549233</v>
      </c>
      <c r="DE7" s="624"/>
      <c r="DF7" s="624"/>
      <c r="DG7" s="624"/>
      <c r="DH7" s="624"/>
      <c r="DI7" s="624"/>
      <c r="DJ7" s="624"/>
      <c r="DK7" s="624"/>
      <c r="DL7" s="624"/>
      <c r="DM7" s="624"/>
      <c r="DN7" s="624"/>
      <c r="DO7" s="624"/>
      <c r="DP7" s="625"/>
      <c r="DQ7" s="632">
        <v>4505118</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451539</v>
      </c>
      <c r="S8" s="624"/>
      <c r="T8" s="624"/>
      <c r="U8" s="624"/>
      <c r="V8" s="624"/>
      <c r="W8" s="624"/>
      <c r="X8" s="624"/>
      <c r="Y8" s="625"/>
      <c r="Z8" s="626">
        <v>0.9</v>
      </c>
      <c r="AA8" s="626"/>
      <c r="AB8" s="626"/>
      <c r="AC8" s="626"/>
      <c r="AD8" s="627">
        <v>451539</v>
      </c>
      <c r="AE8" s="627"/>
      <c r="AF8" s="627"/>
      <c r="AG8" s="627"/>
      <c r="AH8" s="627"/>
      <c r="AI8" s="627"/>
      <c r="AJ8" s="627"/>
      <c r="AK8" s="627"/>
      <c r="AL8" s="628">
        <v>1.6</v>
      </c>
      <c r="AM8" s="629"/>
      <c r="AN8" s="629"/>
      <c r="AO8" s="630"/>
      <c r="AP8" s="620" t="s">
        <v>227</v>
      </c>
      <c r="AQ8" s="621"/>
      <c r="AR8" s="621"/>
      <c r="AS8" s="621"/>
      <c r="AT8" s="621"/>
      <c r="AU8" s="621"/>
      <c r="AV8" s="621"/>
      <c r="AW8" s="621"/>
      <c r="AX8" s="621"/>
      <c r="AY8" s="621"/>
      <c r="AZ8" s="621"/>
      <c r="BA8" s="621"/>
      <c r="BB8" s="621"/>
      <c r="BC8" s="621"/>
      <c r="BD8" s="621"/>
      <c r="BE8" s="621"/>
      <c r="BF8" s="622"/>
      <c r="BG8" s="623">
        <v>145937</v>
      </c>
      <c r="BH8" s="624"/>
      <c r="BI8" s="624"/>
      <c r="BJ8" s="624"/>
      <c r="BK8" s="624"/>
      <c r="BL8" s="624"/>
      <c r="BM8" s="624"/>
      <c r="BN8" s="625"/>
      <c r="BO8" s="626">
        <v>0.6</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18044067</v>
      </c>
      <c r="CS8" s="624"/>
      <c r="CT8" s="624"/>
      <c r="CU8" s="624"/>
      <c r="CV8" s="624"/>
      <c r="CW8" s="624"/>
      <c r="CX8" s="624"/>
      <c r="CY8" s="625"/>
      <c r="CZ8" s="626">
        <v>39</v>
      </c>
      <c r="DA8" s="626"/>
      <c r="DB8" s="626"/>
      <c r="DC8" s="626"/>
      <c r="DD8" s="632">
        <v>30847</v>
      </c>
      <c r="DE8" s="624"/>
      <c r="DF8" s="624"/>
      <c r="DG8" s="624"/>
      <c r="DH8" s="624"/>
      <c r="DI8" s="624"/>
      <c r="DJ8" s="624"/>
      <c r="DK8" s="624"/>
      <c r="DL8" s="624"/>
      <c r="DM8" s="624"/>
      <c r="DN8" s="624"/>
      <c r="DO8" s="624"/>
      <c r="DP8" s="625"/>
      <c r="DQ8" s="632">
        <v>10379139</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596262</v>
      </c>
      <c r="S9" s="624"/>
      <c r="T9" s="624"/>
      <c r="U9" s="624"/>
      <c r="V9" s="624"/>
      <c r="W9" s="624"/>
      <c r="X9" s="624"/>
      <c r="Y9" s="625"/>
      <c r="Z9" s="626">
        <v>1.2</v>
      </c>
      <c r="AA9" s="626"/>
      <c r="AB9" s="626"/>
      <c r="AC9" s="626"/>
      <c r="AD9" s="627">
        <v>596262</v>
      </c>
      <c r="AE9" s="627"/>
      <c r="AF9" s="627"/>
      <c r="AG9" s="627"/>
      <c r="AH9" s="627"/>
      <c r="AI9" s="627"/>
      <c r="AJ9" s="627"/>
      <c r="AK9" s="627"/>
      <c r="AL9" s="628">
        <v>2.1</v>
      </c>
      <c r="AM9" s="629"/>
      <c r="AN9" s="629"/>
      <c r="AO9" s="630"/>
      <c r="AP9" s="620" t="s">
        <v>230</v>
      </c>
      <c r="AQ9" s="621"/>
      <c r="AR9" s="621"/>
      <c r="AS9" s="621"/>
      <c r="AT9" s="621"/>
      <c r="AU9" s="621"/>
      <c r="AV9" s="621"/>
      <c r="AW9" s="621"/>
      <c r="AX9" s="621"/>
      <c r="AY9" s="621"/>
      <c r="AZ9" s="621"/>
      <c r="BA9" s="621"/>
      <c r="BB9" s="621"/>
      <c r="BC9" s="621"/>
      <c r="BD9" s="621"/>
      <c r="BE9" s="621"/>
      <c r="BF9" s="622"/>
      <c r="BG9" s="623">
        <v>14471742</v>
      </c>
      <c r="BH9" s="624"/>
      <c r="BI9" s="624"/>
      <c r="BJ9" s="624"/>
      <c r="BK9" s="624"/>
      <c r="BL9" s="624"/>
      <c r="BM9" s="624"/>
      <c r="BN9" s="625"/>
      <c r="BO9" s="626">
        <v>55.6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4888491</v>
      </c>
      <c r="CS9" s="624"/>
      <c r="CT9" s="624"/>
      <c r="CU9" s="624"/>
      <c r="CV9" s="624"/>
      <c r="CW9" s="624"/>
      <c r="CX9" s="624"/>
      <c r="CY9" s="625"/>
      <c r="CZ9" s="626">
        <v>10.6</v>
      </c>
      <c r="DA9" s="626"/>
      <c r="DB9" s="626"/>
      <c r="DC9" s="626"/>
      <c r="DD9" s="632">
        <v>125998</v>
      </c>
      <c r="DE9" s="624"/>
      <c r="DF9" s="624"/>
      <c r="DG9" s="624"/>
      <c r="DH9" s="624"/>
      <c r="DI9" s="624"/>
      <c r="DJ9" s="624"/>
      <c r="DK9" s="624"/>
      <c r="DL9" s="624"/>
      <c r="DM9" s="624"/>
      <c r="DN9" s="624"/>
      <c r="DO9" s="624"/>
      <c r="DP9" s="625"/>
      <c r="DQ9" s="632">
        <v>4339846</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347268</v>
      </c>
      <c r="BH10" s="624"/>
      <c r="BI10" s="624"/>
      <c r="BJ10" s="624"/>
      <c r="BK10" s="624"/>
      <c r="BL10" s="624"/>
      <c r="BM10" s="624"/>
      <c r="BN10" s="625"/>
      <c r="BO10" s="626">
        <v>1.3</v>
      </c>
      <c r="BP10" s="626"/>
      <c r="BQ10" s="626"/>
      <c r="BR10" s="626"/>
      <c r="BS10" s="627">
        <v>57721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27993</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27993</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2129803</v>
      </c>
      <c r="S11" s="624"/>
      <c r="T11" s="624"/>
      <c r="U11" s="624"/>
      <c r="V11" s="624"/>
      <c r="W11" s="624"/>
      <c r="X11" s="624"/>
      <c r="Y11" s="625"/>
      <c r="Z11" s="628">
        <v>4.4000000000000004</v>
      </c>
      <c r="AA11" s="629"/>
      <c r="AB11" s="629"/>
      <c r="AC11" s="635"/>
      <c r="AD11" s="632">
        <v>2129803</v>
      </c>
      <c r="AE11" s="624"/>
      <c r="AF11" s="624"/>
      <c r="AG11" s="624"/>
      <c r="AH11" s="624"/>
      <c r="AI11" s="624"/>
      <c r="AJ11" s="624"/>
      <c r="AK11" s="625"/>
      <c r="AL11" s="628">
        <v>7.5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520523</v>
      </c>
      <c r="BH11" s="624"/>
      <c r="BI11" s="624"/>
      <c r="BJ11" s="624"/>
      <c r="BK11" s="624"/>
      <c r="BL11" s="624"/>
      <c r="BM11" s="624"/>
      <c r="BN11" s="625"/>
      <c r="BO11" s="626">
        <v>2</v>
      </c>
      <c r="BP11" s="626"/>
      <c r="BQ11" s="626"/>
      <c r="BR11" s="626"/>
      <c r="BS11" s="627">
        <v>74168</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31152</v>
      </c>
      <c r="CS11" s="624"/>
      <c r="CT11" s="624"/>
      <c r="CU11" s="624"/>
      <c r="CV11" s="624"/>
      <c r="CW11" s="624"/>
      <c r="CX11" s="624"/>
      <c r="CY11" s="625"/>
      <c r="CZ11" s="626">
        <v>0.1</v>
      </c>
      <c r="DA11" s="626"/>
      <c r="DB11" s="626"/>
      <c r="DC11" s="626"/>
      <c r="DD11" s="632" t="s">
        <v>122</v>
      </c>
      <c r="DE11" s="624"/>
      <c r="DF11" s="624"/>
      <c r="DG11" s="624"/>
      <c r="DH11" s="624"/>
      <c r="DI11" s="624"/>
      <c r="DJ11" s="624"/>
      <c r="DK11" s="624"/>
      <c r="DL11" s="624"/>
      <c r="DM11" s="624"/>
      <c r="DN11" s="624"/>
      <c r="DO11" s="624"/>
      <c r="DP11" s="625"/>
      <c r="DQ11" s="632">
        <v>24714</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3852</v>
      </c>
      <c r="S12" s="624"/>
      <c r="T12" s="624"/>
      <c r="U12" s="624"/>
      <c r="V12" s="624"/>
      <c r="W12" s="624"/>
      <c r="X12" s="624"/>
      <c r="Y12" s="625"/>
      <c r="Z12" s="626">
        <v>0</v>
      </c>
      <c r="AA12" s="626"/>
      <c r="AB12" s="626"/>
      <c r="AC12" s="626"/>
      <c r="AD12" s="627">
        <v>3852</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8075903</v>
      </c>
      <c r="BH12" s="624"/>
      <c r="BI12" s="624"/>
      <c r="BJ12" s="624"/>
      <c r="BK12" s="624"/>
      <c r="BL12" s="624"/>
      <c r="BM12" s="624"/>
      <c r="BN12" s="625"/>
      <c r="BO12" s="626">
        <v>31</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165776</v>
      </c>
      <c r="CS12" s="624"/>
      <c r="CT12" s="624"/>
      <c r="CU12" s="624"/>
      <c r="CV12" s="624"/>
      <c r="CW12" s="624"/>
      <c r="CX12" s="624"/>
      <c r="CY12" s="625"/>
      <c r="CZ12" s="626">
        <v>0.4</v>
      </c>
      <c r="DA12" s="626"/>
      <c r="DB12" s="626"/>
      <c r="DC12" s="626"/>
      <c r="DD12" s="632" t="s">
        <v>122</v>
      </c>
      <c r="DE12" s="624"/>
      <c r="DF12" s="624"/>
      <c r="DG12" s="624"/>
      <c r="DH12" s="624"/>
      <c r="DI12" s="624"/>
      <c r="DJ12" s="624"/>
      <c r="DK12" s="624"/>
      <c r="DL12" s="624"/>
      <c r="DM12" s="624"/>
      <c r="DN12" s="624"/>
      <c r="DO12" s="624"/>
      <c r="DP12" s="625"/>
      <c r="DQ12" s="632">
        <v>160707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7980856</v>
      </c>
      <c r="BH13" s="624"/>
      <c r="BI13" s="624"/>
      <c r="BJ13" s="624"/>
      <c r="BK13" s="624"/>
      <c r="BL13" s="624"/>
      <c r="BM13" s="624"/>
      <c r="BN13" s="625"/>
      <c r="BO13" s="626">
        <v>30.7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4758834</v>
      </c>
      <c r="CS13" s="624"/>
      <c r="CT13" s="624"/>
      <c r="CU13" s="624"/>
      <c r="CV13" s="624"/>
      <c r="CW13" s="624"/>
      <c r="CX13" s="624"/>
      <c r="CY13" s="625"/>
      <c r="CZ13" s="626">
        <v>10.3</v>
      </c>
      <c r="DA13" s="626"/>
      <c r="DB13" s="626"/>
      <c r="DC13" s="626"/>
      <c r="DD13" s="632">
        <v>1131286</v>
      </c>
      <c r="DE13" s="624"/>
      <c r="DF13" s="624"/>
      <c r="DG13" s="624"/>
      <c r="DH13" s="624"/>
      <c r="DI13" s="624"/>
      <c r="DJ13" s="624"/>
      <c r="DK13" s="624"/>
      <c r="DL13" s="624"/>
      <c r="DM13" s="624"/>
      <c r="DN13" s="624"/>
      <c r="DO13" s="624"/>
      <c r="DP13" s="625"/>
      <c r="DQ13" s="632">
        <v>3755054</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52990</v>
      </c>
      <c r="BH14" s="624"/>
      <c r="BI14" s="624"/>
      <c r="BJ14" s="624"/>
      <c r="BK14" s="624"/>
      <c r="BL14" s="624"/>
      <c r="BM14" s="624"/>
      <c r="BN14" s="625"/>
      <c r="BO14" s="626">
        <v>0.2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1819390</v>
      </c>
      <c r="CS14" s="624"/>
      <c r="CT14" s="624"/>
      <c r="CU14" s="624"/>
      <c r="CV14" s="624"/>
      <c r="CW14" s="624"/>
      <c r="CX14" s="624"/>
      <c r="CY14" s="625"/>
      <c r="CZ14" s="626">
        <v>3.9</v>
      </c>
      <c r="DA14" s="626"/>
      <c r="DB14" s="626"/>
      <c r="DC14" s="626"/>
      <c r="DD14" s="632">
        <v>470995</v>
      </c>
      <c r="DE14" s="624"/>
      <c r="DF14" s="624"/>
      <c r="DG14" s="624"/>
      <c r="DH14" s="624"/>
      <c r="DI14" s="624"/>
      <c r="DJ14" s="624"/>
      <c r="DK14" s="624"/>
      <c r="DL14" s="624"/>
      <c r="DM14" s="624"/>
      <c r="DN14" s="624"/>
      <c r="DO14" s="624"/>
      <c r="DP14" s="625"/>
      <c r="DQ14" s="632">
        <v>1420993</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39394</v>
      </c>
      <c r="S15" s="624"/>
      <c r="T15" s="624"/>
      <c r="U15" s="624"/>
      <c r="V15" s="624"/>
      <c r="W15" s="624"/>
      <c r="X15" s="624"/>
      <c r="Y15" s="625"/>
      <c r="Z15" s="626">
        <v>0.1</v>
      </c>
      <c r="AA15" s="626"/>
      <c r="AB15" s="626"/>
      <c r="AC15" s="626"/>
      <c r="AD15" s="627">
        <v>39394</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265580</v>
      </c>
      <c r="BH15" s="624"/>
      <c r="BI15" s="624"/>
      <c r="BJ15" s="624"/>
      <c r="BK15" s="624"/>
      <c r="BL15" s="624"/>
      <c r="BM15" s="624"/>
      <c r="BN15" s="625"/>
      <c r="BO15" s="626">
        <v>1</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4168801</v>
      </c>
      <c r="CS15" s="624"/>
      <c r="CT15" s="624"/>
      <c r="CU15" s="624"/>
      <c r="CV15" s="624"/>
      <c r="CW15" s="624"/>
      <c r="CX15" s="624"/>
      <c r="CY15" s="625"/>
      <c r="CZ15" s="626">
        <v>9</v>
      </c>
      <c r="DA15" s="626"/>
      <c r="DB15" s="626"/>
      <c r="DC15" s="626"/>
      <c r="DD15" s="632">
        <v>424405</v>
      </c>
      <c r="DE15" s="624"/>
      <c r="DF15" s="624"/>
      <c r="DG15" s="624"/>
      <c r="DH15" s="624"/>
      <c r="DI15" s="624"/>
      <c r="DJ15" s="624"/>
      <c r="DK15" s="624"/>
      <c r="DL15" s="624"/>
      <c r="DM15" s="624"/>
      <c r="DN15" s="624"/>
      <c r="DO15" s="624"/>
      <c r="DP15" s="625"/>
      <c r="DQ15" s="632">
        <v>3492523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136629</v>
      </c>
      <c r="S16" s="624"/>
      <c r="T16" s="624"/>
      <c r="U16" s="624"/>
      <c r="V16" s="624"/>
      <c r="W16" s="624"/>
      <c r="X16" s="624"/>
      <c r="Y16" s="625"/>
      <c r="Z16" s="626">
        <v>0.3</v>
      </c>
      <c r="AA16" s="626"/>
      <c r="AB16" s="626"/>
      <c r="AC16" s="626"/>
      <c r="AD16" s="627">
        <v>136629</v>
      </c>
      <c r="AE16" s="627"/>
      <c r="AF16" s="627"/>
      <c r="AG16" s="627"/>
      <c r="AH16" s="627"/>
      <c r="AI16" s="627"/>
      <c r="AJ16" s="627"/>
      <c r="AK16" s="627"/>
      <c r="AL16" s="628">
        <v>0.5</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2109</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453677</v>
      </c>
      <c r="S17" s="624"/>
      <c r="T17" s="624"/>
      <c r="U17" s="624"/>
      <c r="V17" s="624"/>
      <c r="W17" s="624"/>
      <c r="X17" s="624"/>
      <c r="Y17" s="625"/>
      <c r="Z17" s="626">
        <v>0.9</v>
      </c>
      <c r="AA17" s="626"/>
      <c r="AB17" s="626"/>
      <c r="AC17" s="626"/>
      <c r="AD17" s="627">
        <v>453677</v>
      </c>
      <c r="AE17" s="627"/>
      <c r="AF17" s="627"/>
      <c r="AG17" s="627"/>
      <c r="AH17" s="627"/>
      <c r="AI17" s="627"/>
      <c r="AJ17" s="627"/>
      <c r="AK17" s="627"/>
      <c r="AL17" s="628">
        <v>1.6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6426725</v>
      </c>
      <c r="CS17" s="624"/>
      <c r="CT17" s="624"/>
      <c r="CU17" s="624"/>
      <c r="CV17" s="624"/>
      <c r="CW17" s="624"/>
      <c r="CX17" s="624"/>
      <c r="CY17" s="625"/>
      <c r="CZ17" s="626">
        <v>13.9</v>
      </c>
      <c r="DA17" s="626"/>
      <c r="DB17" s="626"/>
      <c r="DC17" s="626"/>
      <c r="DD17" s="632" t="s">
        <v>122</v>
      </c>
      <c r="DE17" s="624"/>
      <c r="DF17" s="624"/>
      <c r="DG17" s="624"/>
      <c r="DH17" s="624"/>
      <c r="DI17" s="624"/>
      <c r="DJ17" s="624"/>
      <c r="DK17" s="624"/>
      <c r="DL17" s="624"/>
      <c r="DM17" s="624"/>
      <c r="DN17" s="624"/>
      <c r="DO17" s="624"/>
      <c r="DP17" s="625"/>
      <c r="DQ17" s="632">
        <v>6086442</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50443</v>
      </c>
      <c r="S18" s="624"/>
      <c r="T18" s="624"/>
      <c r="U18" s="624"/>
      <c r="V18" s="624"/>
      <c r="W18" s="624"/>
      <c r="X18" s="624"/>
      <c r="Y18" s="625"/>
      <c r="Z18" s="626">
        <v>0.1</v>
      </c>
      <c r="AA18" s="626"/>
      <c r="AB18" s="626"/>
      <c r="AC18" s="626"/>
      <c r="AD18" s="627">
        <v>50443</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403234</v>
      </c>
      <c r="S19" s="624"/>
      <c r="T19" s="624"/>
      <c r="U19" s="624"/>
      <c r="V19" s="624"/>
      <c r="W19" s="624"/>
      <c r="X19" s="624"/>
      <c r="Y19" s="625"/>
      <c r="Z19" s="626">
        <v>0.8</v>
      </c>
      <c r="AA19" s="626"/>
      <c r="AB19" s="626"/>
      <c r="AC19" s="626"/>
      <c r="AD19" s="627">
        <v>403234</v>
      </c>
      <c r="AE19" s="627"/>
      <c r="AF19" s="627"/>
      <c r="AG19" s="627"/>
      <c r="AH19" s="627"/>
      <c r="AI19" s="627"/>
      <c r="AJ19" s="627"/>
      <c r="AK19" s="627"/>
      <c r="AL19" s="628">
        <v>1.4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2132727</v>
      </c>
      <c r="BH19" s="624"/>
      <c r="BI19" s="624"/>
      <c r="BJ19" s="624"/>
      <c r="BK19" s="624"/>
      <c r="BL19" s="624"/>
      <c r="BM19" s="624"/>
      <c r="BN19" s="625"/>
      <c r="BO19" s="626">
        <v>8.1999999999999993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2132727</v>
      </c>
      <c r="BH20" s="624"/>
      <c r="BI20" s="624"/>
      <c r="BJ20" s="624"/>
      <c r="BK20" s="624"/>
      <c r="BL20" s="624"/>
      <c r="BM20" s="624"/>
      <c r="BN20" s="625"/>
      <c r="BO20" s="626">
        <v>8.1999999999999993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46317055</v>
      </c>
      <c r="CS20" s="624"/>
      <c r="CT20" s="624"/>
      <c r="CU20" s="624"/>
      <c r="CV20" s="624"/>
      <c r="CW20" s="624"/>
      <c r="CX20" s="624"/>
      <c r="CY20" s="625"/>
      <c r="CZ20" s="626">
        <v>100</v>
      </c>
      <c r="DA20" s="626"/>
      <c r="DB20" s="626"/>
      <c r="DC20" s="626"/>
      <c r="DD20" s="632">
        <v>2732764</v>
      </c>
      <c r="DE20" s="624"/>
      <c r="DF20" s="624"/>
      <c r="DG20" s="624"/>
      <c r="DH20" s="624"/>
      <c r="DI20" s="624"/>
      <c r="DJ20" s="624"/>
      <c r="DK20" s="624"/>
      <c r="DL20" s="624"/>
      <c r="DM20" s="624"/>
      <c r="DN20" s="624"/>
      <c r="DO20" s="624"/>
      <c r="DP20" s="625"/>
      <c r="DQ20" s="632">
        <v>34585604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598763</v>
      </c>
      <c r="S21" s="624"/>
      <c r="T21" s="624"/>
      <c r="U21" s="624"/>
      <c r="V21" s="624"/>
      <c r="W21" s="624"/>
      <c r="X21" s="624"/>
      <c r="Y21" s="625"/>
      <c r="Z21" s="626">
        <v>1.2</v>
      </c>
      <c r="AA21" s="626"/>
      <c r="AB21" s="626"/>
      <c r="AC21" s="626"/>
      <c r="AD21" s="627" t="s">
        <v>122</v>
      </c>
      <c r="AE21" s="627"/>
      <c r="AF21" s="627"/>
      <c r="AG21" s="627"/>
      <c r="AH21" s="627"/>
      <c r="AI21" s="627"/>
      <c r="AJ21" s="627"/>
      <c r="AK21" s="627"/>
      <c r="AL21" s="628" t="s">
        <v>122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30947</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t="s">
        <v>122</v>
      </c>
      <c r="S22" s="624"/>
      <c r="T22" s="624"/>
      <c r="U22" s="624"/>
      <c r="V22" s="624"/>
      <c r="W22" s="624"/>
      <c r="X22" s="624"/>
      <c r="Y22" s="625"/>
      <c r="Z22" s="626" t="s">
        <v>122</v>
      </c>
      <c r="AA22" s="626"/>
      <c r="AB22" s="626"/>
      <c r="AC22" s="626"/>
      <c r="AD22" s="627" t="s">
        <v>122</v>
      </c>
      <c r="AE22" s="627"/>
      <c r="AF22" s="627"/>
      <c r="AG22" s="627"/>
      <c r="AH22" s="627"/>
      <c r="AI22" s="627"/>
      <c r="AJ22" s="627"/>
      <c r="AK22" s="627"/>
      <c r="AL22" s="628" t="s">
        <v>122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74981</v>
      </c>
      <c r="BH22" s="624"/>
      <c r="BI22" s="624"/>
      <c r="BJ22" s="624"/>
      <c r="BK22" s="624"/>
      <c r="BL22" s="624"/>
      <c r="BM22" s="624"/>
      <c r="BN22" s="625"/>
      <c r="BO22" s="626">
        <v>0.3</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598763</v>
      </c>
      <c r="S23" s="624"/>
      <c r="T23" s="624"/>
      <c r="U23" s="624"/>
      <c r="V23" s="624"/>
      <c r="W23" s="624"/>
      <c r="X23" s="624"/>
      <c r="Y23" s="625"/>
      <c r="Z23" s="626">
        <v>1.2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2026799</v>
      </c>
      <c r="BH23" s="624"/>
      <c r="BI23" s="624"/>
      <c r="BJ23" s="624"/>
      <c r="BK23" s="624"/>
      <c r="BL23" s="624"/>
      <c r="BM23" s="624"/>
      <c r="BN23" s="625"/>
      <c r="BO23" s="626">
        <v>7.8</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25575009</v>
      </c>
      <c r="CS24" s="613"/>
      <c r="CT24" s="613"/>
      <c r="CU24" s="613"/>
      <c r="CV24" s="613"/>
      <c r="CW24" s="613"/>
      <c r="CX24" s="613"/>
      <c r="CY24" s="614"/>
      <c r="CZ24" s="617">
        <v>55.2</v>
      </c>
      <c r="DA24" s="618"/>
      <c r="DB24" s="618"/>
      <c r="DC24" s="634"/>
      <c r="DD24" s="657">
        <v>18500939</v>
      </c>
      <c r="DE24" s="613"/>
      <c r="DF24" s="613"/>
      <c r="DG24" s="613"/>
      <c r="DH24" s="613"/>
      <c r="DI24" s="613"/>
      <c r="DJ24" s="613"/>
      <c r="DK24" s="614"/>
      <c r="DL24" s="657">
        <v>15659604</v>
      </c>
      <c r="DM24" s="613"/>
      <c r="DN24" s="613"/>
      <c r="DO24" s="613"/>
      <c r="DP24" s="613"/>
      <c r="DQ24" s="613"/>
      <c r="DR24" s="613"/>
      <c r="DS24" s="613"/>
      <c r="DT24" s="613"/>
      <c r="DU24" s="613"/>
      <c r="DV24" s="614"/>
      <c r="DW24" s="617">
        <v>55.1</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30627585</v>
      </c>
      <c r="S25" s="624"/>
      <c r="T25" s="624"/>
      <c r="U25" s="624"/>
      <c r="V25" s="624"/>
      <c r="W25" s="624"/>
      <c r="X25" s="624"/>
      <c r="Y25" s="625"/>
      <c r="Z25" s="626">
        <v>63.3</v>
      </c>
      <c r="AA25" s="626"/>
      <c r="AB25" s="626"/>
      <c r="AC25" s="626"/>
      <c r="AD25" s="627">
        <v>28002023</v>
      </c>
      <c r="AE25" s="627"/>
      <c r="AF25" s="627"/>
      <c r="AG25" s="627"/>
      <c r="AH25" s="627"/>
      <c r="AI25" s="627"/>
      <c r="AJ25" s="627"/>
      <c r="AK25" s="627"/>
      <c r="AL25" s="628">
        <v>98.6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8971259</v>
      </c>
      <c r="CS25" s="653"/>
      <c r="CT25" s="653"/>
      <c r="CU25" s="653"/>
      <c r="CV25" s="653"/>
      <c r="CW25" s="653"/>
      <c r="CX25" s="653"/>
      <c r="CY25" s="654"/>
      <c r="CZ25" s="628">
        <v>19.399999999999999</v>
      </c>
      <c r="DA25" s="655"/>
      <c r="DB25" s="655"/>
      <c r="DC25" s="658"/>
      <c r="DD25" s="632">
        <v>8447237</v>
      </c>
      <c r="DE25" s="653"/>
      <c r="DF25" s="653"/>
      <c r="DG25" s="653"/>
      <c r="DH25" s="653"/>
      <c r="DI25" s="653"/>
      <c r="DJ25" s="653"/>
      <c r="DK25" s="654"/>
      <c r="DL25" s="632">
        <v>8337255</v>
      </c>
      <c r="DM25" s="653"/>
      <c r="DN25" s="653"/>
      <c r="DO25" s="653"/>
      <c r="DP25" s="653"/>
      <c r="DQ25" s="653"/>
      <c r="DR25" s="653"/>
      <c r="DS25" s="653"/>
      <c r="DT25" s="653"/>
      <c r="DU25" s="653"/>
      <c r="DV25" s="654"/>
      <c r="DW25" s="628">
        <v>29.4</v>
      </c>
      <c r="DX25" s="655"/>
      <c r="DY25" s="655"/>
      <c r="DZ25" s="655"/>
      <c r="EA25" s="655"/>
      <c r="EB25" s="655"/>
      <c r="EC25" s="656"/>
    </row>
    <row r="26" spans="2:133" ht="11.25" customHeight="1" x14ac:dyDescent="0.2">
      <c r="B26" s="620" t="s">
        <v>283</v>
      </c>
      <c r="C26" s="621"/>
      <c r="D26" s="621"/>
      <c r="E26" s="621"/>
      <c r="F26" s="621"/>
      <c r="G26" s="621"/>
      <c r="H26" s="621"/>
      <c r="I26" s="621"/>
      <c r="J26" s="621"/>
      <c r="K26" s="621"/>
      <c r="L26" s="621"/>
      <c r="M26" s="621"/>
      <c r="N26" s="621"/>
      <c r="O26" s="621"/>
      <c r="P26" s="621"/>
      <c r="Q26" s="622"/>
      <c r="R26" s="623">
        <v>10199</v>
      </c>
      <c r="S26" s="624"/>
      <c r="T26" s="624"/>
      <c r="U26" s="624"/>
      <c r="V26" s="624"/>
      <c r="W26" s="624"/>
      <c r="X26" s="624"/>
      <c r="Y26" s="625"/>
      <c r="Z26" s="626">
        <v>0</v>
      </c>
      <c r="AA26" s="626"/>
      <c r="AB26" s="626"/>
      <c r="AC26" s="626"/>
      <c r="AD26" s="627">
        <v>10199</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5065736</v>
      </c>
      <c r="CS26" s="624"/>
      <c r="CT26" s="624"/>
      <c r="CU26" s="624"/>
      <c r="CV26" s="624"/>
      <c r="CW26" s="624"/>
      <c r="CX26" s="624"/>
      <c r="CY26" s="625"/>
      <c r="CZ26" s="628">
        <v>10.9</v>
      </c>
      <c r="DA26" s="655"/>
      <c r="DB26" s="655"/>
      <c r="DC26" s="658"/>
      <c r="DD26" s="632">
        <v>4834711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2">
      <c r="B27" s="620" t="s">
        <v>286</v>
      </c>
      <c r="C27" s="621"/>
      <c r="D27" s="621"/>
      <c r="E27" s="621"/>
      <c r="F27" s="621"/>
      <c r="G27" s="621"/>
      <c r="H27" s="621"/>
      <c r="I27" s="621"/>
      <c r="J27" s="621"/>
      <c r="K27" s="621"/>
      <c r="L27" s="621"/>
      <c r="M27" s="621"/>
      <c r="N27" s="621"/>
      <c r="O27" s="621"/>
      <c r="P27" s="621"/>
      <c r="Q27" s="622"/>
      <c r="R27" s="623">
        <v>156987</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26012670</v>
      </c>
      <c r="BH27" s="624"/>
      <c r="BI27" s="624"/>
      <c r="BJ27" s="624"/>
      <c r="BK27" s="624"/>
      <c r="BL27" s="624"/>
      <c r="BM27" s="624"/>
      <c r="BN27" s="625"/>
      <c r="BO27" s="626">
        <v>100</v>
      </c>
      <c r="BP27" s="626"/>
      <c r="BQ27" s="626"/>
      <c r="BR27" s="626"/>
      <c r="BS27" s="627">
        <v>131889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10177025</v>
      </c>
      <c r="CS27" s="653"/>
      <c r="CT27" s="653"/>
      <c r="CU27" s="653"/>
      <c r="CV27" s="653"/>
      <c r="CW27" s="653"/>
      <c r="CX27" s="653"/>
      <c r="CY27" s="654"/>
      <c r="CZ27" s="628">
        <v>22</v>
      </c>
      <c r="DA27" s="655"/>
      <c r="DB27" s="655"/>
      <c r="DC27" s="658"/>
      <c r="DD27" s="632">
        <v>3967260</v>
      </c>
      <c r="DE27" s="653"/>
      <c r="DF27" s="653"/>
      <c r="DG27" s="653"/>
      <c r="DH27" s="653"/>
      <c r="DI27" s="653"/>
      <c r="DJ27" s="653"/>
      <c r="DK27" s="654"/>
      <c r="DL27" s="632">
        <v>2967007</v>
      </c>
      <c r="DM27" s="653"/>
      <c r="DN27" s="653"/>
      <c r="DO27" s="653"/>
      <c r="DP27" s="653"/>
      <c r="DQ27" s="653"/>
      <c r="DR27" s="653"/>
      <c r="DS27" s="653"/>
      <c r="DT27" s="653"/>
      <c r="DU27" s="653"/>
      <c r="DV27" s="654"/>
      <c r="DW27" s="628">
        <v>10.4</v>
      </c>
      <c r="DX27" s="655"/>
      <c r="DY27" s="655"/>
      <c r="DZ27" s="655"/>
      <c r="EA27" s="655"/>
      <c r="EB27" s="655"/>
      <c r="EC27" s="656"/>
    </row>
    <row r="28" spans="2:133" ht="11.25" customHeight="1" x14ac:dyDescent="0.2">
      <c r="B28" s="620" t="s">
        <v>289</v>
      </c>
      <c r="C28" s="621"/>
      <c r="D28" s="621"/>
      <c r="E28" s="621"/>
      <c r="F28" s="621"/>
      <c r="G28" s="621"/>
      <c r="H28" s="621"/>
      <c r="I28" s="621"/>
      <c r="J28" s="621"/>
      <c r="K28" s="621"/>
      <c r="L28" s="621"/>
      <c r="M28" s="621"/>
      <c r="N28" s="621"/>
      <c r="O28" s="621"/>
      <c r="P28" s="621"/>
      <c r="Q28" s="622"/>
      <c r="R28" s="623">
        <v>1240992</v>
      </c>
      <c r="S28" s="624"/>
      <c r="T28" s="624"/>
      <c r="U28" s="624"/>
      <c r="V28" s="624"/>
      <c r="W28" s="624"/>
      <c r="X28" s="624"/>
      <c r="Y28" s="625"/>
      <c r="Z28" s="626">
        <v>2.6</v>
      </c>
      <c r="AA28" s="626"/>
      <c r="AB28" s="626"/>
      <c r="AC28" s="626"/>
      <c r="AD28" s="627">
        <v>210242</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6426725</v>
      </c>
      <c r="CS28" s="624"/>
      <c r="CT28" s="624"/>
      <c r="CU28" s="624"/>
      <c r="CV28" s="624"/>
      <c r="CW28" s="624"/>
      <c r="CX28" s="624"/>
      <c r="CY28" s="625"/>
      <c r="CZ28" s="628">
        <v>13.9</v>
      </c>
      <c r="DA28" s="655"/>
      <c r="DB28" s="655"/>
      <c r="DC28" s="658"/>
      <c r="DD28" s="632">
        <v>6086442</v>
      </c>
      <c r="DE28" s="624"/>
      <c r="DF28" s="624"/>
      <c r="DG28" s="624"/>
      <c r="DH28" s="624"/>
      <c r="DI28" s="624"/>
      <c r="DJ28" s="624"/>
      <c r="DK28" s="625"/>
      <c r="DL28" s="632">
        <v>4355342</v>
      </c>
      <c r="DM28" s="624"/>
      <c r="DN28" s="624"/>
      <c r="DO28" s="624"/>
      <c r="DP28" s="624"/>
      <c r="DQ28" s="624"/>
      <c r="DR28" s="624"/>
      <c r="DS28" s="624"/>
      <c r="DT28" s="624"/>
      <c r="DU28" s="624"/>
      <c r="DV28" s="625"/>
      <c r="DW28" s="628">
        <v>15.3</v>
      </c>
      <c r="DX28" s="655"/>
      <c r="DY28" s="655"/>
      <c r="DZ28" s="655"/>
      <c r="EA28" s="655"/>
      <c r="EB28" s="655"/>
      <c r="EC28" s="656"/>
    </row>
    <row r="29" spans="2:133" ht="11.25" customHeight="1" x14ac:dyDescent="0.2">
      <c r="B29" s="620" t="s">
        <v>291</v>
      </c>
      <c r="C29" s="621"/>
      <c r="D29" s="621"/>
      <c r="E29" s="621"/>
      <c r="F29" s="621"/>
      <c r="G29" s="621"/>
      <c r="H29" s="621"/>
      <c r="I29" s="621"/>
      <c r="J29" s="621"/>
      <c r="K29" s="621"/>
      <c r="L29" s="621"/>
      <c r="M29" s="621"/>
      <c r="N29" s="621"/>
      <c r="O29" s="621"/>
      <c r="P29" s="621"/>
      <c r="Q29" s="622"/>
      <c r="R29" s="623">
        <v>179229</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6426725</v>
      </c>
      <c r="CS29" s="653"/>
      <c r="CT29" s="653"/>
      <c r="CU29" s="653"/>
      <c r="CV29" s="653"/>
      <c r="CW29" s="653"/>
      <c r="CX29" s="653"/>
      <c r="CY29" s="654"/>
      <c r="CZ29" s="628">
        <v>13.9</v>
      </c>
      <c r="DA29" s="655"/>
      <c r="DB29" s="655"/>
      <c r="DC29" s="658"/>
      <c r="DD29" s="632">
        <v>6086442</v>
      </c>
      <c r="DE29" s="653"/>
      <c r="DF29" s="653"/>
      <c r="DG29" s="653"/>
      <c r="DH29" s="653"/>
      <c r="DI29" s="653"/>
      <c r="DJ29" s="653"/>
      <c r="DK29" s="654"/>
      <c r="DL29" s="632">
        <v>4355342</v>
      </c>
      <c r="DM29" s="653"/>
      <c r="DN29" s="653"/>
      <c r="DO29" s="653"/>
      <c r="DP29" s="653"/>
      <c r="DQ29" s="653"/>
      <c r="DR29" s="653"/>
      <c r="DS29" s="653"/>
      <c r="DT29" s="653"/>
      <c r="DU29" s="653"/>
      <c r="DV29" s="654"/>
      <c r="DW29" s="628">
        <v>15.3</v>
      </c>
      <c r="DX29" s="655"/>
      <c r="DY29" s="655"/>
      <c r="DZ29" s="655"/>
      <c r="EA29" s="655"/>
      <c r="EB29" s="655"/>
      <c r="EC29" s="656"/>
    </row>
    <row r="30" spans="2:133" ht="11.25" customHeight="1" x14ac:dyDescent="0.2">
      <c r="B30" s="620" t="s">
        <v>293</v>
      </c>
      <c r="C30" s="621"/>
      <c r="D30" s="621"/>
      <c r="E30" s="621"/>
      <c r="F30" s="621"/>
      <c r="G30" s="621"/>
      <c r="H30" s="621"/>
      <c r="I30" s="621"/>
      <c r="J30" s="621"/>
      <c r="K30" s="621"/>
      <c r="L30" s="621"/>
      <c r="M30" s="621"/>
      <c r="N30" s="621"/>
      <c r="O30" s="621"/>
      <c r="P30" s="621"/>
      <c r="Q30" s="622"/>
      <c r="R30" s="623">
        <v>6646388</v>
      </c>
      <c r="S30" s="624"/>
      <c r="T30" s="624"/>
      <c r="U30" s="624"/>
      <c r="V30" s="624"/>
      <c r="W30" s="624"/>
      <c r="X30" s="624"/>
      <c r="Y30" s="625"/>
      <c r="Z30" s="626">
        <v>13.7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6159452</v>
      </c>
      <c r="CS30" s="624"/>
      <c r="CT30" s="624"/>
      <c r="CU30" s="624"/>
      <c r="CV30" s="624"/>
      <c r="CW30" s="624"/>
      <c r="CX30" s="624"/>
      <c r="CY30" s="625"/>
      <c r="CZ30" s="628">
        <v>13.3</v>
      </c>
      <c r="DA30" s="655"/>
      <c r="DB30" s="655"/>
      <c r="DC30" s="658"/>
      <c r="DD30" s="632">
        <v>5841057</v>
      </c>
      <c r="DE30" s="624"/>
      <c r="DF30" s="624"/>
      <c r="DG30" s="624"/>
      <c r="DH30" s="624"/>
      <c r="DI30" s="624"/>
      <c r="DJ30" s="624"/>
      <c r="DK30" s="625"/>
      <c r="DL30" s="632">
        <v>4109957</v>
      </c>
      <c r="DM30" s="624"/>
      <c r="DN30" s="624"/>
      <c r="DO30" s="624"/>
      <c r="DP30" s="624"/>
      <c r="DQ30" s="624"/>
      <c r="DR30" s="624"/>
      <c r="DS30" s="624"/>
      <c r="DT30" s="624"/>
      <c r="DU30" s="624"/>
      <c r="DV30" s="625"/>
      <c r="DW30" s="628">
        <v>14.5</v>
      </c>
      <c r="DX30" s="655"/>
      <c r="DY30" s="655"/>
      <c r="DZ30" s="655"/>
      <c r="EA30" s="655"/>
      <c r="EB30" s="655"/>
      <c r="EC30" s="656"/>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99.6</v>
      </c>
      <c r="BH31" s="667"/>
      <c r="BI31" s="667"/>
      <c r="BJ31" s="667"/>
      <c r="BK31" s="667"/>
      <c r="BL31" s="667"/>
      <c r="BM31" s="618">
        <v>97.7</v>
      </c>
      <c r="BN31" s="667"/>
      <c r="BO31" s="667"/>
      <c r="BP31" s="667"/>
      <c r="BQ31" s="668"/>
      <c r="BR31" s="670">
        <v>99.6</v>
      </c>
      <c r="BS31" s="667"/>
      <c r="BT31" s="667"/>
      <c r="BU31" s="667"/>
      <c r="BV31" s="667"/>
      <c r="BW31" s="667"/>
      <c r="BX31" s="618">
        <v>97.1</v>
      </c>
      <c r="BY31" s="667"/>
      <c r="BZ31" s="667"/>
      <c r="CA31" s="667"/>
      <c r="CB31" s="668"/>
      <c r="CD31" s="663"/>
      <c r="CE31" s="664"/>
      <c r="CF31" s="620" t="s">
        <v>300</v>
      </c>
      <c r="CG31" s="621"/>
      <c r="CH31" s="621"/>
      <c r="CI31" s="621"/>
      <c r="CJ31" s="621"/>
      <c r="CK31" s="621"/>
      <c r="CL31" s="621"/>
      <c r="CM31" s="621"/>
      <c r="CN31" s="621"/>
      <c r="CO31" s="621"/>
      <c r="CP31" s="621"/>
      <c r="CQ31" s="622"/>
      <c r="CR31" s="623">
        <v>267273</v>
      </c>
      <c r="CS31" s="653"/>
      <c r="CT31" s="653"/>
      <c r="CU31" s="653"/>
      <c r="CV31" s="653"/>
      <c r="CW31" s="653"/>
      <c r="CX31" s="653"/>
      <c r="CY31" s="654"/>
      <c r="CZ31" s="628">
        <v>0.6</v>
      </c>
      <c r="DA31" s="655"/>
      <c r="DB31" s="655"/>
      <c r="DC31" s="658"/>
      <c r="DD31" s="632">
        <v>245385</v>
      </c>
      <c r="DE31" s="653"/>
      <c r="DF31" s="653"/>
      <c r="DG31" s="653"/>
      <c r="DH31" s="653"/>
      <c r="DI31" s="653"/>
      <c r="DJ31" s="653"/>
      <c r="DK31" s="654"/>
      <c r="DL31" s="632">
        <v>245385</v>
      </c>
      <c r="DM31" s="653"/>
      <c r="DN31" s="653"/>
      <c r="DO31" s="653"/>
      <c r="DP31" s="653"/>
      <c r="DQ31" s="653"/>
      <c r="DR31" s="653"/>
      <c r="DS31" s="653"/>
      <c r="DT31" s="653"/>
      <c r="DU31" s="653"/>
      <c r="DV31" s="654"/>
      <c r="DW31" s="628">
        <v>0.9</v>
      </c>
      <c r="DX31" s="655"/>
      <c r="DY31" s="655"/>
      <c r="DZ31" s="655"/>
      <c r="EA31" s="655"/>
      <c r="EB31" s="655"/>
      <c r="EC31" s="656"/>
    </row>
    <row r="32" spans="2:133" ht="11.25" customHeight="1" x14ac:dyDescent="0.2">
      <c r="B32" s="620" t="s">
        <v>301</v>
      </c>
      <c r="C32" s="621"/>
      <c r="D32" s="621"/>
      <c r="E32" s="621"/>
      <c r="F32" s="621"/>
      <c r="G32" s="621"/>
      <c r="H32" s="621"/>
      <c r="I32" s="621"/>
      <c r="J32" s="621"/>
      <c r="K32" s="621"/>
      <c r="L32" s="621"/>
      <c r="M32" s="621"/>
      <c r="N32" s="621"/>
      <c r="O32" s="621"/>
      <c r="P32" s="621"/>
      <c r="Q32" s="622"/>
      <c r="R32" s="623">
        <v>2588231</v>
      </c>
      <c r="S32" s="624"/>
      <c r="T32" s="624"/>
      <c r="U32" s="624"/>
      <c r="V32" s="624"/>
      <c r="W32" s="624"/>
      <c r="X32" s="624"/>
      <c r="Y32" s="625"/>
      <c r="Z32" s="626">
        <v>5.3</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99.7</v>
      </c>
      <c r="BH32" s="653"/>
      <c r="BI32" s="653"/>
      <c r="BJ32" s="653"/>
      <c r="BK32" s="653"/>
      <c r="BL32" s="653"/>
      <c r="BM32" s="629">
        <v>96.7</v>
      </c>
      <c r="BN32" s="653"/>
      <c r="BO32" s="653"/>
      <c r="BP32" s="653"/>
      <c r="BQ32" s="669"/>
      <c r="BR32" s="680">
        <v>99.6</v>
      </c>
      <c r="BS32" s="653"/>
      <c r="BT32" s="653"/>
      <c r="BU32" s="653"/>
      <c r="BV32" s="653"/>
      <c r="BW32" s="653"/>
      <c r="BX32" s="629">
        <v>95.6</v>
      </c>
      <c r="BY32" s="653"/>
      <c r="BZ32" s="653"/>
      <c r="CA32" s="653"/>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x14ac:dyDescent="0.2">
      <c r="B33" s="620" t="s">
        <v>305</v>
      </c>
      <c r="C33" s="621"/>
      <c r="D33" s="621"/>
      <c r="E33" s="621"/>
      <c r="F33" s="621"/>
      <c r="G33" s="621"/>
      <c r="H33" s="621"/>
      <c r="I33" s="621"/>
      <c r="J33" s="621"/>
      <c r="K33" s="621"/>
      <c r="L33" s="621"/>
      <c r="M33" s="621"/>
      <c r="N33" s="621"/>
      <c r="O33" s="621"/>
      <c r="P33" s="621"/>
      <c r="Q33" s="622"/>
      <c r="R33" s="623">
        <v>416959</v>
      </c>
      <c r="S33" s="624"/>
      <c r="T33" s="624"/>
      <c r="U33" s="624"/>
      <c r="V33" s="624"/>
      <c r="W33" s="624"/>
      <c r="X33" s="624"/>
      <c r="Y33" s="625"/>
      <c r="Z33" s="626">
        <v>0.9</v>
      </c>
      <c r="AA33" s="626"/>
      <c r="AB33" s="626"/>
      <c r="AC33" s="626"/>
      <c r="AD33" s="627">
        <v>135861</v>
      </c>
      <c r="AE33" s="627"/>
      <c r="AF33" s="627"/>
      <c r="AG33" s="627"/>
      <c r="AH33" s="627"/>
      <c r="AI33" s="627"/>
      <c r="AJ33" s="627"/>
      <c r="AK33" s="627"/>
      <c r="AL33" s="628">
        <v>0.5</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99.5</v>
      </c>
      <c r="BH33" s="682"/>
      <c r="BI33" s="682"/>
      <c r="BJ33" s="682"/>
      <c r="BK33" s="682"/>
      <c r="BL33" s="682"/>
      <c r="BM33" s="683">
        <v>99.2</v>
      </c>
      <c r="BN33" s="682"/>
      <c r="BO33" s="682"/>
      <c r="BP33" s="682"/>
      <c r="BQ33" s="684"/>
      <c r="BR33" s="681">
        <v>99.6</v>
      </c>
      <c r="BS33" s="682"/>
      <c r="BT33" s="682"/>
      <c r="BU33" s="682"/>
      <c r="BV33" s="682"/>
      <c r="BW33" s="682"/>
      <c r="BX33" s="683">
        <v>99.1</v>
      </c>
      <c r="BY33" s="682"/>
      <c r="BZ33" s="682"/>
      <c r="CA33" s="682"/>
      <c r="CB33" s="684"/>
      <c r="CD33" s="620" t="s">
        <v>307</v>
      </c>
      <c r="CE33" s="621"/>
      <c r="CF33" s="621"/>
      <c r="CG33" s="621"/>
      <c r="CH33" s="621"/>
      <c r="CI33" s="621"/>
      <c r="CJ33" s="621"/>
      <c r="CK33" s="621"/>
      <c r="CL33" s="621"/>
      <c r="CM33" s="621"/>
      <c r="CN33" s="621"/>
      <c r="CO33" s="621"/>
      <c r="CP33" s="621"/>
      <c r="CQ33" s="622"/>
      <c r="CR33" s="623">
        <v>18007173</v>
      </c>
      <c r="CS33" s="653"/>
      <c r="CT33" s="653"/>
      <c r="CU33" s="653"/>
      <c r="CV33" s="653"/>
      <c r="CW33" s="653"/>
      <c r="CX33" s="653"/>
      <c r="CY33" s="654"/>
      <c r="CZ33" s="628">
        <v>38.9</v>
      </c>
      <c r="DA33" s="655"/>
      <c r="DB33" s="655"/>
      <c r="DC33" s="658"/>
      <c r="DD33" s="632">
        <v>15052952</v>
      </c>
      <c r="DE33" s="653"/>
      <c r="DF33" s="653"/>
      <c r="DG33" s="653"/>
      <c r="DH33" s="653"/>
      <c r="DI33" s="653"/>
      <c r="DJ33" s="653"/>
      <c r="DK33" s="654"/>
      <c r="DL33" s="632">
        <v>10657236</v>
      </c>
      <c r="DM33" s="653"/>
      <c r="DN33" s="653"/>
      <c r="DO33" s="653"/>
      <c r="DP33" s="653"/>
      <c r="DQ33" s="653"/>
      <c r="DR33" s="653"/>
      <c r="DS33" s="653"/>
      <c r="DT33" s="653"/>
      <c r="DU33" s="653"/>
      <c r="DV33" s="654"/>
      <c r="DW33" s="628">
        <v>37.5</v>
      </c>
      <c r="DX33" s="655"/>
      <c r="DY33" s="655"/>
      <c r="DZ33" s="655"/>
      <c r="EA33" s="655"/>
      <c r="EB33" s="655"/>
      <c r="EC33" s="656"/>
    </row>
    <row r="34" spans="2:133" ht="11.25" customHeight="1" x14ac:dyDescent="0.2">
      <c r="B34" s="620" t="s">
        <v>308</v>
      </c>
      <c r="C34" s="621"/>
      <c r="D34" s="621"/>
      <c r="E34" s="621"/>
      <c r="F34" s="621"/>
      <c r="G34" s="621"/>
      <c r="H34" s="621"/>
      <c r="I34" s="621"/>
      <c r="J34" s="621"/>
      <c r="K34" s="621"/>
      <c r="L34" s="621"/>
      <c r="M34" s="621"/>
      <c r="N34" s="621"/>
      <c r="O34" s="621"/>
      <c r="P34" s="621"/>
      <c r="Q34" s="622"/>
      <c r="R34" s="623">
        <v>188511</v>
      </c>
      <c r="S34" s="624"/>
      <c r="T34" s="624"/>
      <c r="U34" s="624"/>
      <c r="V34" s="624"/>
      <c r="W34" s="624"/>
      <c r="X34" s="624"/>
      <c r="Y34" s="625"/>
      <c r="Z34" s="626">
        <v>0.4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7886935</v>
      </c>
      <c r="CS34" s="624"/>
      <c r="CT34" s="624"/>
      <c r="CU34" s="624"/>
      <c r="CV34" s="624"/>
      <c r="CW34" s="624"/>
      <c r="CX34" s="624"/>
      <c r="CY34" s="625"/>
      <c r="CZ34" s="628">
        <v>17</v>
      </c>
      <c r="DA34" s="655"/>
      <c r="DB34" s="655"/>
      <c r="DC34" s="658"/>
      <c r="DD34" s="632">
        <v>6060591</v>
      </c>
      <c r="DE34" s="624"/>
      <c r="DF34" s="624"/>
      <c r="DG34" s="624"/>
      <c r="DH34" s="624"/>
      <c r="DI34" s="624"/>
      <c r="DJ34" s="624"/>
      <c r="DK34" s="625"/>
      <c r="DL34" s="632">
        <v>5106380</v>
      </c>
      <c r="DM34" s="624"/>
      <c r="DN34" s="624"/>
      <c r="DO34" s="624"/>
      <c r="DP34" s="624"/>
      <c r="DQ34" s="624"/>
      <c r="DR34" s="624"/>
      <c r="DS34" s="624"/>
      <c r="DT34" s="624"/>
      <c r="DU34" s="624"/>
      <c r="DV34" s="625"/>
      <c r="DW34" s="628">
        <v>18</v>
      </c>
      <c r="DX34" s="655"/>
      <c r="DY34" s="655"/>
      <c r="DZ34" s="655"/>
      <c r="EA34" s="655"/>
      <c r="EB34" s="655"/>
      <c r="EC34" s="656"/>
    </row>
    <row r="35" spans="2:133" ht="11.25" customHeight="1" x14ac:dyDescent="0.2">
      <c r="B35" s="620" t="s">
        <v>310</v>
      </c>
      <c r="C35" s="621"/>
      <c r="D35" s="621"/>
      <c r="E35" s="621"/>
      <c r="F35" s="621"/>
      <c r="G35" s="621"/>
      <c r="H35" s="621"/>
      <c r="I35" s="621"/>
      <c r="J35" s="621"/>
      <c r="K35" s="621"/>
      <c r="L35" s="621"/>
      <c r="M35" s="621"/>
      <c r="N35" s="621"/>
      <c r="O35" s="621"/>
      <c r="P35" s="621"/>
      <c r="Q35" s="622"/>
      <c r="R35" s="623">
        <v>1824390</v>
      </c>
      <c r="S35" s="624"/>
      <c r="T35" s="624"/>
      <c r="U35" s="624"/>
      <c r="V35" s="624"/>
      <c r="W35" s="624"/>
      <c r="X35" s="624"/>
      <c r="Y35" s="625"/>
      <c r="Z35" s="626">
        <v>3.8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385417</v>
      </c>
      <c r="CS35" s="653"/>
      <c r="CT35" s="653"/>
      <c r="CU35" s="653"/>
      <c r="CV35" s="653"/>
      <c r="CW35" s="653"/>
      <c r="CX35" s="653"/>
      <c r="CY35" s="654"/>
      <c r="CZ35" s="628">
        <v>0.8</v>
      </c>
      <c r="DA35" s="655"/>
      <c r="DB35" s="655"/>
      <c r="DC35" s="658"/>
      <c r="DD35" s="632">
        <v>319113</v>
      </c>
      <c r="DE35" s="653"/>
      <c r="DF35" s="653"/>
      <c r="DG35" s="653"/>
      <c r="DH35" s="653"/>
      <c r="DI35" s="653"/>
      <c r="DJ35" s="653"/>
      <c r="DK35" s="654"/>
      <c r="DL35" s="632">
        <v>319113</v>
      </c>
      <c r="DM35" s="653"/>
      <c r="DN35" s="653"/>
      <c r="DO35" s="653"/>
      <c r="DP35" s="653"/>
      <c r="DQ35" s="653"/>
      <c r="DR35" s="653"/>
      <c r="DS35" s="653"/>
      <c r="DT35" s="653"/>
      <c r="DU35" s="653"/>
      <c r="DV35" s="654"/>
      <c r="DW35" s="628">
        <v>1.1000000000000001</v>
      </c>
      <c r="DX35" s="655"/>
      <c r="DY35" s="655"/>
      <c r="DZ35" s="655"/>
      <c r="EA35" s="655"/>
      <c r="EB35" s="655"/>
      <c r="EC35" s="656"/>
    </row>
    <row r="36" spans="2:133" ht="11.25" customHeight="1" x14ac:dyDescent="0.2">
      <c r="B36" s="620" t="s">
        <v>314</v>
      </c>
      <c r="C36" s="621"/>
      <c r="D36" s="621"/>
      <c r="E36" s="621"/>
      <c r="F36" s="621"/>
      <c r="G36" s="621"/>
      <c r="H36" s="621"/>
      <c r="I36" s="621"/>
      <c r="J36" s="621"/>
      <c r="K36" s="621"/>
      <c r="L36" s="621"/>
      <c r="M36" s="621"/>
      <c r="N36" s="621"/>
      <c r="O36" s="621"/>
      <c r="P36" s="621"/>
      <c r="Q36" s="622"/>
      <c r="R36" s="623">
        <v>2106846</v>
      </c>
      <c r="S36" s="624"/>
      <c r="T36" s="624"/>
      <c r="U36" s="624"/>
      <c r="V36" s="624"/>
      <c r="W36" s="624"/>
      <c r="X36" s="624"/>
      <c r="Y36" s="625"/>
      <c r="Z36" s="626">
        <v>4.4000000000000004</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7416575</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181399</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2944658</v>
      </c>
      <c r="CS36" s="624"/>
      <c r="CT36" s="624"/>
      <c r="CU36" s="624"/>
      <c r="CV36" s="624"/>
      <c r="CW36" s="624"/>
      <c r="CX36" s="624"/>
      <c r="CY36" s="625"/>
      <c r="CZ36" s="628">
        <v>6.4</v>
      </c>
      <c r="DA36" s="655"/>
      <c r="DB36" s="655"/>
      <c r="DC36" s="658"/>
      <c r="DD36" s="632">
        <v>2742987</v>
      </c>
      <c r="DE36" s="624"/>
      <c r="DF36" s="624"/>
      <c r="DG36" s="624"/>
      <c r="DH36" s="624"/>
      <c r="DI36" s="624"/>
      <c r="DJ36" s="624"/>
      <c r="DK36" s="625"/>
      <c r="DL36" s="632">
        <v>2098771</v>
      </c>
      <c r="DM36" s="624"/>
      <c r="DN36" s="624"/>
      <c r="DO36" s="624"/>
      <c r="DP36" s="624"/>
      <c r="DQ36" s="624"/>
      <c r="DR36" s="624"/>
      <c r="DS36" s="624"/>
      <c r="DT36" s="624"/>
      <c r="DU36" s="624"/>
      <c r="DV36" s="625"/>
      <c r="DW36" s="628">
        <v>7.4</v>
      </c>
      <c r="DX36" s="655"/>
      <c r="DY36" s="655"/>
      <c r="DZ36" s="655"/>
      <c r="EA36" s="655"/>
      <c r="EB36" s="655"/>
      <c r="EC36" s="656"/>
    </row>
    <row r="37" spans="2:133" ht="11.25" customHeight="1" x14ac:dyDescent="0.2">
      <c r="B37" s="620" t="s">
        <v>318</v>
      </c>
      <c r="C37" s="621"/>
      <c r="D37" s="621"/>
      <c r="E37" s="621"/>
      <c r="F37" s="621"/>
      <c r="G37" s="621"/>
      <c r="H37" s="621"/>
      <c r="I37" s="621"/>
      <c r="J37" s="621"/>
      <c r="K37" s="621"/>
      <c r="L37" s="621"/>
      <c r="M37" s="621"/>
      <c r="N37" s="621"/>
      <c r="O37" s="621"/>
      <c r="P37" s="621"/>
      <c r="Q37" s="622"/>
      <c r="R37" s="623">
        <v>1273966</v>
      </c>
      <c r="S37" s="624"/>
      <c r="T37" s="624"/>
      <c r="U37" s="624"/>
      <c r="V37" s="624"/>
      <c r="W37" s="624"/>
      <c r="X37" s="624"/>
      <c r="Y37" s="625"/>
      <c r="Z37" s="626">
        <v>2.6</v>
      </c>
      <c r="AA37" s="626"/>
      <c r="AB37" s="626"/>
      <c r="AC37" s="626"/>
      <c r="AD37" s="627">
        <v>38107</v>
      </c>
      <c r="AE37" s="627"/>
      <c r="AF37" s="627"/>
      <c r="AG37" s="627"/>
      <c r="AH37" s="627"/>
      <c r="AI37" s="627"/>
      <c r="AJ37" s="627"/>
      <c r="AK37" s="627"/>
      <c r="AL37" s="628">
        <v>0.1</v>
      </c>
      <c r="AM37" s="629"/>
      <c r="AN37" s="629"/>
      <c r="AO37" s="630"/>
      <c r="AQ37" s="689" t="s">
        <v>319</v>
      </c>
      <c r="AR37" s="690"/>
      <c r="AS37" s="690"/>
      <c r="AT37" s="690"/>
      <c r="AU37" s="690"/>
      <c r="AV37" s="690"/>
      <c r="AW37" s="690"/>
      <c r="AX37" s="690"/>
      <c r="AY37" s="691"/>
      <c r="AZ37" s="623">
        <v>1578541</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47616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3242</v>
      </c>
      <c r="CS37" s="653"/>
      <c r="CT37" s="653"/>
      <c r="CU37" s="653"/>
      <c r="CV37" s="653"/>
      <c r="CW37" s="653"/>
      <c r="CX37" s="653"/>
      <c r="CY37" s="654"/>
      <c r="CZ37" s="628">
        <v>0</v>
      </c>
      <c r="DA37" s="655"/>
      <c r="DB37" s="655"/>
      <c r="DC37" s="658"/>
      <c r="DD37" s="632">
        <v>3242</v>
      </c>
      <c r="DE37" s="653"/>
      <c r="DF37" s="653"/>
      <c r="DG37" s="653"/>
      <c r="DH37" s="653"/>
      <c r="DI37" s="653"/>
      <c r="DJ37" s="653"/>
      <c r="DK37" s="654"/>
      <c r="DL37" s="632">
        <v>3242</v>
      </c>
      <c r="DM37" s="653"/>
      <c r="DN37" s="653"/>
      <c r="DO37" s="653"/>
      <c r="DP37" s="653"/>
      <c r="DQ37" s="653"/>
      <c r="DR37" s="653"/>
      <c r="DS37" s="653"/>
      <c r="DT37" s="653"/>
      <c r="DU37" s="653"/>
      <c r="DV37" s="654"/>
      <c r="DW37" s="628">
        <v>0</v>
      </c>
      <c r="DX37" s="655"/>
      <c r="DY37" s="655"/>
      <c r="DZ37" s="655"/>
      <c r="EA37" s="655"/>
      <c r="EB37" s="655"/>
      <c r="EC37" s="656"/>
    </row>
    <row r="38" spans="2:133" ht="11.25" customHeight="1" x14ac:dyDescent="0.2">
      <c r="B38" s="620" t="s">
        <v>322</v>
      </c>
      <c r="C38" s="621"/>
      <c r="D38" s="621"/>
      <c r="E38" s="621"/>
      <c r="F38" s="621"/>
      <c r="G38" s="621"/>
      <c r="H38" s="621"/>
      <c r="I38" s="621"/>
      <c r="J38" s="621"/>
      <c r="K38" s="621"/>
      <c r="L38" s="621"/>
      <c r="M38" s="621"/>
      <c r="N38" s="621"/>
      <c r="O38" s="621"/>
      <c r="P38" s="621"/>
      <c r="Q38" s="622"/>
      <c r="R38" s="623">
        <v>1135800</v>
      </c>
      <c r="S38" s="624"/>
      <c r="T38" s="624"/>
      <c r="U38" s="624"/>
      <c r="V38" s="624"/>
      <c r="W38" s="624"/>
      <c r="X38" s="624"/>
      <c r="Y38" s="625"/>
      <c r="Z38" s="626">
        <v>2.2999999999999998</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1172948</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10887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4620826</v>
      </c>
      <c r="CS38" s="624"/>
      <c r="CT38" s="624"/>
      <c r="CU38" s="624"/>
      <c r="CV38" s="624"/>
      <c r="CW38" s="624"/>
      <c r="CX38" s="624"/>
      <c r="CY38" s="625"/>
      <c r="CZ38" s="628">
        <v>10</v>
      </c>
      <c r="DA38" s="655"/>
      <c r="DB38" s="655"/>
      <c r="DC38" s="658"/>
      <c r="DD38" s="632">
        <v>3917879</v>
      </c>
      <c r="DE38" s="624"/>
      <c r="DF38" s="624"/>
      <c r="DG38" s="624"/>
      <c r="DH38" s="624"/>
      <c r="DI38" s="624"/>
      <c r="DJ38" s="624"/>
      <c r="DK38" s="625"/>
      <c r="DL38" s="632">
        <v>3132972</v>
      </c>
      <c r="DM38" s="624"/>
      <c r="DN38" s="624"/>
      <c r="DO38" s="624"/>
      <c r="DP38" s="624"/>
      <c r="DQ38" s="624"/>
      <c r="DR38" s="624"/>
      <c r="DS38" s="624"/>
      <c r="DT38" s="624"/>
      <c r="DU38" s="624"/>
      <c r="DV38" s="625"/>
      <c r="DW38" s="628">
        <v>11</v>
      </c>
      <c r="DX38" s="655"/>
      <c r="DY38" s="655"/>
      <c r="DZ38" s="655"/>
      <c r="EA38" s="655"/>
      <c r="EB38" s="655"/>
      <c r="EC38" s="656"/>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v>636681</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15533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1165363</v>
      </c>
      <c r="CS39" s="653"/>
      <c r="CT39" s="653"/>
      <c r="CU39" s="653"/>
      <c r="CV39" s="653"/>
      <c r="CW39" s="653"/>
      <c r="CX39" s="653"/>
      <c r="CY39" s="654"/>
      <c r="CZ39" s="628">
        <v>2.5</v>
      </c>
      <c r="DA39" s="655"/>
      <c r="DB39" s="655"/>
      <c r="DC39" s="658"/>
      <c r="DD39" s="632">
        <v>1010748</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v>44260</v>
      </c>
      <c r="BA40" s="624"/>
      <c r="BB40" s="624"/>
      <c r="BC40" s="624"/>
      <c r="BD40" s="653"/>
      <c r="BE40" s="653"/>
      <c r="BF40" s="669"/>
      <c r="BG40" s="673" t="s">
        <v>332</v>
      </c>
      <c r="BH40" s="674"/>
      <c r="BI40" s="674"/>
      <c r="BJ40" s="674"/>
      <c r="BK40" s="674"/>
      <c r="BL40" s="211"/>
      <c r="BM40" s="621" t="s">
        <v>333</v>
      </c>
      <c r="BN40" s="621"/>
      <c r="BO40" s="621"/>
      <c r="BP40" s="621"/>
      <c r="BQ40" s="621"/>
      <c r="BR40" s="621"/>
      <c r="BS40" s="621"/>
      <c r="BT40" s="621"/>
      <c r="BU40" s="622"/>
      <c r="BV40" s="623">
        <v>135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1003974</v>
      </c>
      <c r="CS40" s="624"/>
      <c r="CT40" s="624"/>
      <c r="CU40" s="624"/>
      <c r="CV40" s="624"/>
      <c r="CW40" s="624"/>
      <c r="CX40" s="624"/>
      <c r="CY40" s="625"/>
      <c r="CZ40" s="628">
        <v>2.2000000000000002</v>
      </c>
      <c r="DA40" s="655"/>
      <c r="DB40" s="655"/>
      <c r="DC40" s="658"/>
      <c r="DD40" s="632">
        <v>1001634</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2">
      <c r="B41" s="644" t="s">
        <v>335</v>
      </c>
      <c r="C41" s="645"/>
      <c r="D41" s="645"/>
      <c r="E41" s="645"/>
      <c r="F41" s="645"/>
      <c r="G41" s="645"/>
      <c r="H41" s="645"/>
      <c r="I41" s="645"/>
      <c r="J41" s="645"/>
      <c r="K41" s="645"/>
      <c r="L41" s="645"/>
      <c r="M41" s="645"/>
      <c r="N41" s="645"/>
      <c r="O41" s="645"/>
      <c r="P41" s="645"/>
      <c r="Q41" s="646"/>
      <c r="R41" s="698">
        <v>48396083</v>
      </c>
      <c r="S41" s="699"/>
      <c r="T41" s="699"/>
      <c r="U41" s="699"/>
      <c r="V41" s="699"/>
      <c r="W41" s="699"/>
      <c r="X41" s="699"/>
      <c r="Y41" s="700"/>
      <c r="Z41" s="701">
        <v>100</v>
      </c>
      <c r="AA41" s="701"/>
      <c r="AB41" s="701"/>
      <c r="AC41" s="701"/>
      <c r="AD41" s="702">
        <v>28396432</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896399</v>
      </c>
      <c r="BA41" s="624"/>
      <c r="BB41" s="624"/>
      <c r="BC41" s="624"/>
      <c r="BD41" s="653"/>
      <c r="BE41" s="653"/>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2">
      <c r="AQ42" s="705" t="s">
        <v>339</v>
      </c>
      <c r="AR42" s="706"/>
      <c r="AS42" s="706"/>
      <c r="AT42" s="706"/>
      <c r="AU42" s="706"/>
      <c r="AV42" s="706"/>
      <c r="AW42" s="706"/>
      <c r="AX42" s="706"/>
      <c r="AY42" s="707"/>
      <c r="AZ42" s="698">
        <v>3087746</v>
      </c>
      <c r="BA42" s="699"/>
      <c r="BB42" s="699"/>
      <c r="BC42" s="699"/>
      <c r="BD42" s="682"/>
      <c r="BE42" s="682"/>
      <c r="BF42" s="684"/>
      <c r="BG42" s="675"/>
      <c r="BH42" s="676"/>
      <c r="BI42" s="676"/>
      <c r="BJ42" s="676"/>
      <c r="BK42" s="676"/>
      <c r="BL42" s="212"/>
      <c r="BM42" s="645" t="s">
        <v>340</v>
      </c>
      <c r="BN42" s="645"/>
      <c r="BO42" s="645"/>
      <c r="BP42" s="645"/>
      <c r="BQ42" s="645"/>
      <c r="BR42" s="645"/>
      <c r="BS42" s="645"/>
      <c r="BT42" s="645"/>
      <c r="BU42" s="646"/>
      <c r="BV42" s="698">
        <v>374</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2734873</v>
      </c>
      <c r="CS42" s="653"/>
      <c r="CT42" s="653"/>
      <c r="CU42" s="653"/>
      <c r="CV42" s="653"/>
      <c r="CW42" s="653"/>
      <c r="CX42" s="653"/>
      <c r="CY42" s="654"/>
      <c r="CZ42" s="628">
        <v>5.9</v>
      </c>
      <c r="DA42" s="655"/>
      <c r="DB42" s="655"/>
      <c r="DC42" s="658"/>
      <c r="DD42" s="632">
        <v>1031713</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10579</v>
      </c>
      <c r="CS43" s="653"/>
      <c r="CT43" s="653"/>
      <c r="CU43" s="653"/>
      <c r="CV43" s="653"/>
      <c r="CW43" s="653"/>
      <c r="CX43" s="653"/>
      <c r="CY43" s="654"/>
      <c r="CZ43" s="628">
        <v>0</v>
      </c>
      <c r="DA43" s="655"/>
      <c r="DB43" s="655"/>
      <c r="DC43" s="658"/>
      <c r="DD43" s="632">
        <v>10579</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2732764</v>
      </c>
      <c r="CS44" s="624"/>
      <c r="CT44" s="624"/>
      <c r="CU44" s="624"/>
      <c r="CV44" s="624"/>
      <c r="CW44" s="624"/>
      <c r="CX44" s="624"/>
      <c r="CY44" s="625"/>
      <c r="CZ44" s="628">
        <v>5.9</v>
      </c>
      <c r="DA44" s="629"/>
      <c r="DB44" s="629"/>
      <c r="DC44" s="635"/>
      <c r="DD44" s="632">
        <v>1031713</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726207</v>
      </c>
      <c r="CS45" s="653"/>
      <c r="CT45" s="653"/>
      <c r="CU45" s="653"/>
      <c r="CV45" s="653"/>
      <c r="CW45" s="653"/>
      <c r="CX45" s="653"/>
      <c r="CY45" s="654"/>
      <c r="CZ45" s="628">
        <v>1.6</v>
      </c>
      <c r="DA45" s="655"/>
      <c r="DB45" s="655"/>
      <c r="DC45" s="658"/>
      <c r="DD45" s="632">
        <v>56747</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2006557</v>
      </c>
      <c r="CS46" s="624"/>
      <c r="CT46" s="624"/>
      <c r="CU46" s="624"/>
      <c r="CV46" s="624"/>
      <c r="CW46" s="624"/>
      <c r="CX46" s="624"/>
      <c r="CY46" s="625"/>
      <c r="CZ46" s="628">
        <v>4.3</v>
      </c>
      <c r="DA46" s="629"/>
      <c r="DB46" s="629"/>
      <c r="DC46" s="635"/>
      <c r="DD46" s="632">
        <v>974966</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2109</v>
      </c>
      <c r="CS47" s="653"/>
      <c r="CT47" s="653"/>
      <c r="CU47" s="653"/>
      <c r="CV47" s="653"/>
      <c r="CW47" s="653"/>
      <c r="CX47" s="653"/>
      <c r="CY47" s="654"/>
      <c r="CZ47" s="628">
        <v>0</v>
      </c>
      <c r="DA47" s="655"/>
      <c r="DB47" s="655"/>
      <c r="DC47" s="658"/>
      <c r="DD47" s="632" t="s">
        <v>122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ht="11"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2">
      <c r="B49" s="213"/>
      <c r="CD49" s="644" t="s">
        <v>351</v>
      </c>
      <c r="CE49" s="645"/>
      <c r="CF49" s="645"/>
      <c r="CG49" s="645"/>
      <c r="CH49" s="645"/>
      <c r="CI49" s="645"/>
      <c r="CJ49" s="645"/>
      <c r="CK49" s="645"/>
      <c r="CL49" s="645"/>
      <c r="CM49" s="645"/>
      <c r="CN49" s="645"/>
      <c r="CO49" s="645"/>
      <c r="CP49" s="645"/>
      <c r="CQ49" s="646"/>
      <c r="CR49" s="698">
        <v>46317055</v>
      </c>
      <c r="CS49" s="682"/>
      <c r="CT49" s="682"/>
      <c r="CU49" s="682"/>
      <c r="CV49" s="682"/>
      <c r="CW49" s="682"/>
      <c r="CX49" s="682"/>
      <c r="CY49" s="711"/>
      <c r="CZ49" s="703">
        <v>100</v>
      </c>
      <c r="DA49" s="712"/>
      <c r="DB49" s="712"/>
      <c r="DC49" s="713"/>
      <c r="DD49" s="714">
        <v>34585604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Q1sqy2XHVdK1A2AzQKF9RXsgA9ldNJe2u0P0ffkdmDD15qQC7ERM42uDMvnFdBGJWMFTsiafVkcG6FXPKMx4Ww==" saltValue="eEa8MVHMfoluE+R4Oqpjw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F9" sqref="AF9:AJ9"/>
    </sheetView>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48201</v>
      </c>
      <c r="R7" s="753"/>
      <c r="S7" s="753"/>
      <c r="T7" s="753"/>
      <c r="U7" s="753"/>
      <c r="V7" s="753">
        <v>46169</v>
      </c>
      <c r="W7" s="753"/>
      <c r="X7" s="753"/>
      <c r="Y7" s="753"/>
      <c r="Z7" s="753"/>
      <c r="AA7" s="753">
        <v>2032</v>
      </c>
      <c r="AB7" s="753"/>
      <c r="AC7" s="753"/>
      <c r="AD7" s="753"/>
      <c r="AE7" s="754"/>
      <c r="AF7" s="755">
        <v>1773</v>
      </c>
      <c r="AG7" s="756"/>
      <c r="AH7" s="756"/>
      <c r="AI7" s="756"/>
      <c r="AJ7" s="757"/>
      <c r="AK7" s="758">
        <v>2306</v>
      </c>
      <c r="AL7" s="759"/>
      <c r="AM7" s="759"/>
      <c r="AN7" s="759"/>
      <c r="AO7" s="759"/>
      <c r="AP7" s="759">
        <v>42901</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553</v>
      </c>
      <c r="BT7" s="747"/>
      <c r="BU7" s="747"/>
      <c r="BV7" s="747"/>
      <c r="BW7" s="747"/>
      <c r="BX7" s="747"/>
      <c r="BY7" s="747"/>
      <c r="BZ7" s="747"/>
      <c r="CA7" s="747"/>
      <c r="CB7" s="747"/>
      <c r="CC7" s="747"/>
      <c r="CD7" s="747"/>
      <c r="CE7" s="747"/>
      <c r="CF7" s="747"/>
      <c r="CG7" s="762"/>
      <c r="CH7" s="743">
        <v>193</v>
      </c>
      <c r="CI7" s="744"/>
      <c r="CJ7" s="744"/>
      <c r="CK7" s="744"/>
      <c r="CL7" s="745"/>
      <c r="CM7" s="743">
        <v>12436</v>
      </c>
      <c r="CN7" s="744"/>
      <c r="CO7" s="744"/>
      <c r="CP7" s="744"/>
      <c r="CQ7" s="745"/>
      <c r="CR7" s="743" t="s">
        <v>549</v>
      </c>
      <c r="CS7" s="744"/>
      <c r="CT7" s="744"/>
      <c r="CU7" s="744"/>
      <c r="CV7" s="745"/>
      <c r="CW7" s="743" t="s">
        <v>549</v>
      </c>
      <c r="CX7" s="744"/>
      <c r="CY7" s="744"/>
      <c r="CZ7" s="744"/>
      <c r="DA7" s="745"/>
      <c r="DB7" s="743" t="s">
        <v>549</v>
      </c>
      <c r="DC7" s="744"/>
      <c r="DD7" s="744"/>
      <c r="DE7" s="744"/>
      <c r="DF7" s="745"/>
      <c r="DG7" s="743" t="s">
        <v>549</v>
      </c>
      <c r="DH7" s="744"/>
      <c r="DI7" s="744"/>
      <c r="DJ7" s="744"/>
      <c r="DK7" s="745"/>
      <c r="DL7" s="743">
        <v>77</v>
      </c>
      <c r="DM7" s="744"/>
      <c r="DN7" s="744"/>
      <c r="DO7" s="744"/>
      <c r="DP7" s="745"/>
      <c r="DQ7" s="743">
        <v>69</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2241</v>
      </c>
      <c r="R8" s="784"/>
      <c r="S8" s="784"/>
      <c r="T8" s="784"/>
      <c r="U8" s="784"/>
      <c r="V8" s="784">
        <v>2194</v>
      </c>
      <c r="W8" s="784"/>
      <c r="X8" s="784"/>
      <c r="Y8" s="784"/>
      <c r="Z8" s="784"/>
      <c r="AA8" s="784">
        <v>47</v>
      </c>
      <c r="AB8" s="784"/>
      <c r="AC8" s="784"/>
      <c r="AD8" s="784"/>
      <c r="AE8" s="785"/>
      <c r="AF8" s="786">
        <v>47</v>
      </c>
      <c r="AG8" s="787"/>
      <c r="AH8" s="787"/>
      <c r="AI8" s="787"/>
      <c r="AJ8" s="788"/>
      <c r="AK8" s="769">
        <v>1735</v>
      </c>
      <c r="AL8" s="770"/>
      <c r="AM8" s="770"/>
      <c r="AN8" s="770"/>
      <c r="AO8" s="770"/>
      <c r="AP8" s="770">
        <v>47</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554</v>
      </c>
      <c r="BT8" s="774"/>
      <c r="BU8" s="774"/>
      <c r="BV8" s="774"/>
      <c r="BW8" s="774"/>
      <c r="BX8" s="774"/>
      <c r="BY8" s="774"/>
      <c r="BZ8" s="774"/>
      <c r="CA8" s="774"/>
      <c r="CB8" s="774"/>
      <c r="CC8" s="774"/>
      <c r="CD8" s="774"/>
      <c r="CE8" s="774"/>
      <c r="CF8" s="774"/>
      <c r="CG8" s="775"/>
      <c r="CH8" s="776">
        <v>9276</v>
      </c>
      <c r="CI8" s="777"/>
      <c r="CJ8" s="777"/>
      <c r="CK8" s="777"/>
      <c r="CL8" s="778"/>
      <c r="CM8" s="776">
        <v>160413</v>
      </c>
      <c r="CN8" s="777"/>
      <c r="CO8" s="777"/>
      <c r="CP8" s="777"/>
      <c r="CQ8" s="778"/>
      <c r="CR8" s="776">
        <v>78</v>
      </c>
      <c r="CS8" s="777"/>
      <c r="CT8" s="777"/>
      <c r="CU8" s="777"/>
      <c r="CV8" s="778"/>
      <c r="CW8" s="776" t="s">
        <v>549</v>
      </c>
      <c r="CX8" s="777"/>
      <c r="CY8" s="777"/>
      <c r="CZ8" s="777"/>
      <c r="DA8" s="778"/>
      <c r="DB8" s="776" t="s">
        <v>549</v>
      </c>
      <c r="DC8" s="777"/>
      <c r="DD8" s="777"/>
      <c r="DE8" s="777"/>
      <c r="DF8" s="778"/>
      <c r="DG8" s="776" t="s">
        <v>549</v>
      </c>
      <c r="DH8" s="777"/>
      <c r="DI8" s="777"/>
      <c r="DJ8" s="777"/>
      <c r="DK8" s="778"/>
      <c r="DL8" s="776">
        <v>11</v>
      </c>
      <c r="DM8" s="777"/>
      <c r="DN8" s="777"/>
      <c r="DO8" s="777"/>
      <c r="DP8" s="778"/>
      <c r="DQ8" s="776" t="s">
        <v>549</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555</v>
      </c>
      <c r="BT9" s="774"/>
      <c r="BU9" s="774"/>
      <c r="BV9" s="774"/>
      <c r="BW9" s="774"/>
      <c r="BX9" s="774"/>
      <c r="BY9" s="774"/>
      <c r="BZ9" s="774"/>
      <c r="CA9" s="774"/>
      <c r="CB9" s="774"/>
      <c r="CC9" s="774"/>
      <c r="CD9" s="774"/>
      <c r="CE9" s="774"/>
      <c r="CF9" s="774"/>
      <c r="CG9" s="775"/>
      <c r="CH9" s="776">
        <v>14</v>
      </c>
      <c r="CI9" s="777"/>
      <c r="CJ9" s="777"/>
      <c r="CK9" s="777"/>
      <c r="CL9" s="778"/>
      <c r="CM9" s="776">
        <v>349</v>
      </c>
      <c r="CN9" s="777"/>
      <c r="CO9" s="777"/>
      <c r="CP9" s="777"/>
      <c r="CQ9" s="778"/>
      <c r="CR9" s="776">
        <v>29</v>
      </c>
      <c r="CS9" s="777"/>
      <c r="CT9" s="777"/>
      <c r="CU9" s="777"/>
      <c r="CV9" s="778"/>
      <c r="CW9" s="776" t="s">
        <v>549</v>
      </c>
      <c r="CX9" s="777"/>
      <c r="CY9" s="777"/>
      <c r="CZ9" s="777"/>
      <c r="DA9" s="778"/>
      <c r="DB9" s="776" t="s">
        <v>549</v>
      </c>
      <c r="DC9" s="777"/>
      <c r="DD9" s="777"/>
      <c r="DE9" s="777"/>
      <c r="DF9" s="778"/>
      <c r="DG9" s="776" t="s">
        <v>549</v>
      </c>
      <c r="DH9" s="777"/>
      <c r="DI9" s="777"/>
      <c r="DJ9" s="777"/>
      <c r="DK9" s="778"/>
      <c r="DL9" s="776" t="s">
        <v>549</v>
      </c>
      <c r="DM9" s="777"/>
      <c r="DN9" s="777"/>
      <c r="DO9" s="777"/>
      <c r="DP9" s="778"/>
      <c r="DQ9" s="776" t="s">
        <v>549</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1820</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9237</v>
      </c>
      <c r="R28" s="823"/>
      <c r="S28" s="823"/>
      <c r="T28" s="823"/>
      <c r="U28" s="823"/>
      <c r="V28" s="823">
        <v>9056</v>
      </c>
      <c r="W28" s="823"/>
      <c r="X28" s="823"/>
      <c r="Y28" s="823"/>
      <c r="Z28" s="823"/>
      <c r="AA28" s="823">
        <v>181</v>
      </c>
      <c r="AB28" s="823"/>
      <c r="AC28" s="823"/>
      <c r="AD28" s="823"/>
      <c r="AE28" s="824"/>
      <c r="AF28" s="825">
        <v>181</v>
      </c>
      <c r="AG28" s="823"/>
      <c r="AH28" s="823"/>
      <c r="AI28" s="823"/>
      <c r="AJ28" s="826"/>
      <c r="AK28" s="827">
        <v>896</v>
      </c>
      <c r="AL28" s="828"/>
      <c r="AM28" s="828"/>
      <c r="AN28" s="828"/>
      <c r="AO28" s="828"/>
      <c r="AP28" s="828" t="s">
        <v>549</v>
      </c>
      <c r="AQ28" s="828"/>
      <c r="AR28" s="828"/>
      <c r="AS28" s="828"/>
      <c r="AT28" s="828"/>
      <c r="AU28" s="828" t="s">
        <v>549</v>
      </c>
      <c r="AV28" s="828"/>
      <c r="AW28" s="828"/>
      <c r="AX28" s="828"/>
      <c r="AY28" s="828"/>
      <c r="AZ28" s="829" t="s">
        <v>549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10133</v>
      </c>
      <c r="R29" s="784"/>
      <c r="S29" s="784"/>
      <c r="T29" s="784"/>
      <c r="U29" s="784"/>
      <c r="V29" s="784">
        <v>9984</v>
      </c>
      <c r="W29" s="784"/>
      <c r="X29" s="784"/>
      <c r="Y29" s="784"/>
      <c r="Z29" s="784"/>
      <c r="AA29" s="784">
        <v>149</v>
      </c>
      <c r="AB29" s="784"/>
      <c r="AC29" s="784"/>
      <c r="AD29" s="784"/>
      <c r="AE29" s="785"/>
      <c r="AF29" s="786">
        <v>149</v>
      </c>
      <c r="AG29" s="787"/>
      <c r="AH29" s="787"/>
      <c r="AI29" s="787"/>
      <c r="AJ29" s="788"/>
      <c r="AK29" s="834">
        <v>1543</v>
      </c>
      <c r="AL29" s="830"/>
      <c r="AM29" s="830"/>
      <c r="AN29" s="830"/>
      <c r="AO29" s="830"/>
      <c r="AP29" s="830" t="s">
        <v>549</v>
      </c>
      <c r="AQ29" s="830"/>
      <c r="AR29" s="830"/>
      <c r="AS29" s="830"/>
      <c r="AT29" s="830"/>
      <c r="AU29" s="830" t="s">
        <v>549</v>
      </c>
      <c r="AV29" s="830"/>
      <c r="AW29" s="830"/>
      <c r="AX29" s="830"/>
      <c r="AY29" s="830"/>
      <c r="AZ29" s="831" t="s">
        <v>549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80</v>
      </c>
      <c r="R30" s="784"/>
      <c r="S30" s="784"/>
      <c r="T30" s="784"/>
      <c r="U30" s="784"/>
      <c r="V30" s="784">
        <v>41</v>
      </c>
      <c r="W30" s="784"/>
      <c r="X30" s="784"/>
      <c r="Y30" s="784"/>
      <c r="Z30" s="784"/>
      <c r="AA30" s="784">
        <v>39</v>
      </c>
      <c r="AB30" s="784"/>
      <c r="AC30" s="784"/>
      <c r="AD30" s="784"/>
      <c r="AE30" s="785"/>
      <c r="AF30" s="786">
        <v>39</v>
      </c>
      <c r="AG30" s="787"/>
      <c r="AH30" s="787"/>
      <c r="AI30" s="787"/>
      <c r="AJ30" s="788"/>
      <c r="AK30" s="834" t="s">
        <v>549</v>
      </c>
      <c r="AL30" s="830"/>
      <c r="AM30" s="830"/>
      <c r="AN30" s="830"/>
      <c r="AO30" s="830"/>
      <c r="AP30" s="830" t="s">
        <v>549</v>
      </c>
      <c r="AQ30" s="830"/>
      <c r="AR30" s="830"/>
      <c r="AS30" s="830"/>
      <c r="AT30" s="830"/>
      <c r="AU30" s="830" t="s">
        <v>549</v>
      </c>
      <c r="AV30" s="830"/>
      <c r="AW30" s="830"/>
      <c r="AX30" s="830"/>
      <c r="AY30" s="830"/>
      <c r="AZ30" s="831" t="s">
        <v>549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2884</v>
      </c>
      <c r="R31" s="784"/>
      <c r="S31" s="784"/>
      <c r="T31" s="784"/>
      <c r="U31" s="784"/>
      <c r="V31" s="784">
        <v>2746</v>
      </c>
      <c r="W31" s="784"/>
      <c r="X31" s="784"/>
      <c r="Y31" s="784"/>
      <c r="Z31" s="784"/>
      <c r="AA31" s="784">
        <v>137</v>
      </c>
      <c r="AB31" s="784"/>
      <c r="AC31" s="784"/>
      <c r="AD31" s="784"/>
      <c r="AE31" s="785"/>
      <c r="AF31" s="786">
        <v>137</v>
      </c>
      <c r="AG31" s="787"/>
      <c r="AH31" s="787"/>
      <c r="AI31" s="787"/>
      <c r="AJ31" s="788"/>
      <c r="AK31" s="834">
        <v>342</v>
      </c>
      <c r="AL31" s="830"/>
      <c r="AM31" s="830"/>
      <c r="AN31" s="830"/>
      <c r="AO31" s="830"/>
      <c r="AP31" s="830" t="s">
        <v>549</v>
      </c>
      <c r="AQ31" s="830"/>
      <c r="AR31" s="830"/>
      <c r="AS31" s="830"/>
      <c r="AT31" s="830"/>
      <c r="AU31" s="830" t="s">
        <v>549</v>
      </c>
      <c r="AV31" s="830"/>
      <c r="AW31" s="830"/>
      <c r="AX31" s="830"/>
      <c r="AY31" s="830"/>
      <c r="AZ31" s="831" t="s">
        <v>549</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5466</v>
      </c>
      <c r="R32" s="784"/>
      <c r="S32" s="784"/>
      <c r="T32" s="784"/>
      <c r="U32" s="784"/>
      <c r="V32" s="784">
        <v>6089</v>
      </c>
      <c r="W32" s="784"/>
      <c r="X32" s="784"/>
      <c r="Y32" s="784"/>
      <c r="Z32" s="784"/>
      <c r="AA32" s="784">
        <v>-622</v>
      </c>
      <c r="AB32" s="784"/>
      <c r="AC32" s="784"/>
      <c r="AD32" s="784"/>
      <c r="AE32" s="785"/>
      <c r="AF32" s="786">
        <v>259</v>
      </c>
      <c r="AG32" s="787"/>
      <c r="AH32" s="787"/>
      <c r="AI32" s="787"/>
      <c r="AJ32" s="788"/>
      <c r="AK32" s="834">
        <v>572</v>
      </c>
      <c r="AL32" s="830"/>
      <c r="AM32" s="830"/>
      <c r="AN32" s="830"/>
      <c r="AO32" s="830"/>
      <c r="AP32" s="830">
        <v>4827</v>
      </c>
      <c r="AQ32" s="830"/>
      <c r="AR32" s="830"/>
      <c r="AS32" s="830"/>
      <c r="AT32" s="830"/>
      <c r="AU32" s="830">
        <v>2413</v>
      </c>
      <c r="AV32" s="830"/>
      <c r="AW32" s="830"/>
      <c r="AX32" s="830"/>
      <c r="AY32" s="830"/>
      <c r="AZ32" s="831" t="s">
        <v>549</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2005</v>
      </c>
      <c r="R33" s="784"/>
      <c r="S33" s="784"/>
      <c r="T33" s="784"/>
      <c r="U33" s="784"/>
      <c r="V33" s="784">
        <v>1914</v>
      </c>
      <c r="W33" s="784"/>
      <c r="X33" s="784"/>
      <c r="Y33" s="784"/>
      <c r="Z33" s="784"/>
      <c r="AA33" s="784">
        <v>91</v>
      </c>
      <c r="AB33" s="784"/>
      <c r="AC33" s="784"/>
      <c r="AD33" s="784"/>
      <c r="AE33" s="785"/>
      <c r="AF33" s="786">
        <v>785</v>
      </c>
      <c r="AG33" s="787"/>
      <c r="AH33" s="787"/>
      <c r="AI33" s="787"/>
      <c r="AJ33" s="788"/>
      <c r="AK33" s="834">
        <v>15</v>
      </c>
      <c r="AL33" s="830"/>
      <c r="AM33" s="830"/>
      <c r="AN33" s="830"/>
      <c r="AO33" s="830"/>
      <c r="AP33" s="830">
        <v>4802</v>
      </c>
      <c r="AQ33" s="830"/>
      <c r="AR33" s="830"/>
      <c r="AS33" s="830"/>
      <c r="AT33" s="830"/>
      <c r="AU33" s="830">
        <v>0</v>
      </c>
      <c r="AV33" s="830"/>
      <c r="AW33" s="830"/>
      <c r="AX33" s="830"/>
      <c r="AY33" s="830"/>
      <c r="AZ33" s="831" t="s">
        <v>549</v>
      </c>
      <c r="BA33" s="831"/>
      <c r="BB33" s="831"/>
      <c r="BC33" s="831"/>
      <c r="BD33" s="831"/>
      <c r="BE33" s="832" t="s">
        <v>394</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396</v>
      </c>
      <c r="C34" s="781"/>
      <c r="D34" s="781"/>
      <c r="E34" s="781"/>
      <c r="F34" s="781"/>
      <c r="G34" s="781"/>
      <c r="H34" s="781"/>
      <c r="I34" s="781"/>
      <c r="J34" s="781"/>
      <c r="K34" s="781"/>
      <c r="L34" s="781"/>
      <c r="M34" s="781"/>
      <c r="N34" s="781"/>
      <c r="O34" s="781"/>
      <c r="P34" s="782"/>
      <c r="Q34" s="783">
        <v>2820</v>
      </c>
      <c r="R34" s="784"/>
      <c r="S34" s="784"/>
      <c r="T34" s="784"/>
      <c r="U34" s="784"/>
      <c r="V34" s="784">
        <v>2353</v>
      </c>
      <c r="W34" s="784"/>
      <c r="X34" s="784"/>
      <c r="Y34" s="784"/>
      <c r="Z34" s="784"/>
      <c r="AA34" s="784">
        <v>468</v>
      </c>
      <c r="AB34" s="784"/>
      <c r="AC34" s="784"/>
      <c r="AD34" s="784"/>
      <c r="AE34" s="785"/>
      <c r="AF34" s="786">
        <v>1741</v>
      </c>
      <c r="AG34" s="787"/>
      <c r="AH34" s="787"/>
      <c r="AI34" s="787"/>
      <c r="AJ34" s="788"/>
      <c r="AK34" s="834">
        <v>1128</v>
      </c>
      <c r="AL34" s="830"/>
      <c r="AM34" s="830"/>
      <c r="AN34" s="830"/>
      <c r="AO34" s="830"/>
      <c r="AP34" s="830">
        <v>6925</v>
      </c>
      <c r="AQ34" s="830"/>
      <c r="AR34" s="830"/>
      <c r="AS34" s="830"/>
      <c r="AT34" s="830"/>
      <c r="AU34" s="830">
        <v>3999</v>
      </c>
      <c r="AV34" s="830"/>
      <c r="AW34" s="830"/>
      <c r="AX34" s="830"/>
      <c r="AY34" s="830"/>
      <c r="AZ34" s="831" t="s">
        <v>549</v>
      </c>
      <c r="BA34" s="831"/>
      <c r="BB34" s="831"/>
      <c r="BC34" s="831"/>
      <c r="BD34" s="831"/>
      <c r="BE34" s="832" t="s">
        <v>394</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t="s">
        <v>397</v>
      </c>
      <c r="C35" s="781"/>
      <c r="D35" s="781"/>
      <c r="E35" s="781"/>
      <c r="F35" s="781"/>
      <c r="G35" s="781"/>
      <c r="H35" s="781"/>
      <c r="I35" s="781"/>
      <c r="J35" s="781"/>
      <c r="K35" s="781"/>
      <c r="L35" s="781"/>
      <c r="M35" s="781"/>
      <c r="N35" s="781"/>
      <c r="O35" s="781"/>
      <c r="P35" s="782"/>
      <c r="Q35" s="783">
        <v>432</v>
      </c>
      <c r="R35" s="784"/>
      <c r="S35" s="784"/>
      <c r="T35" s="784"/>
      <c r="U35" s="784"/>
      <c r="V35" s="784">
        <v>817</v>
      </c>
      <c r="W35" s="784"/>
      <c r="X35" s="784"/>
      <c r="Y35" s="784"/>
      <c r="Z35" s="784"/>
      <c r="AA35" s="784">
        <v>60</v>
      </c>
      <c r="AB35" s="784"/>
      <c r="AC35" s="784"/>
      <c r="AD35" s="784"/>
      <c r="AE35" s="785"/>
      <c r="AF35" s="786">
        <v>60</v>
      </c>
      <c r="AG35" s="787"/>
      <c r="AH35" s="787"/>
      <c r="AI35" s="787"/>
      <c r="AJ35" s="788"/>
      <c r="AK35" s="834">
        <v>637</v>
      </c>
      <c r="AL35" s="830"/>
      <c r="AM35" s="830"/>
      <c r="AN35" s="830"/>
      <c r="AO35" s="830"/>
      <c r="AP35" s="830" t="s">
        <v>549</v>
      </c>
      <c r="AQ35" s="830"/>
      <c r="AR35" s="830"/>
      <c r="AS35" s="830"/>
      <c r="AT35" s="830"/>
      <c r="AU35" s="830" t="s">
        <v>549</v>
      </c>
      <c r="AV35" s="830"/>
      <c r="AW35" s="830"/>
      <c r="AX35" s="830"/>
      <c r="AY35" s="830"/>
      <c r="AZ35" s="831" t="s">
        <v>549</v>
      </c>
      <c r="BA35" s="831"/>
      <c r="BB35" s="831"/>
      <c r="BC35" s="831"/>
      <c r="BD35" s="831"/>
      <c r="BE35" s="832" t="s">
        <v>398</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3351</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402</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403</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550</v>
      </c>
      <c r="C68" s="870"/>
      <c r="D68" s="870"/>
      <c r="E68" s="870"/>
      <c r="F68" s="870"/>
      <c r="G68" s="870"/>
      <c r="H68" s="870"/>
      <c r="I68" s="870"/>
      <c r="J68" s="870"/>
      <c r="K68" s="870"/>
      <c r="L68" s="870"/>
      <c r="M68" s="870"/>
      <c r="N68" s="870"/>
      <c r="O68" s="870"/>
      <c r="P68" s="871"/>
      <c r="Q68" s="872">
        <v>17898</v>
      </c>
      <c r="R68" s="866"/>
      <c r="S68" s="866"/>
      <c r="T68" s="866"/>
      <c r="U68" s="866"/>
      <c r="V68" s="866">
        <v>15982</v>
      </c>
      <c r="W68" s="866"/>
      <c r="X68" s="866"/>
      <c r="Y68" s="866"/>
      <c r="Z68" s="866"/>
      <c r="AA68" s="866">
        <v>1915</v>
      </c>
      <c r="AB68" s="866"/>
      <c r="AC68" s="866"/>
      <c r="AD68" s="866"/>
      <c r="AE68" s="866"/>
      <c r="AF68" s="866">
        <v>2506</v>
      </c>
      <c r="AG68" s="866"/>
      <c r="AH68" s="866"/>
      <c r="AI68" s="866"/>
      <c r="AJ68" s="866"/>
      <c r="AK68" s="866">
        <v>15</v>
      </c>
      <c r="AL68" s="866"/>
      <c r="AM68" s="866"/>
      <c r="AN68" s="866"/>
      <c r="AO68" s="866"/>
      <c r="AP68" s="866">
        <v>27906</v>
      </c>
      <c r="AQ68" s="866"/>
      <c r="AR68" s="866"/>
      <c r="AS68" s="866"/>
      <c r="AT68" s="866"/>
      <c r="AU68" s="866">
        <v>18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551</v>
      </c>
      <c r="C69" s="874"/>
      <c r="D69" s="874"/>
      <c r="E69" s="874"/>
      <c r="F69" s="874"/>
      <c r="G69" s="874"/>
      <c r="H69" s="874"/>
      <c r="I69" s="874"/>
      <c r="J69" s="874"/>
      <c r="K69" s="874"/>
      <c r="L69" s="874"/>
      <c r="M69" s="874"/>
      <c r="N69" s="874"/>
      <c r="O69" s="874"/>
      <c r="P69" s="875"/>
      <c r="Q69" s="876">
        <v>785</v>
      </c>
      <c r="R69" s="830"/>
      <c r="S69" s="830"/>
      <c r="T69" s="830"/>
      <c r="U69" s="830"/>
      <c r="V69" s="830">
        <v>370</v>
      </c>
      <c r="W69" s="830"/>
      <c r="X69" s="830"/>
      <c r="Y69" s="830"/>
      <c r="Z69" s="830"/>
      <c r="AA69" s="830">
        <v>414</v>
      </c>
      <c r="AB69" s="830"/>
      <c r="AC69" s="830"/>
      <c r="AD69" s="830"/>
      <c r="AE69" s="830"/>
      <c r="AF69" s="830">
        <v>414323</v>
      </c>
      <c r="AG69" s="830"/>
      <c r="AH69" s="830"/>
      <c r="AI69" s="830"/>
      <c r="AJ69" s="830"/>
      <c r="AK69" s="830">
        <v>0</v>
      </c>
      <c r="AL69" s="830"/>
      <c r="AM69" s="830"/>
      <c r="AN69" s="830"/>
      <c r="AO69" s="830"/>
      <c r="AP69" s="830" t="s">
        <v>549</v>
      </c>
      <c r="AQ69" s="830"/>
      <c r="AR69" s="830"/>
      <c r="AS69" s="830"/>
      <c r="AT69" s="830"/>
      <c r="AU69" s="830" t="s">
        <v>549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552</v>
      </c>
      <c r="C70" s="874"/>
      <c r="D70" s="874"/>
      <c r="E70" s="874"/>
      <c r="F70" s="874"/>
      <c r="G70" s="874"/>
      <c r="H70" s="874"/>
      <c r="I70" s="874"/>
      <c r="J70" s="874"/>
      <c r="K70" s="874"/>
      <c r="L70" s="874"/>
      <c r="M70" s="874"/>
      <c r="N70" s="874"/>
      <c r="O70" s="874"/>
      <c r="P70" s="875"/>
      <c r="Q70" s="876">
        <v>906481</v>
      </c>
      <c r="R70" s="830"/>
      <c r="S70" s="830"/>
      <c r="T70" s="830"/>
      <c r="U70" s="830"/>
      <c r="V70" s="830">
        <v>887687</v>
      </c>
      <c r="W70" s="830"/>
      <c r="X70" s="830"/>
      <c r="Y70" s="830"/>
      <c r="Z70" s="830"/>
      <c r="AA70" s="830">
        <v>18794</v>
      </c>
      <c r="AB70" s="830"/>
      <c r="AC70" s="830"/>
      <c r="AD70" s="830"/>
      <c r="AE70" s="830"/>
      <c r="AF70" s="830">
        <v>18794</v>
      </c>
      <c r="AG70" s="830"/>
      <c r="AH70" s="830"/>
      <c r="AI70" s="830"/>
      <c r="AJ70" s="830"/>
      <c r="AK70" s="830">
        <v>9781</v>
      </c>
      <c r="AL70" s="830"/>
      <c r="AM70" s="830"/>
      <c r="AN70" s="830"/>
      <c r="AO70" s="830"/>
      <c r="AP70" s="830" t="s">
        <v>549</v>
      </c>
      <c r="AQ70" s="830"/>
      <c r="AR70" s="830"/>
      <c r="AS70" s="830"/>
      <c r="AT70" s="830"/>
      <c r="AU70" s="830" t="s">
        <v>549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405</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406</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407</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410</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411</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412</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413</v>
      </c>
      <c r="AB109" s="893"/>
      <c r="AC109" s="893"/>
      <c r="AD109" s="893"/>
      <c r="AE109" s="894"/>
      <c r="AF109" s="892" t="s">
        <v>414</v>
      </c>
      <c r="AG109" s="893"/>
      <c r="AH109" s="893"/>
      <c r="AI109" s="893"/>
      <c r="AJ109" s="894"/>
      <c r="AK109" s="892" t="s">
        <v>294</v>
      </c>
      <c r="AL109" s="893"/>
      <c r="AM109" s="893"/>
      <c r="AN109" s="893"/>
      <c r="AO109" s="894"/>
      <c r="AP109" s="892" t="s">
        <v>415</v>
      </c>
      <c r="AQ109" s="893"/>
      <c r="AR109" s="893"/>
      <c r="AS109" s="893"/>
      <c r="AT109" s="895"/>
      <c r="AU109" s="912" t="s">
        <v>412</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413</v>
      </c>
      <c r="BR109" s="893"/>
      <c r="BS109" s="893"/>
      <c r="BT109" s="893"/>
      <c r="BU109" s="894"/>
      <c r="BV109" s="892" t="s">
        <v>414</v>
      </c>
      <c r="BW109" s="893"/>
      <c r="BX109" s="893"/>
      <c r="BY109" s="893"/>
      <c r="BZ109" s="894"/>
      <c r="CA109" s="892" t="s">
        <v>294</v>
      </c>
      <c r="CB109" s="893"/>
      <c r="CC109" s="893"/>
      <c r="CD109" s="893"/>
      <c r="CE109" s="894"/>
      <c r="CF109" s="913" t="s">
        <v>415</v>
      </c>
      <c r="CG109" s="913"/>
      <c r="CH109" s="913"/>
      <c r="CI109" s="913"/>
      <c r="CJ109" s="913"/>
      <c r="CK109" s="892" t="s">
        <v>416</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413</v>
      </c>
      <c r="DH109" s="893"/>
      <c r="DI109" s="893"/>
      <c r="DJ109" s="893"/>
      <c r="DK109" s="894"/>
      <c r="DL109" s="892" t="s">
        <v>414</v>
      </c>
      <c r="DM109" s="893"/>
      <c r="DN109" s="893"/>
      <c r="DO109" s="893"/>
      <c r="DP109" s="894"/>
      <c r="DQ109" s="892" t="s">
        <v>294</v>
      </c>
      <c r="DR109" s="893"/>
      <c r="DS109" s="893"/>
      <c r="DT109" s="893"/>
      <c r="DU109" s="894"/>
      <c r="DV109" s="892" t="s">
        <v>415</v>
      </c>
      <c r="DW109" s="893"/>
      <c r="DX109" s="893"/>
      <c r="DY109" s="893"/>
      <c r="DZ109" s="895"/>
    </row>
    <row r="110" spans="1:131" s="218" customFormat="1" ht="26.25" customHeight="1" x14ac:dyDescent="0.2">
      <c r="A110" s="896" t="s">
        <v>417</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4231831</v>
      </c>
      <c r="AB110" s="900"/>
      <c r="AC110" s="900"/>
      <c r="AD110" s="900"/>
      <c r="AE110" s="901"/>
      <c r="AF110" s="902">
        <v>4306891</v>
      </c>
      <c r="AG110" s="900"/>
      <c r="AH110" s="900"/>
      <c r="AI110" s="900"/>
      <c r="AJ110" s="901"/>
      <c r="AK110" s="902">
        <v>4695625</v>
      </c>
      <c r="AL110" s="900"/>
      <c r="AM110" s="900"/>
      <c r="AN110" s="900"/>
      <c r="AO110" s="901"/>
      <c r="AP110" s="903">
        <v>18.5</v>
      </c>
      <c r="AQ110" s="904"/>
      <c r="AR110" s="904"/>
      <c r="AS110" s="904"/>
      <c r="AT110" s="905"/>
      <c r="AU110" s="906" t="s">
        <v>69</v>
      </c>
      <c r="AV110" s="907"/>
      <c r="AW110" s="907"/>
      <c r="AX110" s="907"/>
      <c r="AY110" s="907"/>
      <c r="AZ110" s="929" t="s">
        <v>418</v>
      </c>
      <c r="BA110" s="897"/>
      <c r="BB110" s="897"/>
      <c r="BC110" s="897"/>
      <c r="BD110" s="897"/>
      <c r="BE110" s="897"/>
      <c r="BF110" s="897"/>
      <c r="BG110" s="897"/>
      <c r="BH110" s="897"/>
      <c r="BI110" s="897"/>
      <c r="BJ110" s="897"/>
      <c r="BK110" s="897"/>
      <c r="BL110" s="897"/>
      <c r="BM110" s="897"/>
      <c r="BN110" s="897"/>
      <c r="BO110" s="897"/>
      <c r="BP110" s="898"/>
      <c r="BQ110" s="930">
        <v>50264068</v>
      </c>
      <c r="BR110" s="931"/>
      <c r="BS110" s="931"/>
      <c r="BT110" s="931"/>
      <c r="BU110" s="931"/>
      <c r="BV110" s="931">
        <v>47846562</v>
      </c>
      <c r="BW110" s="931"/>
      <c r="BX110" s="931"/>
      <c r="BY110" s="931"/>
      <c r="BZ110" s="931"/>
      <c r="CA110" s="931">
        <v>43199009</v>
      </c>
      <c r="CB110" s="931"/>
      <c r="CC110" s="931"/>
      <c r="CD110" s="931"/>
      <c r="CE110" s="931"/>
      <c r="CF110" s="944">
        <v>169.8</v>
      </c>
      <c r="CG110" s="945"/>
      <c r="CH110" s="945"/>
      <c r="CI110" s="945"/>
      <c r="CJ110" s="945"/>
      <c r="CK110" s="946" t="s">
        <v>419</v>
      </c>
      <c r="CL110" s="947"/>
      <c r="CM110" s="929" t="s">
        <v>420</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421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422</v>
      </c>
      <c r="BA111" s="923"/>
      <c r="BB111" s="923"/>
      <c r="BC111" s="923"/>
      <c r="BD111" s="923"/>
      <c r="BE111" s="923"/>
      <c r="BF111" s="923"/>
      <c r="BG111" s="923"/>
      <c r="BH111" s="923"/>
      <c r="BI111" s="923"/>
      <c r="BJ111" s="923"/>
      <c r="BK111" s="923"/>
      <c r="BL111" s="923"/>
      <c r="BM111" s="923"/>
      <c r="BN111" s="923"/>
      <c r="BO111" s="923"/>
      <c r="BP111" s="924"/>
      <c r="BQ111" s="925">
        <v>2692312</v>
      </c>
      <c r="BR111" s="926"/>
      <c r="BS111" s="926"/>
      <c r="BT111" s="926"/>
      <c r="BU111" s="926"/>
      <c r="BV111" s="926">
        <v>2418471</v>
      </c>
      <c r="BW111" s="926"/>
      <c r="BX111" s="926"/>
      <c r="BY111" s="926"/>
      <c r="BZ111" s="926"/>
      <c r="CA111" s="926">
        <v>2212548</v>
      </c>
      <c r="CB111" s="926"/>
      <c r="CC111" s="926"/>
      <c r="CD111" s="926"/>
      <c r="CE111" s="926"/>
      <c r="CF111" s="920">
        <v>8.6999999999999993</v>
      </c>
      <c r="CG111" s="921"/>
      <c r="CH111" s="921"/>
      <c r="CI111" s="921"/>
      <c r="CJ111" s="921"/>
      <c r="CK111" s="948"/>
      <c r="CL111" s="949"/>
      <c r="CM111" s="922" t="s">
        <v>423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424</v>
      </c>
      <c r="B112" s="953"/>
      <c r="C112" s="923" t="s">
        <v>425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426</v>
      </c>
      <c r="BA112" s="923"/>
      <c r="BB112" s="923"/>
      <c r="BC112" s="923"/>
      <c r="BD112" s="923"/>
      <c r="BE112" s="923"/>
      <c r="BF112" s="923"/>
      <c r="BG112" s="923"/>
      <c r="BH112" s="923"/>
      <c r="BI112" s="923"/>
      <c r="BJ112" s="923"/>
      <c r="BK112" s="923"/>
      <c r="BL112" s="923"/>
      <c r="BM112" s="923"/>
      <c r="BN112" s="923"/>
      <c r="BO112" s="923"/>
      <c r="BP112" s="924"/>
      <c r="BQ112" s="925">
        <v>9163916</v>
      </c>
      <c r="BR112" s="926"/>
      <c r="BS112" s="926"/>
      <c r="BT112" s="926"/>
      <c r="BU112" s="926"/>
      <c r="BV112" s="926">
        <v>7806860</v>
      </c>
      <c r="BW112" s="926"/>
      <c r="BX112" s="926"/>
      <c r="BY112" s="926"/>
      <c r="BZ112" s="926"/>
      <c r="CA112" s="926">
        <v>7458306</v>
      </c>
      <c r="CB112" s="926"/>
      <c r="CC112" s="926"/>
      <c r="CD112" s="926"/>
      <c r="CE112" s="926"/>
      <c r="CF112" s="920">
        <v>29.3</v>
      </c>
      <c r="CG112" s="921"/>
      <c r="CH112" s="921"/>
      <c r="CI112" s="921"/>
      <c r="CJ112" s="921"/>
      <c r="CK112" s="948"/>
      <c r="CL112" s="949"/>
      <c r="CM112" s="922" t="s">
        <v>427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428</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942177</v>
      </c>
      <c r="AB113" s="938"/>
      <c r="AC113" s="938"/>
      <c r="AD113" s="938"/>
      <c r="AE113" s="939"/>
      <c r="AF113" s="940">
        <v>918295</v>
      </c>
      <c r="AG113" s="938"/>
      <c r="AH113" s="938"/>
      <c r="AI113" s="938"/>
      <c r="AJ113" s="939"/>
      <c r="AK113" s="940">
        <v>916670</v>
      </c>
      <c r="AL113" s="938"/>
      <c r="AM113" s="938"/>
      <c r="AN113" s="938"/>
      <c r="AO113" s="939"/>
      <c r="AP113" s="941">
        <v>3.6</v>
      </c>
      <c r="AQ113" s="942"/>
      <c r="AR113" s="942"/>
      <c r="AS113" s="942"/>
      <c r="AT113" s="943"/>
      <c r="AU113" s="908"/>
      <c r="AV113" s="909"/>
      <c r="AW113" s="909"/>
      <c r="AX113" s="909"/>
      <c r="AY113" s="909"/>
      <c r="AZ113" s="922" t="s">
        <v>429</v>
      </c>
      <c r="BA113" s="923"/>
      <c r="BB113" s="923"/>
      <c r="BC113" s="923"/>
      <c r="BD113" s="923"/>
      <c r="BE113" s="923"/>
      <c r="BF113" s="923"/>
      <c r="BG113" s="923"/>
      <c r="BH113" s="923"/>
      <c r="BI113" s="923"/>
      <c r="BJ113" s="923"/>
      <c r="BK113" s="923"/>
      <c r="BL113" s="923"/>
      <c r="BM113" s="923"/>
      <c r="BN113" s="923"/>
      <c r="BO113" s="923"/>
      <c r="BP113" s="924"/>
      <c r="BQ113" s="925">
        <v>22331</v>
      </c>
      <c r="BR113" s="926"/>
      <c r="BS113" s="926"/>
      <c r="BT113" s="926"/>
      <c r="BU113" s="926"/>
      <c r="BV113" s="926">
        <v>20933</v>
      </c>
      <c r="BW113" s="926"/>
      <c r="BX113" s="926"/>
      <c r="BY113" s="926"/>
      <c r="BZ113" s="926"/>
      <c r="CA113" s="926">
        <v>17845</v>
      </c>
      <c r="CB113" s="926"/>
      <c r="CC113" s="926"/>
      <c r="CD113" s="926"/>
      <c r="CE113" s="926"/>
      <c r="CF113" s="920">
        <v>0.1</v>
      </c>
      <c r="CG113" s="921"/>
      <c r="CH113" s="921"/>
      <c r="CI113" s="921"/>
      <c r="CJ113" s="921"/>
      <c r="CK113" s="948"/>
      <c r="CL113" s="949"/>
      <c r="CM113" s="922" t="s">
        <v>430</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v>67986</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431</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2619</v>
      </c>
      <c r="AB114" s="959"/>
      <c r="AC114" s="959"/>
      <c r="AD114" s="959"/>
      <c r="AE114" s="960"/>
      <c r="AF114" s="961">
        <v>3468</v>
      </c>
      <c r="AG114" s="959"/>
      <c r="AH114" s="959"/>
      <c r="AI114" s="959"/>
      <c r="AJ114" s="960"/>
      <c r="AK114" s="961">
        <v>1411</v>
      </c>
      <c r="AL114" s="959"/>
      <c r="AM114" s="959"/>
      <c r="AN114" s="959"/>
      <c r="AO114" s="960"/>
      <c r="AP114" s="962">
        <v>0</v>
      </c>
      <c r="AQ114" s="963"/>
      <c r="AR114" s="963"/>
      <c r="AS114" s="963"/>
      <c r="AT114" s="964"/>
      <c r="AU114" s="908"/>
      <c r="AV114" s="909"/>
      <c r="AW114" s="909"/>
      <c r="AX114" s="909"/>
      <c r="AY114" s="909"/>
      <c r="AZ114" s="922" t="s">
        <v>432</v>
      </c>
      <c r="BA114" s="923"/>
      <c r="BB114" s="923"/>
      <c r="BC114" s="923"/>
      <c r="BD114" s="923"/>
      <c r="BE114" s="923"/>
      <c r="BF114" s="923"/>
      <c r="BG114" s="923"/>
      <c r="BH114" s="923"/>
      <c r="BI114" s="923"/>
      <c r="BJ114" s="923"/>
      <c r="BK114" s="923"/>
      <c r="BL114" s="923"/>
      <c r="BM114" s="923"/>
      <c r="BN114" s="923"/>
      <c r="BO114" s="923"/>
      <c r="BP114" s="924"/>
      <c r="BQ114" s="925">
        <v>4085654</v>
      </c>
      <c r="BR114" s="926"/>
      <c r="BS114" s="926"/>
      <c r="BT114" s="926"/>
      <c r="BU114" s="926"/>
      <c r="BV114" s="926">
        <v>4217575</v>
      </c>
      <c r="BW114" s="926"/>
      <c r="BX114" s="926"/>
      <c r="BY114" s="926"/>
      <c r="BZ114" s="926"/>
      <c r="CA114" s="926">
        <v>4244986</v>
      </c>
      <c r="CB114" s="926"/>
      <c r="CC114" s="926"/>
      <c r="CD114" s="926"/>
      <c r="CE114" s="926"/>
      <c r="CF114" s="920">
        <v>16.7</v>
      </c>
      <c r="CG114" s="921"/>
      <c r="CH114" s="921"/>
      <c r="CI114" s="921"/>
      <c r="CJ114" s="921"/>
      <c r="CK114" s="948"/>
      <c r="CL114" s="949"/>
      <c r="CM114" s="922" t="s">
        <v>433</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434</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664878</v>
      </c>
      <c r="AB115" s="938"/>
      <c r="AC115" s="938"/>
      <c r="AD115" s="938"/>
      <c r="AE115" s="939"/>
      <c r="AF115" s="940">
        <v>273844</v>
      </c>
      <c r="AG115" s="938"/>
      <c r="AH115" s="938"/>
      <c r="AI115" s="938"/>
      <c r="AJ115" s="939"/>
      <c r="AK115" s="940">
        <v>205922</v>
      </c>
      <c r="AL115" s="938"/>
      <c r="AM115" s="938"/>
      <c r="AN115" s="938"/>
      <c r="AO115" s="939"/>
      <c r="AP115" s="941">
        <v>0.8</v>
      </c>
      <c r="AQ115" s="942"/>
      <c r="AR115" s="942"/>
      <c r="AS115" s="942"/>
      <c r="AT115" s="943"/>
      <c r="AU115" s="908"/>
      <c r="AV115" s="909"/>
      <c r="AW115" s="909"/>
      <c r="AX115" s="909"/>
      <c r="AY115" s="909"/>
      <c r="AZ115" s="922" t="s">
        <v>435</v>
      </c>
      <c r="BA115" s="923"/>
      <c r="BB115" s="923"/>
      <c r="BC115" s="923"/>
      <c r="BD115" s="923"/>
      <c r="BE115" s="923"/>
      <c r="BF115" s="923"/>
      <c r="BG115" s="923"/>
      <c r="BH115" s="923"/>
      <c r="BI115" s="923"/>
      <c r="BJ115" s="923"/>
      <c r="BK115" s="923"/>
      <c r="BL115" s="923"/>
      <c r="BM115" s="923"/>
      <c r="BN115" s="923"/>
      <c r="BO115" s="923"/>
      <c r="BP115" s="924"/>
      <c r="BQ115" s="925">
        <v>49330</v>
      </c>
      <c r="BR115" s="926"/>
      <c r="BS115" s="926"/>
      <c r="BT115" s="926"/>
      <c r="BU115" s="926"/>
      <c r="BV115" s="926">
        <v>46247</v>
      </c>
      <c r="BW115" s="926"/>
      <c r="BX115" s="926"/>
      <c r="BY115" s="926"/>
      <c r="BZ115" s="926"/>
      <c r="CA115" s="926">
        <v>69038</v>
      </c>
      <c r="CB115" s="926"/>
      <c r="CC115" s="926"/>
      <c r="CD115" s="926"/>
      <c r="CE115" s="926"/>
      <c r="CF115" s="920">
        <v>0.3</v>
      </c>
      <c r="CG115" s="921"/>
      <c r="CH115" s="921"/>
      <c r="CI115" s="921"/>
      <c r="CJ115" s="921"/>
      <c r="CK115" s="948"/>
      <c r="CL115" s="949"/>
      <c r="CM115" s="922" t="s">
        <v>436</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438</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439</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440</v>
      </c>
      <c r="Z117" s="894"/>
      <c r="AA117" s="978">
        <v>5841505</v>
      </c>
      <c r="AB117" s="979"/>
      <c r="AC117" s="979"/>
      <c r="AD117" s="979"/>
      <c r="AE117" s="980"/>
      <c r="AF117" s="981">
        <v>5502498</v>
      </c>
      <c r="AG117" s="979"/>
      <c r="AH117" s="979"/>
      <c r="AI117" s="979"/>
      <c r="AJ117" s="980"/>
      <c r="AK117" s="981">
        <v>5819628</v>
      </c>
      <c r="AL117" s="979"/>
      <c r="AM117" s="979"/>
      <c r="AN117" s="979"/>
      <c r="AO117" s="980"/>
      <c r="AP117" s="982"/>
      <c r="AQ117" s="983"/>
      <c r="AR117" s="983"/>
      <c r="AS117" s="983"/>
      <c r="AT117" s="984"/>
      <c r="AU117" s="908"/>
      <c r="AV117" s="909"/>
      <c r="AW117" s="909"/>
      <c r="AX117" s="909"/>
      <c r="AY117" s="909"/>
      <c r="AZ117" s="974" t="s">
        <v>441</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442</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416</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413</v>
      </c>
      <c r="AB118" s="893"/>
      <c r="AC118" s="893"/>
      <c r="AD118" s="893"/>
      <c r="AE118" s="894"/>
      <c r="AF118" s="892" t="s">
        <v>414</v>
      </c>
      <c r="AG118" s="893"/>
      <c r="AH118" s="893"/>
      <c r="AI118" s="893"/>
      <c r="AJ118" s="894"/>
      <c r="AK118" s="892" t="s">
        <v>294</v>
      </c>
      <c r="AL118" s="893"/>
      <c r="AM118" s="893"/>
      <c r="AN118" s="893"/>
      <c r="AO118" s="894"/>
      <c r="AP118" s="970" t="s">
        <v>415</v>
      </c>
      <c r="AQ118" s="971"/>
      <c r="AR118" s="971"/>
      <c r="AS118" s="971"/>
      <c r="AT118" s="972"/>
      <c r="AU118" s="908"/>
      <c r="AV118" s="909"/>
      <c r="AW118" s="909"/>
      <c r="AX118" s="909"/>
      <c r="AY118" s="909"/>
      <c r="AZ118" s="973" t="s">
        <v>443</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444</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7" t="s">
        <v>419</v>
      </c>
      <c r="B119" s="947"/>
      <c r="C119" s="929" t="s">
        <v>420</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445</v>
      </c>
      <c r="BP119" s="1005"/>
      <c r="BQ119" s="999">
        <v>66277611</v>
      </c>
      <c r="BR119" s="1000"/>
      <c r="BS119" s="1000"/>
      <c r="BT119" s="1000"/>
      <c r="BU119" s="1000"/>
      <c r="BV119" s="1000">
        <v>62356648</v>
      </c>
      <c r="BW119" s="1000"/>
      <c r="BX119" s="1000"/>
      <c r="BY119" s="1000"/>
      <c r="BZ119" s="1000"/>
      <c r="CA119" s="1000">
        <v>57201732</v>
      </c>
      <c r="CB119" s="1000"/>
      <c r="CC119" s="1000"/>
      <c r="CD119" s="1000"/>
      <c r="CE119" s="1000"/>
      <c r="CF119" s="1001"/>
      <c r="CG119" s="1002"/>
      <c r="CH119" s="1002"/>
      <c r="CI119" s="1002"/>
      <c r="CJ119" s="1003"/>
      <c r="CK119" s="950"/>
      <c r="CL119" s="951"/>
      <c r="CM119" s="973" t="s">
        <v>446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2624326</v>
      </c>
      <c r="DH119" s="986"/>
      <c r="DI119" s="986"/>
      <c r="DJ119" s="986"/>
      <c r="DK119" s="987"/>
      <c r="DL119" s="985">
        <v>2418471</v>
      </c>
      <c r="DM119" s="986"/>
      <c r="DN119" s="986"/>
      <c r="DO119" s="986"/>
      <c r="DP119" s="987"/>
      <c r="DQ119" s="985">
        <v>2212548</v>
      </c>
      <c r="DR119" s="986"/>
      <c r="DS119" s="986"/>
      <c r="DT119" s="986"/>
      <c r="DU119" s="987"/>
      <c r="DV119" s="988">
        <v>8.6999999999999993</v>
      </c>
      <c r="DW119" s="989"/>
      <c r="DX119" s="989"/>
      <c r="DY119" s="989"/>
      <c r="DZ119" s="990"/>
    </row>
    <row r="120" spans="1:130" s="218" customFormat="1" ht="26.25" customHeight="1" x14ac:dyDescent="0.2">
      <c r="A120" s="1058"/>
      <c r="B120" s="949"/>
      <c r="C120" s="922" t="s">
        <v>423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447</v>
      </c>
      <c r="AV120" s="992"/>
      <c r="AW120" s="992"/>
      <c r="AX120" s="992"/>
      <c r="AY120" s="993"/>
      <c r="AZ120" s="929" t="s">
        <v>448</v>
      </c>
      <c r="BA120" s="897"/>
      <c r="BB120" s="897"/>
      <c r="BC120" s="897"/>
      <c r="BD120" s="897"/>
      <c r="BE120" s="897"/>
      <c r="BF120" s="897"/>
      <c r="BG120" s="897"/>
      <c r="BH120" s="897"/>
      <c r="BI120" s="897"/>
      <c r="BJ120" s="897"/>
      <c r="BK120" s="897"/>
      <c r="BL120" s="897"/>
      <c r="BM120" s="897"/>
      <c r="BN120" s="897"/>
      <c r="BO120" s="897"/>
      <c r="BP120" s="898"/>
      <c r="BQ120" s="930">
        <v>20394842</v>
      </c>
      <c r="BR120" s="931"/>
      <c r="BS120" s="931"/>
      <c r="BT120" s="931"/>
      <c r="BU120" s="931"/>
      <c r="BV120" s="931">
        <v>22275058</v>
      </c>
      <c r="BW120" s="931"/>
      <c r="BX120" s="931"/>
      <c r="BY120" s="931"/>
      <c r="BZ120" s="931"/>
      <c r="CA120" s="931">
        <v>21697441</v>
      </c>
      <c r="CB120" s="931"/>
      <c r="CC120" s="931"/>
      <c r="CD120" s="931"/>
      <c r="CE120" s="931"/>
      <c r="CF120" s="944">
        <v>85.3</v>
      </c>
      <c r="CG120" s="945"/>
      <c r="CH120" s="945"/>
      <c r="CI120" s="945"/>
      <c r="CJ120" s="945"/>
      <c r="CK120" s="1006" t="s">
        <v>449</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6063551</v>
      </c>
      <c r="DH120" s="931"/>
      <c r="DI120" s="931"/>
      <c r="DJ120" s="931"/>
      <c r="DK120" s="931"/>
      <c r="DL120" s="931">
        <v>4821529</v>
      </c>
      <c r="DM120" s="931"/>
      <c r="DN120" s="931"/>
      <c r="DO120" s="931"/>
      <c r="DP120" s="931"/>
      <c r="DQ120" s="931">
        <v>4591429</v>
      </c>
      <c r="DR120" s="931"/>
      <c r="DS120" s="931"/>
      <c r="DT120" s="931"/>
      <c r="DU120" s="931"/>
      <c r="DV120" s="932">
        <v>18</v>
      </c>
      <c r="DW120" s="932"/>
      <c r="DX120" s="932"/>
      <c r="DY120" s="932"/>
      <c r="DZ120" s="933"/>
    </row>
    <row r="121" spans="1:130" s="218" customFormat="1" ht="26.25" customHeight="1" x14ac:dyDescent="0.2">
      <c r="A121" s="1058"/>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v>459086</v>
      </c>
      <c r="AB121" s="959"/>
      <c r="AC121" s="959"/>
      <c r="AD121" s="959"/>
      <c r="AE121" s="960"/>
      <c r="AF121" s="961">
        <v>67988</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13698307</v>
      </c>
      <c r="BR121" s="926"/>
      <c r="BS121" s="926"/>
      <c r="BT121" s="926"/>
      <c r="BU121" s="926"/>
      <c r="BV121" s="926">
        <v>13319490</v>
      </c>
      <c r="BW121" s="926"/>
      <c r="BX121" s="926"/>
      <c r="BY121" s="926"/>
      <c r="BZ121" s="926"/>
      <c r="CA121" s="926">
        <v>13357245</v>
      </c>
      <c r="CB121" s="926"/>
      <c r="CC121" s="926"/>
      <c r="CD121" s="926"/>
      <c r="CE121" s="926"/>
      <c r="CF121" s="920">
        <v>52.5</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3058588</v>
      </c>
      <c r="DH121" s="926"/>
      <c r="DI121" s="926"/>
      <c r="DJ121" s="926"/>
      <c r="DK121" s="926"/>
      <c r="DL121" s="926">
        <v>2950199</v>
      </c>
      <c r="DM121" s="926"/>
      <c r="DN121" s="926"/>
      <c r="DO121" s="926"/>
      <c r="DP121" s="926"/>
      <c r="DQ121" s="926">
        <v>2833264</v>
      </c>
      <c r="DR121" s="926"/>
      <c r="DS121" s="926"/>
      <c r="DT121" s="926"/>
      <c r="DU121" s="926"/>
      <c r="DV121" s="927">
        <v>11.1</v>
      </c>
      <c r="DW121" s="927"/>
      <c r="DX121" s="927"/>
      <c r="DY121" s="927"/>
      <c r="DZ121" s="928"/>
    </row>
    <row r="122" spans="1:130" s="218" customFormat="1" ht="26.25" customHeight="1" x14ac:dyDescent="0.2">
      <c r="A122" s="1058"/>
      <c r="B122" s="949"/>
      <c r="C122" s="922" t="s">
        <v>433</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16784568</v>
      </c>
      <c r="BR122" s="1000"/>
      <c r="BS122" s="1000"/>
      <c r="BT122" s="1000"/>
      <c r="BU122" s="1000"/>
      <c r="BV122" s="1000">
        <v>15658451</v>
      </c>
      <c r="BW122" s="1000"/>
      <c r="BX122" s="1000"/>
      <c r="BY122" s="1000"/>
      <c r="BZ122" s="1000"/>
      <c r="CA122" s="1000">
        <v>14371170</v>
      </c>
      <c r="CB122" s="1000"/>
      <c r="CC122" s="1000"/>
      <c r="CD122" s="1000"/>
      <c r="CE122" s="1000"/>
      <c r="CF122" s="1017">
        <v>56.5</v>
      </c>
      <c r="CG122" s="1018"/>
      <c r="CH122" s="1018"/>
      <c r="CI122" s="1018"/>
      <c r="CJ122" s="1018"/>
      <c r="CK122" s="1009"/>
      <c r="CL122" s="1010"/>
      <c r="CM122" s="1010"/>
      <c r="CN122" s="1010"/>
      <c r="CO122" s="1011"/>
      <c r="CP122" s="1019" t="s">
        <v>395</v>
      </c>
      <c r="CQ122" s="1020"/>
      <c r="CR122" s="1020"/>
      <c r="CS122" s="1020"/>
      <c r="CT122" s="1020"/>
      <c r="CU122" s="1020"/>
      <c r="CV122" s="1020"/>
      <c r="CW122" s="1020"/>
      <c r="CX122" s="1020"/>
      <c r="CY122" s="1020"/>
      <c r="CZ122" s="1020"/>
      <c r="DA122" s="1020"/>
      <c r="DB122" s="1020"/>
      <c r="DC122" s="1020"/>
      <c r="DD122" s="1020"/>
      <c r="DE122" s="1020"/>
      <c r="DF122" s="1021"/>
      <c r="DG122" s="925">
        <v>41777</v>
      </c>
      <c r="DH122" s="926"/>
      <c r="DI122" s="926"/>
      <c r="DJ122" s="926"/>
      <c r="DK122" s="926"/>
      <c r="DL122" s="926">
        <v>35132</v>
      </c>
      <c r="DM122" s="926"/>
      <c r="DN122" s="926"/>
      <c r="DO122" s="926"/>
      <c r="DP122" s="926"/>
      <c r="DQ122" s="926">
        <v>33613</v>
      </c>
      <c r="DR122" s="926"/>
      <c r="DS122" s="926"/>
      <c r="DT122" s="926"/>
      <c r="DU122" s="926"/>
      <c r="DV122" s="927">
        <v>0.1</v>
      </c>
      <c r="DW122" s="927"/>
      <c r="DX122" s="927"/>
      <c r="DY122" s="927"/>
      <c r="DZ122" s="928"/>
    </row>
    <row r="123" spans="1:130" s="218" customFormat="1" ht="26.25" customHeight="1" x14ac:dyDescent="0.2">
      <c r="A123" s="1058"/>
      <c r="B123" s="949"/>
      <c r="C123" s="922" t="s">
        <v>439</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453</v>
      </c>
      <c r="BP123" s="1005"/>
      <c r="BQ123" s="1064">
        <v>50877717</v>
      </c>
      <c r="BR123" s="1031"/>
      <c r="BS123" s="1031"/>
      <c r="BT123" s="1031"/>
      <c r="BU123" s="1031"/>
      <c r="BV123" s="1031">
        <v>51252999</v>
      </c>
      <c r="BW123" s="1031"/>
      <c r="BX123" s="1031"/>
      <c r="BY123" s="1031"/>
      <c r="BZ123" s="1031"/>
      <c r="CA123" s="1031">
        <v>49425856</v>
      </c>
      <c r="CB123" s="1031"/>
      <c r="CC123" s="1031"/>
      <c r="CD123" s="1031"/>
      <c r="CE123" s="1031"/>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8"/>
      <c r="B124" s="949"/>
      <c r="C124" s="922" t="s">
        <v>442</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454</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67.8</v>
      </c>
      <c r="BR124" s="1027"/>
      <c r="BS124" s="1027"/>
      <c r="BT124" s="1027"/>
      <c r="BU124" s="1027"/>
      <c r="BV124" s="1027">
        <v>48.6</v>
      </c>
      <c r="BW124" s="1027"/>
      <c r="BX124" s="1027"/>
      <c r="BY124" s="1027"/>
      <c r="BZ124" s="1027"/>
      <c r="CA124" s="1027">
        <v>30.5</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8"/>
      <c r="B125" s="949"/>
      <c r="C125" s="922" t="s">
        <v>444</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8"/>
      <c r="B126" s="949"/>
      <c r="C126" s="922" t="s">
        <v>446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205792</v>
      </c>
      <c r="AB126" s="959"/>
      <c r="AC126" s="959"/>
      <c r="AD126" s="959"/>
      <c r="AE126" s="960"/>
      <c r="AF126" s="961">
        <v>205856</v>
      </c>
      <c r="AG126" s="959"/>
      <c r="AH126" s="959"/>
      <c r="AI126" s="959"/>
      <c r="AJ126" s="960"/>
      <c r="AK126" s="961">
        <v>205922</v>
      </c>
      <c r="AL126" s="959"/>
      <c r="AM126" s="959"/>
      <c r="AN126" s="959"/>
      <c r="AO126" s="960"/>
      <c r="AP126" s="962">
        <v>0.8</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9"/>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2" t="s">
        <v>460</v>
      </c>
      <c r="AY127" s="1033"/>
      <c r="AZ127" s="1033"/>
      <c r="BA127" s="1033"/>
      <c r="BB127" s="1033"/>
      <c r="BC127" s="1033"/>
      <c r="BD127" s="1033"/>
      <c r="BE127" s="1034"/>
      <c r="BF127" s="1035" t="s">
        <v>461</v>
      </c>
      <c r="BG127" s="1033"/>
      <c r="BH127" s="1033"/>
      <c r="BI127" s="1033"/>
      <c r="BJ127" s="1033"/>
      <c r="BK127" s="1033"/>
      <c r="BL127" s="1034"/>
      <c r="BM127" s="1035" t="s">
        <v>462</v>
      </c>
      <c r="BN127" s="1033"/>
      <c r="BO127" s="1033"/>
      <c r="BP127" s="1033"/>
      <c r="BQ127" s="1033"/>
      <c r="BR127" s="1033"/>
      <c r="BS127" s="1034"/>
      <c r="BT127" s="1035" t="s">
        <v>463</v>
      </c>
      <c r="BU127" s="1033"/>
      <c r="BV127" s="1033"/>
      <c r="BW127" s="1033"/>
      <c r="BX127" s="1033"/>
      <c r="BY127" s="1033"/>
      <c r="BZ127" s="1056"/>
      <c r="CA127" s="220"/>
      <c r="CB127" s="220"/>
      <c r="CC127" s="220"/>
      <c r="CD127" s="243"/>
      <c r="CE127" s="243"/>
      <c r="CF127" s="243"/>
      <c r="CG127" s="220"/>
      <c r="CH127" s="220"/>
      <c r="CI127" s="220"/>
      <c r="CJ127" s="242"/>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2" t="s">
        <v>465</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466</v>
      </c>
      <c r="X128" s="1044"/>
      <c r="Y128" s="1044"/>
      <c r="Z128" s="1045"/>
      <c r="AA128" s="1046">
        <v>1678367</v>
      </c>
      <c r="AB128" s="1047"/>
      <c r="AC128" s="1047"/>
      <c r="AD128" s="1047"/>
      <c r="AE128" s="1048"/>
      <c r="AF128" s="1049">
        <v>1550786</v>
      </c>
      <c r="AG128" s="1047"/>
      <c r="AH128" s="1047"/>
      <c r="AI128" s="1047"/>
      <c r="AJ128" s="1048"/>
      <c r="AK128" s="1049">
        <v>1764962</v>
      </c>
      <c r="AL128" s="1047"/>
      <c r="AM128" s="1047"/>
      <c r="AN128" s="1047"/>
      <c r="AO128" s="1048"/>
      <c r="AP128" s="1050"/>
      <c r="AQ128" s="1051"/>
      <c r="AR128" s="1051"/>
      <c r="AS128" s="1051"/>
      <c r="AT128" s="1052"/>
      <c r="AU128" s="220"/>
      <c r="AV128" s="220"/>
      <c r="AW128" s="220"/>
      <c r="AX128" s="896" t="s">
        <v>467</v>
      </c>
      <c r="AY128" s="897"/>
      <c r="AZ128" s="897"/>
      <c r="BA128" s="897"/>
      <c r="BB128" s="897"/>
      <c r="BC128" s="897"/>
      <c r="BD128" s="897"/>
      <c r="BE128" s="898"/>
      <c r="BF128" s="1053" t="s">
        <v>122</v>
      </c>
      <c r="BG128" s="1054"/>
      <c r="BH128" s="1054"/>
      <c r="BI128" s="1054"/>
      <c r="BJ128" s="1054"/>
      <c r="BK128" s="1054"/>
      <c r="BL128" s="1055"/>
      <c r="BM128" s="1053">
        <v>11.94</v>
      </c>
      <c r="BN128" s="1054"/>
      <c r="BO128" s="1054"/>
      <c r="BP128" s="1054"/>
      <c r="BQ128" s="1054"/>
      <c r="BR128" s="1054"/>
      <c r="BS128" s="1055"/>
      <c r="BT128" s="1053">
        <v>20</v>
      </c>
      <c r="BU128" s="1054"/>
      <c r="BV128" s="1054"/>
      <c r="BW128" s="1054"/>
      <c r="BX128" s="1054"/>
      <c r="BY128" s="1054"/>
      <c r="BZ128" s="1076"/>
      <c r="CA128" s="243"/>
      <c r="CB128" s="243"/>
      <c r="CC128" s="243"/>
      <c r="CD128" s="243"/>
      <c r="CE128" s="243"/>
      <c r="CF128" s="243"/>
      <c r="CG128" s="220"/>
      <c r="CH128" s="220"/>
      <c r="CI128" s="220"/>
      <c r="CJ128" s="242"/>
      <c r="CK128" s="1024"/>
      <c r="CL128" s="1025"/>
      <c r="CM128" s="1025"/>
      <c r="CN128" s="1025"/>
      <c r="CO128" s="1026"/>
      <c r="CP128" s="1036" t="s">
        <v>468</v>
      </c>
      <c r="CQ128" s="726"/>
      <c r="CR128" s="726"/>
      <c r="CS128" s="726"/>
      <c r="CT128" s="726"/>
      <c r="CU128" s="726"/>
      <c r="CV128" s="726"/>
      <c r="CW128" s="726"/>
      <c r="CX128" s="726"/>
      <c r="CY128" s="726"/>
      <c r="CZ128" s="726"/>
      <c r="DA128" s="726"/>
      <c r="DB128" s="726"/>
      <c r="DC128" s="726"/>
      <c r="DD128" s="726"/>
      <c r="DE128" s="726"/>
      <c r="DF128" s="1037"/>
      <c r="DG128" s="1038">
        <v>49330</v>
      </c>
      <c r="DH128" s="1039"/>
      <c r="DI128" s="1039"/>
      <c r="DJ128" s="1039"/>
      <c r="DK128" s="1039"/>
      <c r="DL128" s="1039">
        <v>46247</v>
      </c>
      <c r="DM128" s="1039"/>
      <c r="DN128" s="1039"/>
      <c r="DO128" s="1039"/>
      <c r="DP128" s="1039"/>
      <c r="DQ128" s="1039">
        <v>69038</v>
      </c>
      <c r="DR128" s="1039"/>
      <c r="DS128" s="1039"/>
      <c r="DT128" s="1039"/>
      <c r="DU128" s="1039"/>
      <c r="DV128" s="1040">
        <v>0.3</v>
      </c>
      <c r="DW128" s="1040"/>
      <c r="DX128" s="1040"/>
      <c r="DY128" s="1040"/>
      <c r="DZ128" s="1041"/>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24848512</v>
      </c>
      <c r="AB129" s="959"/>
      <c r="AC129" s="959"/>
      <c r="AD129" s="959"/>
      <c r="AE129" s="960"/>
      <c r="AF129" s="961">
        <v>24906517</v>
      </c>
      <c r="AG129" s="959"/>
      <c r="AH129" s="959"/>
      <c r="AI129" s="959"/>
      <c r="AJ129" s="960"/>
      <c r="AK129" s="961">
        <v>27389135</v>
      </c>
      <c r="AL129" s="959"/>
      <c r="AM129" s="959"/>
      <c r="AN129" s="959"/>
      <c r="AO129" s="960"/>
      <c r="AP129" s="1073"/>
      <c r="AQ129" s="1074"/>
      <c r="AR129" s="1074"/>
      <c r="AS129" s="1074"/>
      <c r="AT129" s="1075"/>
      <c r="AU129" s="221"/>
      <c r="AV129" s="221"/>
      <c r="AW129" s="221"/>
      <c r="AX129" s="1065" t="s">
        <v>470</v>
      </c>
      <c r="AY129" s="923"/>
      <c r="AZ129" s="923"/>
      <c r="BA129" s="923"/>
      <c r="BB129" s="923"/>
      <c r="BC129" s="923"/>
      <c r="BD129" s="923"/>
      <c r="BE129" s="924"/>
      <c r="BF129" s="1066" t="s">
        <v>122</v>
      </c>
      <c r="BG129" s="1067"/>
      <c r="BH129" s="1067"/>
      <c r="BI129" s="1067"/>
      <c r="BJ129" s="1067"/>
      <c r="BK129" s="1067"/>
      <c r="BL129" s="1068"/>
      <c r="BM129" s="1066">
        <v>16.940000000000001</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2168188</v>
      </c>
      <c r="AB130" s="959"/>
      <c r="AC130" s="959"/>
      <c r="AD130" s="959"/>
      <c r="AE130" s="960"/>
      <c r="AF130" s="961">
        <v>2062043</v>
      </c>
      <c r="AG130" s="959"/>
      <c r="AH130" s="959"/>
      <c r="AI130" s="959"/>
      <c r="AJ130" s="960"/>
      <c r="AK130" s="961">
        <v>1950174</v>
      </c>
      <c r="AL130" s="959"/>
      <c r="AM130" s="959"/>
      <c r="AN130" s="959"/>
      <c r="AO130" s="960"/>
      <c r="AP130" s="1073"/>
      <c r="AQ130" s="1074"/>
      <c r="AR130" s="1074"/>
      <c r="AS130" s="1074"/>
      <c r="AT130" s="1075"/>
      <c r="AU130" s="221"/>
      <c r="AV130" s="221"/>
      <c r="AW130" s="221"/>
      <c r="AX130" s="1065" t="s">
        <v>473</v>
      </c>
      <c r="AY130" s="923"/>
      <c r="AZ130" s="923"/>
      <c r="BA130" s="923"/>
      <c r="BB130" s="923"/>
      <c r="BC130" s="923"/>
      <c r="BD130" s="923"/>
      <c r="BE130" s="924"/>
      <c r="BF130" s="1101">
        <v>8.4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22680324</v>
      </c>
      <c r="AB131" s="986"/>
      <c r="AC131" s="986"/>
      <c r="AD131" s="986"/>
      <c r="AE131" s="987"/>
      <c r="AF131" s="985">
        <v>22844474</v>
      </c>
      <c r="AG131" s="986"/>
      <c r="AH131" s="986"/>
      <c r="AI131" s="986"/>
      <c r="AJ131" s="987"/>
      <c r="AK131" s="985">
        <v>25438961</v>
      </c>
      <c r="AL131" s="986"/>
      <c r="AM131" s="986"/>
      <c r="AN131" s="986"/>
      <c r="AO131" s="987"/>
      <c r="AP131" s="1110"/>
      <c r="AQ131" s="1111"/>
      <c r="AR131" s="1111"/>
      <c r="AS131" s="1111"/>
      <c r="AT131" s="1112"/>
      <c r="AU131" s="221"/>
      <c r="AV131" s="221"/>
      <c r="AW131" s="221"/>
      <c r="AX131" s="1083" t="s">
        <v>475</v>
      </c>
      <c r="AY131" s="726"/>
      <c r="AZ131" s="726"/>
      <c r="BA131" s="726"/>
      <c r="BB131" s="726"/>
      <c r="BC131" s="726"/>
      <c r="BD131" s="726"/>
      <c r="BE131" s="1037"/>
      <c r="BF131" s="1084">
        <v>30.5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8.7959501810000003</v>
      </c>
      <c r="AB132" s="1097"/>
      <c r="AC132" s="1097"/>
      <c r="AD132" s="1097"/>
      <c r="AE132" s="1098"/>
      <c r="AF132" s="1099">
        <v>8.2718866720000008</v>
      </c>
      <c r="AG132" s="1097"/>
      <c r="AH132" s="1097"/>
      <c r="AI132" s="1097"/>
      <c r="AJ132" s="1098"/>
      <c r="AK132" s="1099">
        <v>8.2727120809999999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6.9</v>
      </c>
      <c r="AB133" s="1080"/>
      <c r="AC133" s="1080"/>
      <c r="AD133" s="1080"/>
      <c r="AE133" s="1081"/>
      <c r="AF133" s="1079">
        <v>7.7</v>
      </c>
      <c r="AG133" s="1080"/>
      <c r="AH133" s="1080"/>
      <c r="AI133" s="1080"/>
      <c r="AJ133" s="1081"/>
      <c r="AK133" s="1079">
        <v>8.4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B9xo1zjf4y/GOq+OKIuVGhQkiPTHD35HMfQ0R0/Ii3Z52kgp+1ad3PFJj/G8boQoVGrI1PdmdPS9Ksd6wJ+TxA==" saltValue="ALeDHtA5tcMfxi7ILNp4Z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G74" zoomScale="55" zoomScaleNormal="85" zoomScaleSheetLayoutView="55" workbookViewId="0">
      <selection activeCell="AJ52" sqref="AJ52"/>
    </sheetView>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479</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vFyMOU1XzF+W1cti8sLXjEuIq3HWH2glfbBuvm2GeNwqCnKq9lDn5ZV9jPTJFl3jwfn3i686GywcWA9FyXzCJQ==" saltValue="ZqzOjLt3FaU3QiPjm5T0s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33" zoomScale="55" zoomScaleNormal="55"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bUCcDqgsxO0QgCg2CMhuUcuXhPvuViYfAto40ePxeYiW3tKIeYwqjL65ZWRDBWwR+VJ8bloLvn0wjGhPJoqGyQ==" saltValue="wHADxfr0coNWT7Ej/9O/d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6" workbookViewId="0">
      <selection activeCell="AK36" sqref="AK36:AN36"/>
    </sheetView>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487</v>
      </c>
      <c r="AL9" s="1117"/>
      <c r="AM9" s="1117"/>
      <c r="AN9" s="1118"/>
      <c r="AO9" s="269">
        <v>8971259</v>
      </c>
      <c r="AP9" s="269">
        <v>95432</v>
      </c>
      <c r="AQ9" s="270">
        <v>72348</v>
      </c>
      <c r="AR9" s="271">
        <v>31.9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488</v>
      </c>
      <c r="AL10" s="1117"/>
      <c r="AM10" s="1117"/>
      <c r="AN10" s="1118"/>
      <c r="AO10" s="272">
        <v>7</v>
      </c>
      <c r="AP10" s="272">
        <v>0</v>
      </c>
      <c r="AQ10" s="273">
        <v>6364</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489</v>
      </c>
      <c r="AL11" s="1117"/>
      <c r="AM11" s="1117"/>
      <c r="AN11" s="1118"/>
      <c r="AO11" s="272">
        <v>535900</v>
      </c>
      <c r="AP11" s="272">
        <v>5701</v>
      </c>
      <c r="AQ11" s="273">
        <v>1262</v>
      </c>
      <c r="AR11" s="274">
        <v>351.7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t="s">
        <v>491</v>
      </c>
      <c r="AP12" s="272" t="s">
        <v>491</v>
      </c>
      <c r="AQ12" s="273">
        <v>10</v>
      </c>
      <c r="AR12" s="274" t="s">
        <v>491</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492</v>
      </c>
      <c r="AL13" s="1117"/>
      <c r="AM13" s="1117"/>
      <c r="AN13" s="1118"/>
      <c r="AO13" s="272">
        <v>420332</v>
      </c>
      <c r="AP13" s="272">
        <v>4471</v>
      </c>
      <c r="AQ13" s="273">
        <v>3257</v>
      </c>
      <c r="AR13" s="274">
        <v>37.299999999999997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493</v>
      </c>
      <c r="AL14" s="1117"/>
      <c r="AM14" s="1117"/>
      <c r="AN14" s="1118"/>
      <c r="AO14" s="272">
        <v>10579</v>
      </c>
      <c r="AP14" s="272">
        <v>113</v>
      </c>
      <c r="AQ14" s="273">
        <v>1617</v>
      </c>
      <c r="AR14" s="274">
        <v>-93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494</v>
      </c>
      <c r="AL15" s="1120"/>
      <c r="AM15" s="1120"/>
      <c r="AN15" s="1121"/>
      <c r="AO15" s="272">
        <v>-355070</v>
      </c>
      <c r="AP15" s="272">
        <v>-3777</v>
      </c>
      <c r="AQ15" s="273">
        <v>-3947</v>
      </c>
      <c r="AR15" s="274">
        <v>-4.3</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9583007</v>
      </c>
      <c r="AP16" s="272">
        <v>101939</v>
      </c>
      <c r="AQ16" s="273">
        <v>80912</v>
      </c>
      <c r="AR16" s="274">
        <v>26</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499</v>
      </c>
      <c r="AL21" s="1123"/>
      <c r="AM21" s="1123"/>
      <c r="AN21" s="1124"/>
      <c r="AO21" s="285">
        <v>7.61</v>
      </c>
      <c r="AP21" s="286">
        <v>6.71</v>
      </c>
      <c r="AQ21" s="287">
        <v>0.9</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500</v>
      </c>
      <c r="AL22" s="1123"/>
      <c r="AM22" s="1123"/>
      <c r="AN22" s="1124"/>
      <c r="AO22" s="290">
        <v>103.5</v>
      </c>
      <c r="AP22" s="291">
        <v>98.3</v>
      </c>
      <c r="AQ22" s="292">
        <v>5.2</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501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504</v>
      </c>
      <c r="AL32" s="1131"/>
      <c r="AM32" s="1131"/>
      <c r="AN32" s="1132"/>
      <c r="AO32" s="300">
        <v>4695625</v>
      </c>
      <c r="AP32" s="300">
        <v>49950</v>
      </c>
      <c r="AQ32" s="301">
        <v>34344</v>
      </c>
      <c r="AR32" s="302">
        <v>45.4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505</v>
      </c>
      <c r="AL33" s="1131"/>
      <c r="AM33" s="1131"/>
      <c r="AN33" s="1132"/>
      <c r="AO33" s="300" t="s">
        <v>491</v>
      </c>
      <c r="AP33" s="300" t="s">
        <v>491</v>
      </c>
      <c r="AQ33" s="301" t="s">
        <v>491</v>
      </c>
      <c r="AR33" s="302" t="s">
        <v>491</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506</v>
      </c>
      <c r="AL34" s="1131"/>
      <c r="AM34" s="1131"/>
      <c r="AN34" s="1132"/>
      <c r="AO34" s="300" t="s">
        <v>491</v>
      </c>
      <c r="AP34" s="300" t="s">
        <v>491</v>
      </c>
      <c r="AQ34" s="301">
        <v>3</v>
      </c>
      <c r="AR34" s="302" t="s">
        <v>491</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507</v>
      </c>
      <c r="AL35" s="1131"/>
      <c r="AM35" s="1131"/>
      <c r="AN35" s="1132"/>
      <c r="AO35" s="300">
        <v>916670</v>
      </c>
      <c r="AP35" s="300">
        <v>9751</v>
      </c>
      <c r="AQ35" s="301">
        <v>7806</v>
      </c>
      <c r="AR35" s="302">
        <v>24.9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508</v>
      </c>
      <c r="AL36" s="1131"/>
      <c r="AM36" s="1131"/>
      <c r="AN36" s="1132"/>
      <c r="AO36" s="300">
        <v>1411</v>
      </c>
      <c r="AP36" s="300">
        <v>15</v>
      </c>
      <c r="AQ36" s="301">
        <v>1690</v>
      </c>
      <c r="AR36" s="302">
        <v>-99.1</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509</v>
      </c>
      <c r="AL37" s="1131"/>
      <c r="AM37" s="1131"/>
      <c r="AN37" s="1132"/>
      <c r="AO37" s="300">
        <v>205922</v>
      </c>
      <c r="AP37" s="300">
        <v>2190</v>
      </c>
      <c r="AQ37" s="301">
        <v>666</v>
      </c>
      <c r="AR37" s="302">
        <v>228.8</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510</v>
      </c>
      <c r="AL38" s="1134"/>
      <c r="AM38" s="1134"/>
      <c r="AN38" s="1135"/>
      <c r="AO38" s="303" t="s">
        <v>491</v>
      </c>
      <c r="AP38" s="303" t="s">
        <v>491</v>
      </c>
      <c r="AQ38" s="304">
        <v>3</v>
      </c>
      <c r="AR38" s="292" t="s">
        <v>491</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511</v>
      </c>
      <c r="AL39" s="1134"/>
      <c r="AM39" s="1134"/>
      <c r="AN39" s="1135"/>
      <c r="AO39" s="300">
        <v>-1764962</v>
      </c>
      <c r="AP39" s="300">
        <v>-18775</v>
      </c>
      <c r="AQ39" s="301">
        <v>-5822</v>
      </c>
      <c r="AR39" s="302">
        <v>222.5</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512</v>
      </c>
      <c r="AL40" s="1131"/>
      <c r="AM40" s="1131"/>
      <c r="AN40" s="1132"/>
      <c r="AO40" s="300">
        <v>-1950174</v>
      </c>
      <c r="AP40" s="300">
        <v>-20745</v>
      </c>
      <c r="AQ40" s="301">
        <v>-26710</v>
      </c>
      <c r="AR40" s="302">
        <v>-22.3</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2104492</v>
      </c>
      <c r="AP41" s="300">
        <v>22387</v>
      </c>
      <c r="AQ41" s="301">
        <v>11979</v>
      </c>
      <c r="AR41" s="302">
        <v>86.9</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482</v>
      </c>
      <c r="AN49" s="1127" t="s">
        <v>515</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516</v>
      </c>
      <c r="AO50" s="317" t="s">
        <v>517</v>
      </c>
      <c r="AP50" s="318" t="s">
        <v>518</v>
      </c>
      <c r="AQ50" s="319" t="s">
        <v>519</v>
      </c>
      <c r="AR50" s="320" t="s">
        <v>520</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9622328</v>
      </c>
      <c r="AN51" s="322">
        <v>100635</v>
      </c>
      <c r="AO51" s="323">
        <v>66</v>
      </c>
      <c r="AP51" s="324">
        <v>45483</v>
      </c>
      <c r="AQ51" s="325">
        <v>-0.2</v>
      </c>
      <c r="AR51" s="326">
        <v>66.2</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5827711</v>
      </c>
      <c r="AN52" s="330">
        <v>60949</v>
      </c>
      <c r="AO52" s="331">
        <v>91.8</v>
      </c>
      <c r="AP52" s="332">
        <v>24241</v>
      </c>
      <c r="AQ52" s="333">
        <v>0.4</v>
      </c>
      <c r="AR52" s="334">
        <v>91.4</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6019939</v>
      </c>
      <c r="AN53" s="322">
        <v>63082</v>
      </c>
      <c r="AO53" s="323">
        <v>-37.299999999999997</v>
      </c>
      <c r="AP53" s="324">
        <v>45945</v>
      </c>
      <c r="AQ53" s="325">
        <v>1</v>
      </c>
      <c r="AR53" s="326">
        <v>-38.299999999999997</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2848769</v>
      </c>
      <c r="AN54" s="330">
        <v>29852</v>
      </c>
      <c r="AO54" s="331">
        <v>-51</v>
      </c>
      <c r="AP54" s="332">
        <v>25180</v>
      </c>
      <c r="AQ54" s="333">
        <v>3.9</v>
      </c>
      <c r="AR54" s="334">
        <v>-54.9</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4772909</v>
      </c>
      <c r="AN55" s="322">
        <v>50042</v>
      </c>
      <c r="AO55" s="323">
        <v>-20.7</v>
      </c>
      <c r="AP55" s="324">
        <v>44475</v>
      </c>
      <c r="AQ55" s="325">
        <v>-3.2</v>
      </c>
      <c r="AR55" s="326">
        <v>-17.5</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3318770</v>
      </c>
      <c r="AN56" s="330">
        <v>34796</v>
      </c>
      <c r="AO56" s="331">
        <v>16.600000000000001</v>
      </c>
      <c r="AP56" s="332">
        <v>24780</v>
      </c>
      <c r="AQ56" s="333">
        <v>-1.6</v>
      </c>
      <c r="AR56" s="334">
        <v>18.2</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3981814</v>
      </c>
      <c r="AN57" s="322">
        <v>42011</v>
      </c>
      <c r="AO57" s="323">
        <v>-16</v>
      </c>
      <c r="AP57" s="324">
        <v>45982</v>
      </c>
      <c r="AQ57" s="325">
        <v>3.4</v>
      </c>
      <c r="AR57" s="326">
        <v>-19.399999999999999</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1747875</v>
      </c>
      <c r="AN58" s="330">
        <v>18441</v>
      </c>
      <c r="AO58" s="331">
        <v>-47</v>
      </c>
      <c r="AP58" s="332">
        <v>25583</v>
      </c>
      <c r="AQ58" s="333">
        <v>3.2</v>
      </c>
      <c r="AR58" s="334">
        <v>-50.2</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2732764</v>
      </c>
      <c r="AN59" s="322">
        <v>29070</v>
      </c>
      <c r="AO59" s="323">
        <v>-30.8</v>
      </c>
      <c r="AP59" s="324">
        <v>50538</v>
      </c>
      <c r="AQ59" s="325">
        <v>9.9</v>
      </c>
      <c r="AR59" s="326">
        <v>-40.700000000000003</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2006557</v>
      </c>
      <c r="AN60" s="330">
        <v>21345</v>
      </c>
      <c r="AO60" s="331">
        <v>15.7</v>
      </c>
      <c r="AP60" s="332">
        <v>29053</v>
      </c>
      <c r="AQ60" s="333">
        <v>13.6</v>
      </c>
      <c r="AR60" s="334">
        <v>2.1</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5425951</v>
      </c>
      <c r="AN61" s="337">
        <v>56968</v>
      </c>
      <c r="AO61" s="338">
        <v>-7.8</v>
      </c>
      <c r="AP61" s="339">
        <v>46485</v>
      </c>
      <c r="AQ61" s="340">
        <v>2.2000000000000002</v>
      </c>
      <c r="AR61" s="326">
        <v>-10</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3149936</v>
      </c>
      <c r="AN62" s="330">
        <v>33077</v>
      </c>
      <c r="AO62" s="331">
        <v>5.2</v>
      </c>
      <c r="AP62" s="332">
        <v>25767</v>
      </c>
      <c r="AQ62" s="333">
        <v>3.9</v>
      </c>
      <c r="AR62" s="334">
        <v>1.3</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j0WulfX6xvn/BSkuCaiiSez0eCrFderUkBaRVz93GAWs2feoO4EG0RqWl1wi1ht7lS205l/b9obkPmgwQDRu9Q==" saltValue="SlCywxGDaNG2b0pzTM2i5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97" zoomScale="85" zoomScaleNormal="85"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479</v>
      </c>
    </row>
    <row r="121" spans="125:125" ht="13.5" hidden="1" customHeight="1" x14ac:dyDescent="0.2">
      <c r="DU121" s="247"/>
    </row>
  </sheetData>
  <sheetProtection algorithmName="SHA-512" hashValue="SUmpDl46eq1afN/ICYUGaGo4YAs7KB13ItW3BY4SE4M93408mIiEpuWsKv7YgZiTB/0kdCXRd4zd8dLsHaWS2Q==" saltValue="X3tQARwLlbxEF7dGYw0Yg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9" zoomScale="70" zoomScaleNormal="7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479</v>
      </c>
    </row>
  </sheetData>
  <sheetProtection algorithmName="SHA-512" hashValue="gaNJqCEKRpWRcL4gP9WrSt/SDUJxNmqyeOGf9qka1VAEqJW6ym2/Jgg29vt0Xp+ZbZ+182ZJ5kRs2/FQPkGIhQ==" saltValue="Gb5+i9hPiEgf1d5oVSh0n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529</v>
      </c>
      <c r="G46" s="8" t="s">
        <v>530</v>
      </c>
      <c r="H46" s="8" t="s">
        <v>531</v>
      </c>
      <c r="I46" s="8" t="s">
        <v>532</v>
      </c>
      <c r="J46" s="9" t="s">
        <v>533</v>
      </c>
    </row>
    <row r="47" spans="2:10" ht="57.75" customHeight="1" x14ac:dyDescent="0.2">
      <c r="B47" s="10"/>
      <c r="C47" s="1139" t="s">
        <v>3</v>
      </c>
      <c r="D47" s="1139"/>
      <c r="E47" s="1140"/>
      <c r="F47" s="11">
        <v>32.35</v>
      </c>
      <c r="G47" s="12">
        <v>38.14</v>
      </c>
      <c r="H47" s="12">
        <v>48.84</v>
      </c>
      <c r="I47" s="12">
        <v>54.4</v>
      </c>
      <c r="J47" s="13">
        <v>53.11</v>
      </c>
    </row>
    <row r="48" spans="2:10" ht="57.75" customHeight="1" x14ac:dyDescent="0.2">
      <c r="B48" s="14"/>
      <c r="C48" s="1141" t="s">
        <v>4</v>
      </c>
      <c r="D48" s="1141"/>
      <c r="E48" s="1142"/>
      <c r="F48" s="15">
        <v>6.67</v>
      </c>
      <c r="G48" s="16">
        <v>15.32</v>
      </c>
      <c r="H48" s="16">
        <v>9.56</v>
      </c>
      <c r="I48" s="16">
        <v>6.94</v>
      </c>
      <c r="J48" s="17">
        <v>6.64</v>
      </c>
    </row>
    <row r="49" spans="2:10" ht="57.75" customHeight="1" thickBot="1" x14ac:dyDescent="0.25">
      <c r="B49" s="18"/>
      <c r="C49" s="1143" t="s">
        <v>5</v>
      </c>
      <c r="D49" s="1143"/>
      <c r="E49" s="1144"/>
      <c r="F49" s="19">
        <v>4.74</v>
      </c>
      <c r="G49" s="20">
        <v>13.48</v>
      </c>
      <c r="H49" s="20">
        <v>7.95</v>
      </c>
      <c r="I49" s="20">
        <v>3.12</v>
      </c>
      <c r="J49" s="21">
        <v>10.3</v>
      </c>
    </row>
    <row r="50" spans="2:10" ht="13" x14ac:dyDescent="0.2"/>
  </sheetData>
  <sheetProtection algorithmName="SHA-512" hashValue="6CxEAlxfwX1/aXjqT3UmP2H9UDkxMolL9nEmAp9c88rsEUOBHZhJEwimDRFnPLQ9WJFW/PaHHt+PmORDcIxjuA==" saltValue="OTjCKzTOUsAdz/Ix3GnC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西田 祥平</cp:lastModifiedBy>
  <dcterms:created xsi:type="dcterms:W3CDTF">2026-02-23T07:47:28Z</dcterms:created>
  <dcterms:modified xsi:type="dcterms:W3CDTF">2026-03-17T05:52:36Z</dcterms:modified>
  <cp:category/>
</cp:coreProperties>
</file>