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0005 通知＆照会＆回答\0210 【県】からの通知照会回答\0202 ◆財政状況資料集（H22年度決算～）\R06年度決算\201_県回答（0316）\"/>
    </mc:Choice>
  </mc:AlternateContent>
  <xr:revisionPtr revIDLastSave="0" documentId="13_ncr:1_{D6E860CE-FC00-48C5-B7C0-9C13F0F84EBE}" xr6:coauthVersionLast="47" xr6:coauthVersionMax="47" xr10:uidLastSave="{00000000-0000-0000-0000-000000000000}"/>
  <bookViews>
    <workbookView xWindow="-28920" yWindow="-120" windowWidth="29040" windowHeight="15720" tabRatio="76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BW38" i="10"/>
  <c r="BE38" i="10"/>
  <c r="AM38" i="10"/>
  <c r="U38" i="10"/>
  <c r="BW37" i="10"/>
  <c r="BE37" i="10"/>
  <c r="AM37" i="10"/>
  <c r="U37" i="10"/>
  <c r="BW36" i="10"/>
  <c r="BE36" i="10"/>
  <c r="AM36" i="10"/>
  <c r="BW35" i="10"/>
  <c r="BE35" i="10"/>
  <c r="CO34" i="10"/>
  <c r="CO35" i="10" s="1"/>
  <c r="CO36" i="10" s="1"/>
  <c r="CO37" i="10" s="1"/>
  <c r="CO38" i="10" s="1"/>
  <c r="CO39" i="10" s="1"/>
  <c r="CO40" i="10" s="1"/>
  <c r="CO41" i="10" s="1"/>
  <c r="CO42" i="10" s="1"/>
  <c r="CO43" i="10" s="1"/>
  <c r="BW34"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C38" i="10" l="1"/>
  <c r="C39" i="10" l="1"/>
  <c r="U34" i="10"/>
  <c r="U35" i="10" s="1"/>
  <c r="U36" i="10" s="1"/>
  <c r="AM34" i="10" l="1"/>
  <c r="AM35" i="10" s="1"/>
</calcChain>
</file>

<file path=xl/sharedStrings.xml><?xml version="1.0" encoding="utf-8"?>
<sst xmlns="http://schemas.openxmlformats.org/spreadsheetml/2006/main" count="1072" uniqueCount="572">
  <si>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</si>
  <si>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</si>
  <si>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</si>
  <si>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</si>
  <si>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</si>
  <si>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</si>
  <si>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</si>
  <si>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</si>
  <si>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</si>
  <si>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</si>
  <si>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</si>
  <si>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</si>
  <si>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</si>
  <si>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</si>
  <si>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</si>
  <si>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</si>
  <si>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</si>
  <si>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</si>
  <si>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</si>
  <si>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</si>
  <si>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</si>
  <si>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</si>
  <si>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</si>
  <si>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</si>
  <si>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</si>
  <si>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</si>
  <si>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</si>
  <si>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</si>
  <si>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</si>
  <si>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</si>
  <si>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</si>
  <si>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</si>
  <si>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</si>
  <si>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</si>
  <si>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</si>
  <si>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</si>
  <si>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</si>
  <si>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</si>
  <si>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</si>
  <si>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</si>
  <si>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</si>
  <si>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</si>
  <si>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</si>
  <si>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</si>
  <si>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</si>
  <si>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</si>
  <si>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</si>
  <si>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</si>
  <si>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</si>
  <si>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</si>
  <si>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</si>
  <si>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</si>
  <si>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</si>
  <si>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</si>
  <si>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</si>
  <si>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</si>
  <si>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</si>
  <si>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</si>
  <si>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</si>
  <si>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</si>
  <si>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</si>
  <si>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</si>
  <si>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</si>
  <si>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</si>
  <si>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</si>
  <si>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</si>
  <si>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</si>
  <si>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</si>
  <si>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</si>
  <si>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</si>
  <si>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</si>
  <si>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</si>
  <si>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</si>
  <si>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</si>
  <si>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</si>
  <si>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</si>
  <si>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</si>
  <si>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</si>
  <si>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</si>
  <si>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</si>
  <si>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</si>
  <si>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</si>
  <si>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</si>
  <si>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</si>
  <si>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</si>
  <si>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</si>
  <si>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</si>
  <si>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</si>
  <si>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</si>
  <si>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</si>
  <si>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</si>
  <si>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</si>
  <si>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</si>
  <si>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</si>
  <si>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加古川市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</si>
  <si>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</si>
  <si>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</si>
  <si>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</si>
  <si>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</si>
  <si>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</si>
  <si>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</si>
  <si>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</si>
  <si>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</si>
  <si>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</si>
  <si>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</si>
  <si>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</si>
  <si>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</si>
  <si>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</si>
  <si>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</si>
  <si>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</si>
  <si>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</si>
  <si>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</si>
  <si>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</si>
  <si>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</si>
  <si>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</si>
  <si>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</si>
  <si>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</si>
  <si>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</si>
  <si>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</si>
  <si>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</si>
  <si>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</si>
  <si>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</si>
  <si>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</si>
  <si>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</si>
  <si>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</si>
  <si>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</si>
  <si>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</si>
  <si>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</si>
  <si>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</si>
  <si>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</si>
  <si>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</si>
  <si>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</si>
  <si>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</si>
  <si>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</si>
  <si>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</si>
  <si>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</si>
  <si>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</si>
  <si>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</si>
  <si>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</si>
  <si>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</si>
  <si>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</si>
  <si>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</si>
  <si>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</si>
  <si>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</si>
  <si>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</si>
  <si>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</si>
  <si>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</si>
  <si>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</si>
  <si>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</si>
  <si>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</si>
  <si>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</si>
  <si>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</si>
  <si>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</si>
  <si>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</si>
  <si>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</si>
  <si>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</si>
  <si>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</si>
  <si>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</si>
  <si>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</si>
  <si>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</si>
  <si>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</si>
  <si>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</si>
  <si>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</si>
  <si>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</si>
  <si>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</si>
  <si>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</si>
  <si>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</si>
  <si>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</si>
  <si>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</si>
  <si>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</si>
  <si>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</si>
  <si>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</si>
  <si>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</si>
  <si>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</si>
  <si>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</si>
  <si>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</si>
  <si>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</si>
  <si>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</si>
  <si>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</si>
  <si>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</si>
  <si>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</si>
  <si>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</si>
  <si>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</si>
  <si>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</si>
  <si>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</si>
  <si>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</si>
  <si>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</si>
  <si>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</si>
  <si>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</si>
  <si>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</si>
  <si>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</si>
  <si>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</si>
  <si>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</si>
  <si>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</si>
  <si>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</si>
  <si>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</si>
  <si>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</si>
  <si>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</si>
  <si>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</si>
  <si>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</si>
  <si>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</si>
  <si>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</si>
  <si>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</si>
  <si>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兵庫県加古川市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</si>
  <si>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</si>
  <si>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</si>
  <si>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</si>
  <si>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</si>
  <si>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</si>
  <si>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</si>
  <si>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</si>
  <si>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</si>
  <si>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</si>
  <si>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</si>
  <si>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</si>
  <si>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</si>
  <si>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</si>
  <si>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</si>
  <si>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</si>
  <si>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</si>
  <si>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</si>
  <si>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</si>
  <si>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</si>
  <si>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</si>
  <si>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</si>
  <si>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</si>
  <si>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</si>
  <si>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</si>
  <si>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</si>
  <si>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</si>
  <si>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</si>
  <si>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</si>
  <si>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</si>
  <si>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</si>
  <si>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</si>
  <si>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</si>
  <si>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</si>
  <si>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</si>
  <si>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</si>
  <si>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</si>
  <si>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</si>
  <si>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</si>
  <si>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</si>
  <si>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</si>
  <si>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</si>
  <si>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</si>
  <si>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</si>
  <si>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</si>
  <si>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</si>
  <si>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</si>
  <si>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</si>
  <si>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</si>
  <si>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</si>
  <si>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</si>
  <si>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</si>
  <si>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</si>
  <si>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</si>
  <si>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</si>
  <si>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</si>
  <si>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</si>
  <si>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</si>
  <si>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</si>
  <si>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</si>
  <si>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</si>
  <si>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</si>
  <si>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</si>
  <si>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</si>
  <si>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</si>
  <si>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</si>
  <si>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</si>
  <si>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</si>
  <si>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</si>
  <si>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</si>
  <si>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</si>
  <si>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</si>
  <si>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</si>
  <si>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</si>
  <si>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</si>
  <si>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</si>
  <si>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</si>
  <si>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</si>
  <si>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</si>
  <si>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</si>
  <si>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</si>
  <si>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</si>
  <si>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</si>
  <si>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</si>
  <si>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</si>
  <si>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</si>
  <si>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</si>
  <si>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</si>
  <si>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</si>
  <si>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</si>
  <si>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</si>
  <si>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</si>
  <si>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</si>
  <si>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</si>
  <si>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</si>
  <si>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</si>
  <si>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</si>
  <si>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</si>
  <si>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</si>
  <si>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</si>
  <si>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</si>
  <si>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</si>
  <si>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</si>
  <si>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</si>
  <si>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</si>
  <si>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</si>
  <si>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</si>
  <si>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</si>
  <si>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</si>
  <si>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</si>
  <si>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</si>
  <si>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</si>
  <si>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</si>
  <si>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</si>
  <si>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</si>
  <si>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</si>
  <si>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</si>
  <si>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</si>
  <si>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</si>
  <si>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</si>
  <si>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</si>
  <si>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</si>
  <si>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</si>
  <si>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</si>
  <si>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</si>
  <si>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</si>
  <si>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</si>
  <si>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</si>
  <si>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</si>
  <si>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</si>
  <si>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</si>
  <si>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</si>
  <si>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</si>
  <si>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</si>
  <si>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</si>
  <si>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</si>
  <si>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</si>
  <si>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</si>
  <si>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</si>
  <si>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</si>
  <si>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</si>
  <si>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</si>
  <si>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</si>
  <si>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</si>
  <si>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</si>
  <si>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</si>
  <si>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</si>
  <si>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</si>
  <si>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</si>
  <si>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</si>
  <si>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</si>
  <si>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兵庫県加古川市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</si>
  <si>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</si>
  <si>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</si>
  <si>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</si>
  <si>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</si>
  <si>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</si>
  <si>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</si>
  <si>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</si>
  <si>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</si>
  <si>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</si>
  <si>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</si>
  <si>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</si>
  <si>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</si>
  <si>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</si>
  <si>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</si>
  <si>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</si>
  <si>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</si>
  <si>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</si>
  <si>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</si>
  <si>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</si>
  <si>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</si>
  <si>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公園墓地造成事業</t>
    <phoneticPr fontId="5"/>
  </si>
  <si>
    <t>夜間休日応急診療事業</t>
    <phoneticPr fontId="5"/>
  </si>
  <si>
    <t>歯科保健センター事業</t>
    <phoneticPr fontId="5"/>
  </si>
  <si>
    <t>病院事業債管理事業</t>
    <phoneticPr fontId="5"/>
  </si>
  <si>
    <t>学校給食費管理事業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</si>
  <si>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</si>
  <si>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</si>
  <si>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</si>
  <si>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</si>
  <si>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</si>
  <si>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</si>
  <si>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</si>
  <si>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</si>
  <si>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</si>
  <si>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</si>
  <si>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</si>
  <si>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</si>
  <si>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</si>
  <si>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</si>
  <si>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</si>
  <si>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</si>
  <si>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t>
    <phoneticPr fontId="5"/>
  </si>
  <si>
    <t>法適用企業</t>
    <phoneticPr fontId="5"/>
  </si>
  <si>
    <t>下水道事業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</si>
  <si>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</si>
  <si>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</si>
  <si>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</si>
  <si>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</si>
  <si>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</si>
  <si>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</si>
  <si>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</si>
  <si>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</si>
  <si>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</si>
  <si>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</si>
  <si>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</si>
  <si>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</si>
  <si>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</si>
  <si>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</si>
  <si>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</si>
  <si>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</si>
  <si>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</si>
  <si>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</si>
  <si>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</si>
  <si>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</si>
  <si>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</si>
  <si>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</si>
  <si>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</si>
  <si>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</si>
  <si>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</si>
  <si>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</si>
  <si>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</si>
  <si>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</si>
  <si>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</si>
  <si>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</si>
  <si>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</si>
  <si>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</si>
  <si>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</si>
  <si>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</si>
  <si>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</si>
  <si>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</si>
  <si>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</si>
  <si>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</si>
  <si>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</si>
  <si>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</si>
  <si>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</si>
  <si>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</si>
  <si>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</si>
  <si>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</si>
  <si>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</si>
  <si>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</si>
  <si>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</si>
  <si>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</si>
  <si>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</si>
  <si>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</si>
  <si>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</si>
  <si>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</si>
  <si>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</si>
  <si>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</si>
  <si>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</si>
  <si>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</si>
  <si>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</si>
  <si>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</si>
  <si>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</si>
  <si>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</si>
  <si>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</si>
  <si>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</si>
  <si>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</si>
  <si>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</si>
  <si>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</si>
  <si>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</si>
  <si>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</si>
  <si>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</si>
  <si>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</si>
  <si>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</si>
  <si>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</si>
  <si>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</si>
  <si>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</si>
  <si>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</si>
  <si>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</si>
  <si>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</si>
  <si>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</si>
  <si>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</si>
  <si>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</si>
  <si>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</si>
  <si>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</si>
  <si>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</si>
  <si>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</si>
  <si>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</si>
  <si>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</si>
  <si>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</si>
  <si>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</si>
  <si>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</si>
  <si>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</si>
  <si>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</si>
  <si>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</si>
  <si>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</si>
  <si>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</si>
  <si>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</si>
  <si>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</si>
  <si>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</si>
  <si>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</si>
  <si>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</si>
  <si>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</si>
  <si>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</si>
  <si>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</si>
  <si>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</si>
  <si>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</si>
  <si>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</si>
  <si>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</si>
  <si>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</si>
  <si>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</si>
  <si>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</si>
  <si>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</si>
  <si>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</si>
  <si>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</si>
  <si>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</si>
  <si>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</si>
  <si>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</si>
  <si>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</si>
  <si>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</si>
  <si>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</si>
  <si>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</si>
  <si>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</si>
  <si>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</si>
  <si>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</si>
  <si>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</si>
  <si>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</si>
  <si>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</si>
  <si>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</si>
  <si>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</si>
  <si>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</si>
  <si>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</si>
  <si>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</si>
  <si>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</si>
  <si>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</si>
  <si>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</si>
  <si>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</si>
  <si>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</si>
  <si>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</si>
  <si>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</si>
  <si>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</si>
  <si>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</si>
  <si>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</si>
  <si>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0.44</t>
  </si>
  <si>
    <t>水道事業</t>
  </si>
  <si>
    <t>下水道事業</t>
  </si>
  <si>
    <t>一般会計</t>
  </si>
  <si>
    <t>後期高齢者医療事業</t>
  </si>
  <si>
    <t>夜間休日応急診療事業</t>
  </si>
  <si>
    <t>学校給食費管理事業</t>
  </si>
  <si>
    <t>国民健康保険事業</t>
  </si>
  <si>
    <t>歯科保健センター事業</t>
  </si>
  <si>
    <t>その他会計（赤字）</t>
  </si>
  <si>
    <t>その他会計（黒字）</t>
  </si>
  <si>
    <t>R02</t>
    <phoneticPr fontId="5"/>
  </si>
  <si>
    <t>R03</t>
    <phoneticPr fontId="5"/>
  </si>
  <si>
    <t>R04</t>
    <phoneticPr fontId="5"/>
  </si>
  <si>
    <t>R05</t>
    <phoneticPr fontId="5"/>
  </si>
  <si>
    <t>R06</t>
    <phoneticPr fontId="5"/>
  </si>
  <si>
    <t>-</t>
    <phoneticPr fontId="2"/>
  </si>
  <si>
    <t>加古川市外２市共有公会堂事務組合</t>
    <rPh sb="0" eb="4">
      <t>カコガワシ</t>
    </rPh>
    <rPh sb="4" eb="5">
      <t>ソト</t>
    </rPh>
    <rPh sb="6" eb="7">
      <t>シ</t>
    </rPh>
    <rPh sb="7" eb="9">
      <t>キョウユウ</t>
    </rPh>
    <rPh sb="9" eb="12">
      <t>コウカイドウ</t>
    </rPh>
    <rPh sb="12" eb="14">
      <t>ジム</t>
    </rPh>
    <rPh sb="14" eb="16">
      <t>クミアイ</t>
    </rPh>
    <phoneticPr fontId="2"/>
  </si>
  <si>
    <t>兵庫県後期高齢者医療広域連合（一般会計）</t>
    <rPh sb="0" eb="3">
      <t>ヒョウゴケン</t>
    </rPh>
    <rPh sb="3" eb="7">
      <t>コウキコウレイ</t>
    </rPh>
    <rPh sb="7" eb="8">
      <t>シャ</t>
    </rPh>
    <rPh sb="8" eb="10">
      <t>イリョウ</t>
    </rPh>
    <rPh sb="10" eb="14">
      <t>コウイキレンゴウ</t>
    </rPh>
    <rPh sb="15" eb="19">
      <t>イッパンカイケイ</t>
    </rPh>
    <phoneticPr fontId="2"/>
  </si>
  <si>
    <t>兵庫県後期高齢者医療広域連合（特別会計）</t>
    <rPh sb="0" eb="3">
      <t>ヒョウゴケン</t>
    </rPh>
    <rPh sb="3" eb="7">
      <t>コウキコウレイ</t>
    </rPh>
    <rPh sb="7" eb="8">
      <t>シャ</t>
    </rPh>
    <rPh sb="8" eb="10">
      <t>イリョウ</t>
    </rPh>
    <rPh sb="10" eb="14">
      <t>コウイキレンゴウ</t>
    </rPh>
    <rPh sb="15" eb="17">
      <t>トクベツ</t>
    </rPh>
    <rPh sb="17" eb="19">
      <t>カイケイ</t>
    </rPh>
    <phoneticPr fontId="2"/>
  </si>
  <si>
    <t>公共施設等整備基金</t>
  </si>
  <si>
    <t>福祉コミュニティ基金</t>
  </si>
  <si>
    <t>脱炭素社会推進基金</t>
    <rPh sb="0" eb="9">
      <t>ダツタンソシャカイスイシンキキン</t>
    </rPh>
    <phoneticPr fontId="2"/>
  </si>
  <si>
    <t>日光山墓園管理基金</t>
  </si>
  <si>
    <t>森林環境事業基金</t>
  </si>
  <si>
    <t>加古川総合保健センター</t>
    <rPh sb="0" eb="3">
      <t>カコガワ</t>
    </rPh>
    <rPh sb="3" eb="5">
      <t>ソウゴウ</t>
    </rPh>
    <rPh sb="5" eb="7">
      <t>ホケン</t>
    </rPh>
    <phoneticPr fontId="2"/>
  </si>
  <si>
    <t>加古川市民病院機構</t>
    <rPh sb="0" eb="5">
      <t>カコガワシミン</t>
    </rPh>
    <rPh sb="5" eb="7">
      <t>ビョウイン</t>
    </rPh>
    <rPh sb="7" eb="9">
      <t>キコウ</t>
    </rPh>
    <phoneticPr fontId="2"/>
  </si>
  <si>
    <t>加古川市ウェルネス協会</t>
    <rPh sb="0" eb="4">
      <t>カコガワシ</t>
    </rPh>
    <rPh sb="9" eb="11">
      <t>キョウカイ</t>
    </rPh>
    <phoneticPr fontId="2"/>
  </si>
  <si>
    <t>東播臨海救急医療協会</t>
    <rPh sb="0" eb="4">
      <t>トウバンリンカイ</t>
    </rPh>
    <rPh sb="4" eb="8">
      <t>キュウキュウイリョウ</t>
    </rPh>
    <rPh sb="8" eb="10">
      <t>キョウカイ</t>
    </rPh>
    <phoneticPr fontId="2"/>
  </si>
  <si>
    <t>加古川市土地開発公社</t>
    <rPh sb="0" eb="4">
      <t>カコガワシ</t>
    </rPh>
    <rPh sb="4" eb="10">
      <t>トチカイハツコウシャ</t>
    </rPh>
    <phoneticPr fontId="2"/>
  </si>
  <si>
    <t>加古川食肉公社</t>
    <rPh sb="0" eb="3">
      <t>カコガワ</t>
    </rPh>
    <rPh sb="3" eb="7">
      <t>ショクニクコウシャ</t>
    </rPh>
    <phoneticPr fontId="2"/>
  </si>
  <si>
    <t>加古川再開発ビル</t>
    <rPh sb="0" eb="3">
      <t>カコガワ</t>
    </rPh>
    <rPh sb="3" eb="6">
      <t>サイカイハツ</t>
    </rPh>
    <phoneticPr fontId="2"/>
  </si>
  <si>
    <t>加古川市国際交流協会</t>
    <rPh sb="0" eb="4">
      <t>カコガワシ</t>
    </rPh>
    <rPh sb="4" eb="8">
      <t>コクサイコウリュウ</t>
    </rPh>
    <rPh sb="8" eb="10">
      <t>キョウカイ</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</si>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</sst>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1E5A-452E-B293-38023B1459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51722</c:v>
                </c:pt>
                <c:pt idx="1">
                  <c:v>55989</c:v>
                </c:pt>
                <c:pt idx="2">
                  <c:v>26367</c:v>
                </c:pt>
                <c:pt idx="3">
                  <c:v>47168</c:v>
                </c:pt>
                <c:pt idx="4">
                  <c:v>29713</c:v>
                </c:pt>
              </c:numCache>
            </c:numRef>
          </c:val>
          <c:smooth val="0"/>
          <c:extLst>
            <c:ext xmlns:c16="http://schemas.microsoft.com/office/drawing/2014/chart" uri="{C3380CC4-5D6E-409C-BE32-E72D297353CC}">
              <c16:uniqueId val="{00000001-1E5A-452E-B293-38023B1459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0.54</c:v>
                </c:pt>
                <c:pt idx="1">
                  <c:v>0.56000000000000005</c:v>
                </c:pt>
                <c:pt idx="2">
                  <c:v>1.49</c:v>
                </c:pt>
                <c:pt idx="3">
                  <c:v>1.46</c:v>
                </c:pt>
                <c:pt idx="4">
                  <c:v>1.22</c:v>
                </c:pt>
              </c:numCache>
            </c:numRef>
          </c:val>
          <c:extLst>
            <c:ext xmlns:c16="http://schemas.microsoft.com/office/drawing/2014/chart" uri="{C3380CC4-5D6E-409C-BE32-E72D297353CC}">
              <c16:uniqueId val="{00000000-1B14-4BA2-8E50-494976D5C8F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12.82</c:v>
                </c:pt>
                <c:pt idx="1">
                  <c:v>12.47</c:v>
                </c:pt>
                <c:pt idx="2">
                  <c:v>12.88</c:v>
                </c:pt>
                <c:pt idx="3">
                  <c:v>13.12</c:v>
                </c:pt>
                <c:pt idx="4">
                  <c:v>13.16</c:v>
                </c:pt>
              </c:numCache>
            </c:numRef>
          </c:val>
          <c:extLst>
            <c:ext xmlns:c16="http://schemas.microsoft.com/office/drawing/2014/chart" uri="{C3380CC4-5D6E-409C-BE32-E72D297353CC}">
              <c16:uniqueId val="{00000001-1B14-4BA2-8E50-494976D5C8F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-0.44</c:v>
                </c:pt>
                <c:pt idx="1">
                  <c:v>0.24</c:v>
                </c:pt>
                <c:pt idx="2">
                  <c:v>1.08</c:v>
                </c:pt>
                <c:pt idx="3">
                  <c:v>0.52</c:v>
                </c:pt>
                <c:pt idx="4">
                  <c:v>0.72</c:v>
                </c:pt>
              </c:numCache>
            </c:numRef>
          </c:val>
          <c:smooth val="0"/>
          <c:extLst>
            <c:ext xmlns:c16="http://schemas.microsoft.com/office/drawing/2014/chart" uri="{C3380CC4-5D6E-409C-BE32-E72D297353CC}">
              <c16:uniqueId val="{00000002-1B14-4BA2-8E50-494976D5C8F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0.49</c:v>
                </c:pt>
                <c:pt idx="2">
                  <c:v>#N/A</c:v>
                </c:pt>
                <c:pt idx="3">
                  <c:v>0.01</c:v>
                </c:pt>
                <c:pt idx="4">
                  <c:v>#N/A</c:v>
                </c:pt>
                <c:pt idx="5">
                  <c:v>0.25</c:v>
                </c:pt>
                <c:pt idx="6">
                  <c:v>#N/A</c:v>
                </c:pt>
                <c:pt idx="7">
                  <c:v>0</c:v>
                </c:pt>
                <c:pt idx="8">
                  <c:v>#N/A</c:v>
                </c:pt>
                <c:pt idx="9">
                  <c:v>0</c:v>
                </c:pt>
              </c:numCache>
            </c:numRef>
          </c:val>
          <c:extLst>
            <c:ext xmlns:c16="http://schemas.microsoft.com/office/drawing/2014/chart" uri="{C3380CC4-5D6E-409C-BE32-E72D297353CC}">
              <c16:uniqueId val="{00000000-1FAE-4482-B8B4-BD2A1CE823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AE-4482-B8B4-BD2A1CE8236B}"/>
            </c:ext>
          </c:extLst>
        </c:ser>
        <c:ser>
          <c:idx val="2"/>
          <c:order val="2"/>
          <c:tx>
            <c:strRef>
              <c:f>データシート!$A$29</c:f>
              <c:strCache>
                <c:ptCount val="1"/>
                <c:pt idx="0">
                  <c:v>歯科保健センター事業</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0.05</c:v>
                </c:pt>
                <c:pt idx="2">
                  <c:v>#N/A</c:v>
                </c:pt>
                <c:pt idx="3">
                  <c:v>0.06</c:v>
                </c:pt>
                <c:pt idx="4">
                  <c:v>#N/A</c:v>
                </c:pt>
                <c:pt idx="5">
                  <c:v>0.05</c:v>
                </c:pt>
                <c:pt idx="6">
                  <c:v>#N/A</c:v>
                </c:pt>
                <c:pt idx="7">
                  <c:v>0.06</c:v>
                </c:pt>
                <c:pt idx="8">
                  <c:v>#N/A</c:v>
                </c:pt>
                <c:pt idx="9">
                  <c:v>0.05</c:v>
                </c:pt>
              </c:numCache>
            </c:numRef>
          </c:val>
          <c:extLst>
            <c:ext xmlns:c16="http://schemas.microsoft.com/office/drawing/2014/chart" uri="{C3380CC4-5D6E-409C-BE32-E72D297353CC}">
              <c16:uniqueId val="{00000002-1FAE-4482-B8B4-BD2A1CE8236B}"/>
            </c:ext>
          </c:extLst>
        </c:ser>
        <c:ser>
          <c:idx val="3"/>
          <c:order val="3"/>
          <c:tx>
            <c:strRef>
              <c:f>データシート!$A$30</c:f>
              <c:strCache>
                <c:ptCount val="1"/>
                <c:pt idx="0">
                  <c:v>国民健康保険事業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0.03</c:v>
                </c:pt>
                <c:pt idx="4">
                  <c:v>#N/A</c:v>
                </c:pt>
                <c:pt idx="5">
                  <c:v>0.06</c:v>
                </c:pt>
                <c:pt idx="6">
                  <c:v>#N/A</c:v>
                </c:pt>
                <c:pt idx="7">
                  <c:v>7.0000000000000007E-2</c:v>
                </c:pt>
                <c:pt idx="8">
                  <c:v>#N/A</c:v>
                </c:pt>
                <c:pt idx="9">
                  <c:v>0.06</c:v>
                </c:pt>
              </c:numCache>
            </c:numRef>
          </c:val>
          <c:extLst>
            <c:ext xmlns:c16="http://schemas.microsoft.com/office/drawing/2014/chart" uri="{C3380CC4-5D6E-409C-BE32-E72D297353CC}">
              <c16:uniqueId val="{00000003-1FAE-4482-B8B4-BD2A1CE8236B}"/>
            </c:ext>
          </c:extLst>
        </c:ser>
        <c:ser>
          <c:idx val="4"/>
          <c:order val="4"/>
          <c:tx>
            <c:strRef>
              <c:f>データシート!$A$31</c:f>
              <c:strCache>
                <c:ptCount val="1"/>
                <c:pt idx="0">
                  <c:v>学校給食費管理事業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0.09</c:v>
                </c:pt>
                <c:pt idx="4">
                  <c:v>#N/A</c:v>
                </c:pt>
                <c:pt idx="5">
                  <c:v>0.09</c:v>
                </c:pt>
                <c:pt idx="6">
                  <c:v>#N/A</c:v>
                </c:pt>
                <c:pt idx="7">
                  <c:v>7.0000000000000007E-2</c:v>
                </c:pt>
                <c:pt idx="8">
                  <c:v>#N/A</c:v>
                </c:pt>
                <c:pt idx="9">
                  <c:v>7.0000000000000007E-2</c:v>
                </c:pt>
              </c:numCache>
            </c:numRef>
          </c:val>
          <c:extLst>
            <c:ext xmlns:c16="http://schemas.microsoft.com/office/drawing/2014/chart" uri="{C3380CC4-5D6E-409C-BE32-E72D297353CC}">
              <c16:uniqueId val="{00000004-1FAE-4482-B8B4-BD2A1CE8236B}"/>
            </c:ext>
          </c:extLst>
        </c:ser>
        <c:ser>
          <c:idx val="5"/>
          <c:order val="5"/>
          <c:tx>
            <c:strRef>
              <c:f>データシート!$A$32</c:f>
              <c:strCache>
                <c:ptCount val="1"/>
                <c:pt idx="0">
                  <c:v>夜間休日応急診療事業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0.09</c:v>
                </c:pt>
                <c:pt idx="4">
                  <c:v>#N/A</c:v>
                </c:pt>
                <c:pt idx="5">
                  <c:v>0.33</c:v>
                </c:pt>
                <c:pt idx="6">
                  <c:v>#N/A</c:v>
                </c:pt>
                <c:pt idx="7">
                  <c:v>0.47</c:v>
                </c:pt>
                <c:pt idx="8">
                  <c:v>#N/A</c:v>
                </c:pt>
                <c:pt idx="9">
                  <c:v>0.14000000000000001</c:v>
                </c:pt>
              </c:numCache>
            </c:numRef>
          </c:val>
          <c:extLst>
            <c:ext xmlns:c16="http://schemas.microsoft.com/office/drawing/2014/chart" uri="{C3380CC4-5D6E-409C-BE32-E72D297353CC}">
              <c16:uniqueId val="{00000005-1FAE-4482-B8B4-BD2A1CE8236B}"/>
            </c:ext>
          </c:extLst>
        </c:ser>
        <c:ser>
          <c:idx val="6"/>
          <c:order val="6"/>
          <c:tx>
            <c:strRef>
              <c:f>データシート!$A$33</c:f>
              <c:strCache>
                <c:ptCount val="1"/>
                <c:pt idx="0">
                  <c:v>後期高齢者医療事業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0.14000000000000001</c:v>
                </c:pt>
                <c:pt idx="2">
                  <c:v>#N/A</c:v>
                </c:pt>
                <c:pt idx="3">
                  <c:v>0.14000000000000001</c:v>
                </c:pt>
                <c:pt idx="4">
                  <c:v>#N/A</c:v>
                </c:pt>
                <c:pt idx="5">
                  <c:v>0.14000000000000001</c:v>
                </c:pt>
                <c:pt idx="6">
                  <c:v>#N/A</c:v>
                </c:pt>
                <c:pt idx="7">
                  <c:v>0.16</c:v>
                </c:pt>
                <c:pt idx="8">
                  <c:v>#N/A</c:v>
                </c:pt>
                <c:pt idx="9">
                  <c:v>0.18</c:v>
                </c:pt>
              </c:numCache>
            </c:numRef>
          </c:val>
          <c:extLst>
            <c:ext xmlns:c16="http://schemas.microsoft.com/office/drawing/2014/chart" uri="{C3380CC4-5D6E-409C-BE32-E72D297353CC}">
              <c16:uniqueId val="{00000006-1FAE-4482-B8B4-BD2A1CE8236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0.38</c:v>
                </c:pt>
                <c:pt idx="2">
                  <c:v>#N/A</c:v>
                </c:pt>
                <c:pt idx="3">
                  <c:v>0.28999999999999998</c:v>
                </c:pt>
                <c:pt idx="4">
                  <c:v>#N/A</c:v>
                </c:pt>
                <c:pt idx="5">
                  <c:v>1</c:v>
                </c:pt>
                <c:pt idx="6">
                  <c:v>#N/A</c:v>
                </c:pt>
                <c:pt idx="7">
                  <c:v>0.84</c:v>
                </c:pt>
                <c:pt idx="8">
                  <c:v>#N/A</c:v>
                </c:pt>
                <c:pt idx="9">
                  <c:v>0.94</c:v>
                </c:pt>
              </c:numCache>
            </c:numRef>
          </c:val>
          <c:extLst>
            <c:ext xmlns:c16="http://schemas.microsoft.com/office/drawing/2014/chart" uri="{C3380CC4-5D6E-409C-BE32-E72D297353CC}">
              <c16:uniqueId val="{00000007-1FAE-4482-B8B4-BD2A1CE8236B}"/>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6.32</c:v>
                </c:pt>
                <c:pt idx="2">
                  <c:v>#N/A</c:v>
                </c:pt>
                <c:pt idx="3">
                  <c:v>5.96</c:v>
                </c:pt>
                <c:pt idx="4">
                  <c:v>#N/A</c:v>
                </c:pt>
                <c:pt idx="5">
                  <c:v>5.36</c:v>
                </c:pt>
                <c:pt idx="6">
                  <c:v>#N/A</c:v>
                </c:pt>
                <c:pt idx="7">
                  <c:v>4.8499999999999996</c:v>
                </c:pt>
                <c:pt idx="8">
                  <c:v>#N/A</c:v>
                </c:pt>
                <c:pt idx="9">
                  <c:v>4.74</c:v>
                </c:pt>
              </c:numCache>
            </c:numRef>
          </c:val>
          <c:extLst>
            <c:ext xmlns:c16="http://schemas.microsoft.com/office/drawing/2014/chart" uri="{C3380CC4-5D6E-409C-BE32-E72D297353CC}">
              <c16:uniqueId val="{00000008-1FAE-4482-B8B4-BD2A1CE8236B}"/>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9.14</c:v>
                </c:pt>
                <c:pt idx="2">
                  <c:v>#N/A</c:v>
                </c:pt>
                <c:pt idx="3">
                  <c:v>8.82</c:v>
                </c:pt>
                <c:pt idx="4">
                  <c:v>#N/A</c:v>
                </c:pt>
                <c:pt idx="5">
                  <c:v>8.9600000000000009</c:v>
                </c:pt>
                <c:pt idx="6">
                  <c:v>#N/A</c:v>
                </c:pt>
                <c:pt idx="7">
                  <c:v>8.19</c:v>
                </c:pt>
                <c:pt idx="8">
                  <c:v>#N/A</c:v>
                </c:pt>
                <c:pt idx="9">
                  <c:v>8.23</c:v>
                </c:pt>
              </c:numCache>
            </c:numRef>
          </c:val>
          <c:extLst>
            <c:ext xmlns:c16="http://schemas.microsoft.com/office/drawing/2014/chart" uri="{C3380CC4-5D6E-409C-BE32-E72D297353CC}">
              <c16:uniqueId val="{00000009-1FAE-4482-B8B4-BD2A1CE823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11828</c:v>
                </c:pt>
                <c:pt idx="5">
                  <c:v>11485</c:v>
                </c:pt>
                <c:pt idx="8">
                  <c:v>11115</c:v>
                </c:pt>
                <c:pt idx="11">
                  <c:v>11162</c:v>
                </c:pt>
                <c:pt idx="14">
                  <c:v>11435</c:v>
                </c:pt>
              </c:numCache>
            </c:numRef>
          </c:val>
          <c:extLst>
            <c:ext xmlns:c16="http://schemas.microsoft.com/office/drawing/2014/chart" uri="{C3380CC4-5D6E-409C-BE32-E72D297353CC}">
              <c16:uniqueId val="{00000000-DE3A-4C40-AD99-7F16AC5A9F9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E3A-4C40-AD99-7F16AC5A9F9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180</c:v>
                </c:pt>
                <c:pt idx="3">
                  <c:v>192</c:v>
                </c:pt>
                <c:pt idx="6">
                  <c:v>183</c:v>
                </c:pt>
                <c:pt idx="9">
                  <c:v>180</c:v>
                </c:pt>
                <c:pt idx="12">
                  <c:v>180</c:v>
                </c:pt>
              </c:numCache>
            </c:numRef>
          </c:val>
          <c:extLst>
            <c:ext xmlns:c16="http://schemas.microsoft.com/office/drawing/2014/chart" uri="{C3380CC4-5D6E-409C-BE32-E72D297353CC}">
              <c16:uniqueId val="{00000002-DE3A-4C40-AD99-7F16AC5A9F9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3A-4C40-AD99-7F16AC5A9F9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2363</c:v>
                </c:pt>
                <c:pt idx="3">
                  <c:v>2325</c:v>
                </c:pt>
                <c:pt idx="6">
                  <c:v>2097</c:v>
                </c:pt>
                <c:pt idx="9">
                  <c:v>1966</c:v>
                </c:pt>
                <c:pt idx="12">
                  <c:v>1889</c:v>
                </c:pt>
              </c:numCache>
            </c:numRef>
          </c:val>
          <c:extLst>
            <c:ext xmlns:c16="http://schemas.microsoft.com/office/drawing/2014/chart" uri="{C3380CC4-5D6E-409C-BE32-E72D297353CC}">
              <c16:uniqueId val="{00000004-DE3A-4C40-AD99-7F16AC5A9F9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32</c:v>
                </c:pt>
                <c:pt idx="3">
                  <c:v>32</c:v>
                </c:pt>
                <c:pt idx="6">
                  <c:v>40</c:v>
                </c:pt>
                <c:pt idx="9">
                  <c:v>34</c:v>
                </c:pt>
                <c:pt idx="12">
                  <c:v>35</c:v>
                </c:pt>
              </c:numCache>
            </c:numRef>
          </c:val>
          <c:extLst>
            <c:ext xmlns:c16="http://schemas.microsoft.com/office/drawing/2014/chart" uri="{C3380CC4-5D6E-409C-BE32-E72D297353CC}">
              <c16:uniqueId val="{00000005-DE3A-4C40-AD99-7F16AC5A9F9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E3A-4C40-AD99-7F16AC5A9F9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9952</c:v>
                </c:pt>
                <c:pt idx="3">
                  <c:v>9727</c:v>
                </c:pt>
                <c:pt idx="6">
                  <c:v>9819</c:v>
                </c:pt>
                <c:pt idx="9">
                  <c:v>9958</c:v>
                </c:pt>
                <c:pt idx="12">
                  <c:v>10036</c:v>
                </c:pt>
              </c:numCache>
            </c:numRef>
          </c:val>
          <c:extLst>
            <c:ext xmlns:c16="http://schemas.microsoft.com/office/drawing/2014/chart" uri="{C3380CC4-5D6E-409C-BE32-E72D297353CC}">
              <c16:uniqueId val="{00000007-DE3A-4C40-AD99-7F16AC5A9F9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699</c:v>
                </c:pt>
                <c:pt idx="2">
                  <c:v>#N/A</c:v>
                </c:pt>
                <c:pt idx="3">
                  <c:v>#N/A</c:v>
                </c:pt>
                <c:pt idx="4">
                  <c:v>791</c:v>
                </c:pt>
                <c:pt idx="5">
                  <c:v>#N/A</c:v>
                </c:pt>
                <c:pt idx="6">
                  <c:v>#N/A</c:v>
                </c:pt>
                <c:pt idx="7">
                  <c:v>1024</c:v>
                </c:pt>
                <c:pt idx="8">
                  <c:v>#N/A</c:v>
                </c:pt>
                <c:pt idx="9">
                  <c:v>#N/A</c:v>
                </c:pt>
                <c:pt idx="10">
                  <c:v>976</c:v>
                </c:pt>
                <c:pt idx="11">
                  <c:v>#N/A</c:v>
                </c:pt>
                <c:pt idx="12">
                  <c:v>#N/A</c:v>
                </c:pt>
                <c:pt idx="13">
                  <c:v>705</c:v>
                </c:pt>
                <c:pt idx="14">
                  <c:v>#N/A</c:v>
                </c:pt>
              </c:numCache>
            </c:numRef>
          </c:val>
          <c:smooth val="0"/>
          <c:extLst>
            <c:ext xmlns:c16="http://schemas.microsoft.com/office/drawing/2014/chart" uri="{C3380CC4-5D6E-409C-BE32-E72D297353CC}">
              <c16:uniqueId val="{00000008-DE3A-4C40-AD99-7F16AC5A9F9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85123</c:v>
                </c:pt>
                <c:pt idx="5">
                  <c:v>85752</c:v>
                </c:pt>
                <c:pt idx="8">
                  <c:v>84123</c:v>
                </c:pt>
                <c:pt idx="11">
                  <c:v>83309</c:v>
                </c:pt>
                <c:pt idx="14">
                  <c:v>79726</c:v>
                </c:pt>
              </c:numCache>
            </c:numRef>
          </c:val>
          <c:extLst>
            <c:ext xmlns:c16="http://schemas.microsoft.com/office/drawing/2014/chart" uri="{C3380CC4-5D6E-409C-BE32-E72D297353CC}">
              <c16:uniqueId val="{00000000-8288-4D3D-9AAD-36CA8C912FD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41999</c:v>
                </c:pt>
                <c:pt idx="5">
                  <c:v>42799</c:v>
                </c:pt>
                <c:pt idx="8">
                  <c:v>42520</c:v>
                </c:pt>
                <c:pt idx="11">
                  <c:v>46930</c:v>
                </c:pt>
                <c:pt idx="14">
                  <c:v>46385</c:v>
                </c:pt>
              </c:numCache>
            </c:numRef>
          </c:val>
          <c:extLst>
            <c:ext xmlns:c16="http://schemas.microsoft.com/office/drawing/2014/chart" uri="{C3380CC4-5D6E-409C-BE32-E72D297353CC}">
              <c16:uniqueId val="{00000001-8288-4D3D-9AAD-36CA8C912FD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25349</c:v>
                </c:pt>
                <c:pt idx="5">
                  <c:v>26790</c:v>
                </c:pt>
                <c:pt idx="8">
                  <c:v>27520</c:v>
                </c:pt>
                <c:pt idx="11">
                  <c:v>27644</c:v>
                </c:pt>
                <c:pt idx="14">
                  <c:v>26986</c:v>
                </c:pt>
              </c:numCache>
            </c:numRef>
          </c:val>
          <c:extLst>
            <c:ext xmlns:c16="http://schemas.microsoft.com/office/drawing/2014/chart" uri="{C3380CC4-5D6E-409C-BE32-E72D297353CC}">
              <c16:uniqueId val="{00000002-8288-4D3D-9AAD-36CA8C912FD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88-4D3D-9AAD-36CA8C912FD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88-4D3D-9AAD-36CA8C912FD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168</c:v>
                </c:pt>
                <c:pt idx="3">
                  <c:v>160</c:v>
                </c:pt>
                <c:pt idx="6">
                  <c:v>153</c:v>
                </c:pt>
                <c:pt idx="9">
                  <c:v>145</c:v>
                </c:pt>
                <c:pt idx="12">
                  <c:v>8</c:v>
                </c:pt>
              </c:numCache>
            </c:numRef>
          </c:val>
          <c:extLst>
            <c:ext xmlns:c16="http://schemas.microsoft.com/office/drawing/2014/chart" uri="{C3380CC4-5D6E-409C-BE32-E72D297353CC}">
              <c16:uniqueId val="{00000005-8288-4D3D-9AAD-36CA8C912FD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12254</c:v>
                </c:pt>
                <c:pt idx="3">
                  <c:v>12468</c:v>
                </c:pt>
                <c:pt idx="6">
                  <c:v>12456</c:v>
                </c:pt>
                <c:pt idx="9">
                  <c:v>12991</c:v>
                </c:pt>
                <c:pt idx="12">
                  <c:v>13027</c:v>
                </c:pt>
              </c:numCache>
            </c:numRef>
          </c:val>
          <c:extLst>
            <c:ext xmlns:c16="http://schemas.microsoft.com/office/drawing/2014/chart" uri="{C3380CC4-5D6E-409C-BE32-E72D297353CC}">
              <c16:uniqueId val="{00000006-8288-4D3D-9AAD-36CA8C912FD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288-4D3D-9AAD-36CA8C912FD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29088</c:v>
                </c:pt>
                <c:pt idx="3">
                  <c:v>26384</c:v>
                </c:pt>
                <c:pt idx="6">
                  <c:v>23009</c:v>
                </c:pt>
                <c:pt idx="9">
                  <c:v>21474</c:v>
                </c:pt>
                <c:pt idx="12">
                  <c:v>19783</c:v>
                </c:pt>
              </c:numCache>
            </c:numRef>
          </c:val>
          <c:extLst>
            <c:ext xmlns:c16="http://schemas.microsoft.com/office/drawing/2014/chart" uri="{C3380CC4-5D6E-409C-BE32-E72D297353CC}">
              <c16:uniqueId val="{00000008-8288-4D3D-9AAD-36CA8C912FD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3670</c:v>
                </c:pt>
                <c:pt idx="3">
                  <c:v>2672</c:v>
                </c:pt>
                <c:pt idx="6">
                  <c:v>2641</c:v>
                </c:pt>
                <c:pt idx="9">
                  <c:v>2410</c:v>
                </c:pt>
                <c:pt idx="12">
                  <c:v>4069</c:v>
                </c:pt>
              </c:numCache>
            </c:numRef>
          </c:val>
          <c:extLst>
            <c:ext xmlns:c16="http://schemas.microsoft.com/office/drawing/2014/chart" uri="{C3380CC4-5D6E-409C-BE32-E72D297353CC}">
              <c16:uniqueId val="{00000009-8288-4D3D-9AAD-36CA8C912FD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95346</c:v>
                </c:pt>
                <c:pt idx="3">
                  <c:v>101084</c:v>
                </c:pt>
                <c:pt idx="6">
                  <c:v>97452</c:v>
                </c:pt>
                <c:pt idx="9">
                  <c:v>100012</c:v>
                </c:pt>
                <c:pt idx="12">
                  <c:v>95964</c:v>
                </c:pt>
              </c:numCache>
            </c:numRef>
          </c:val>
          <c:extLst>
            <c:ext xmlns:c16="http://schemas.microsoft.com/office/drawing/2014/chart" uri="{C3380CC4-5D6E-409C-BE32-E72D297353CC}">
              <c16:uniqueId val="{0000000A-8288-4D3D-9AAD-36CA8C912FD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88-4D3D-9AAD-36CA8C912FD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6693</c:v>
                </c:pt>
                <c:pt idx="1">
                  <c:v>6963</c:v>
                </c:pt>
                <c:pt idx="2">
                  <c:v>7201</c:v>
                </c:pt>
              </c:numCache>
            </c:numRef>
          </c:val>
          <c:extLst>
            <c:ext xmlns:c16="http://schemas.microsoft.com/office/drawing/2014/chart" uri="{C3380CC4-5D6E-409C-BE32-E72D297353CC}">
              <c16:uniqueId val="{00000000-3FB2-4D90-B8BE-917711CAFDA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4190</c:v>
                </c:pt>
                <c:pt idx="1">
                  <c:v>4453</c:v>
                </c:pt>
                <c:pt idx="2">
                  <c:v>4380</c:v>
                </c:pt>
              </c:numCache>
            </c:numRef>
          </c:val>
          <c:extLst>
            <c:ext xmlns:c16="http://schemas.microsoft.com/office/drawing/2014/chart" uri="{C3380CC4-5D6E-409C-BE32-E72D297353CC}">
              <c16:uniqueId val="{00000001-3FB2-4D90-B8BE-917711CAFDA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13223</c:v>
                </c:pt>
                <c:pt idx="1">
                  <c:v>13566</c:v>
                </c:pt>
                <c:pt idx="2">
                  <c:v>13076</c:v>
                </c:pt>
              </c:numCache>
            </c:numRef>
          </c:val>
          <c:extLst>
            <c:ext xmlns:c16="http://schemas.microsoft.com/office/drawing/2014/chart" uri="{C3380CC4-5D6E-409C-BE32-E72D297353CC}">
              <c16:uniqueId val="{00000002-3FB2-4D90-B8BE-917711CAFDA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兵庫県加古川市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元利償還金等（</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元利償還金の増額</a:t>
          </a:r>
          <a:r>
            <a:rPr kumimoji="1" lang="ja-JP" altLang="ja-JP" sz="1100">
              <a:solidFill>
                <a:schemeClr val="dk1"/>
              </a:solidFill>
              <a:effectLst/>
              <a:latin typeface="+mn-lt"/>
              <a:ea typeface="+mn-ea"/>
              <a:cs typeface="+mn-cs"/>
            </a:rPr>
            <a:t>により、前年度から</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算入公債費等（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）は、特定財源の額等が増加したことで全体として増加した。</a:t>
          </a:r>
          <a:endParaRPr lang="ja-JP" altLang="ja-JP" sz="1400">
            <a:effectLst/>
          </a:endParaRPr>
        </a:p>
        <a:p>
          <a:r>
            <a:rPr kumimoji="1" lang="ja-JP" altLang="ja-JP" sz="1100">
              <a:solidFill>
                <a:schemeClr val="dk1"/>
              </a:solidFill>
              <a:effectLst/>
              <a:latin typeface="+mn-lt"/>
              <a:ea typeface="+mn-ea"/>
              <a:cs typeface="+mn-cs"/>
            </a:rPr>
            <a:t>　結果として、元利償還金等（</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それ以上に</a:t>
          </a:r>
          <a:r>
            <a:rPr kumimoji="1" lang="ja-JP" altLang="ja-JP" sz="1100">
              <a:solidFill>
                <a:schemeClr val="dk1"/>
              </a:solidFill>
              <a:effectLst/>
              <a:latin typeface="+mn-lt"/>
              <a:ea typeface="+mn-ea"/>
              <a:cs typeface="+mn-cs"/>
            </a:rPr>
            <a:t>算入公債費等（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）が増加</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ため、分子の値は減少した。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減債基金積立相当額は、発行額の</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分の１を毎年度の積立額として設定して積算しているのに対して、減債基金残高は、発行額を実際の償還年数で除した額を毎年度の積立額として設定して積算しているため、乖離が生じている。 </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320040</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320040</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320040</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320040</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兵庫県加古川市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）については、地方債現在高の減少により、前年度から減少した。</a:t>
          </a:r>
          <a:endParaRPr lang="ja-JP" altLang="ja-JP" sz="1400">
            <a:effectLst/>
          </a:endParaRPr>
        </a:p>
        <a:p>
          <a:r>
            <a:rPr kumimoji="1" lang="ja-JP" altLang="ja-JP" sz="1100">
              <a:solidFill>
                <a:schemeClr val="dk1"/>
              </a:solidFill>
              <a:effectLst/>
              <a:latin typeface="+mn-lt"/>
              <a:ea typeface="+mn-ea"/>
              <a:cs typeface="+mn-cs"/>
            </a:rPr>
            <a:t>　また、充当可能財源等（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）については、充当可能特定歳入の減少により、前年度から減少した。</a:t>
          </a:r>
          <a:endParaRPr lang="ja-JP" altLang="ja-JP" sz="1400">
            <a:effectLst/>
          </a:endParaRPr>
        </a:p>
        <a:p>
          <a:r>
            <a:rPr kumimoji="1" lang="ja-JP" altLang="ja-JP" sz="1100">
              <a:solidFill>
                <a:schemeClr val="dk1"/>
              </a:solidFill>
              <a:effectLst/>
              <a:latin typeface="+mn-lt"/>
              <a:ea typeface="+mn-ea"/>
              <a:cs typeface="+mn-cs"/>
            </a:rPr>
            <a:t>　将来負担額（</a:t>
          </a:r>
          <a:r>
            <a:rPr kumimoji="1" lang="en-US" altLang="ja-JP" sz="1100">
              <a:solidFill>
                <a:schemeClr val="dk1"/>
              </a:solidFill>
              <a:effectLst/>
              <a:latin typeface="+mn-lt"/>
              <a:ea typeface="+mn-ea"/>
              <a:cs typeface="+mn-cs"/>
            </a:rPr>
            <a:t>A</a:t>
          </a:r>
          <a:r>
            <a:rPr kumimoji="1" lang="ja-JP" altLang="ja-JP" sz="1100">
              <a:solidFill>
                <a:schemeClr val="dk1"/>
              </a:solidFill>
              <a:effectLst/>
              <a:latin typeface="+mn-lt"/>
              <a:ea typeface="+mn-ea"/>
              <a:cs typeface="+mn-cs"/>
            </a:rPr>
            <a:t>）の減少分よりも充当可能財源等（</a:t>
          </a:r>
          <a:r>
            <a:rPr kumimoji="1" lang="en-US" altLang="ja-JP" sz="1100">
              <a:solidFill>
                <a:schemeClr val="dk1"/>
              </a:solidFill>
              <a:effectLst/>
              <a:latin typeface="+mn-lt"/>
              <a:ea typeface="+mn-ea"/>
              <a:cs typeface="+mn-cs"/>
            </a:rPr>
            <a:t>B</a:t>
          </a:r>
          <a:r>
            <a:rPr kumimoji="1" lang="ja-JP" altLang="ja-JP" sz="1100">
              <a:solidFill>
                <a:schemeClr val="dk1"/>
              </a:solidFill>
              <a:effectLst/>
              <a:latin typeface="+mn-lt"/>
              <a:ea typeface="+mn-ea"/>
              <a:cs typeface="+mn-cs"/>
            </a:rPr>
            <a:t>）の減少分が上回ったため、全体として、分子の値は増加した。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兵庫県加古川市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福祉コミュニティ</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脱炭素社会推進基金が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たこと等により、基金全体としては約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経済情勢の急激な悪化や災害の発生などに備える一方、公共施設等の老朽化対策や、少子高齢化に対応するため、計画的に活用を図る。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　・・・　公共施設等の整備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・福祉コミュニティ基金</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福祉コミュニティの形成及び発展に係る事業の推進</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・脱炭素社会推進基金　・・・　持続可能な脱炭素社会づくりの推進を目的とした事業に要する経費に充てる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・日光山墓園管理基金　・・・　日光山墓園の管理</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・森林環境事業基金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森林の整備及びその促進に関する事業に要する経費に充てる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　・・・　公共施設維持補修事業等に要する経費の財源として約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積み立てたこと等による増加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公共施設維持補修事業等に要する経費の財源として約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億円を取り崩したことによる減少。</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・福祉コミュニティ基金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を活用した安全・安心のまちづくり推進事業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等に要する経費の財源として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億円を取り崩したことによる減少。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・脱炭素社会推進基金　・・・　脱炭素社会の実現に資する事業に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要する経費の財源として約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億円を取り崩したことによる減少。</a:t>
          </a: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・日光山墓園管理基金　・・・　決算における収支財源不足を補うために取り崩したことによる減少。</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・森林環境事業基金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　森林環境譲与税譲与金及び基金の運用利子を積み立てたことによる増加。</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　・・・　公共施設等の長寿命化に資する事業等に活用する。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・福祉コミュニティ基金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少子高齢化等に対応するための福祉コミュニティ施策に活用する。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・脱炭素社会推進基金　・・・　持続可能な脱炭素社会づくりの推進を目的とした事業に要する経費に活用する。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・日光山墓園管理基金　・・・　基金の運用利子を管理費用として活用する。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・森林環境事業基金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　森林の整備及びその促進に関する事業に要する経費に活用する。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前年度決算剰余金を積み立てたこと等による増加。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毎年度、前年度決算剰余金の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以上を積み立てる。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経済情勢が急激に悪化した場合や災害が発生した場合等に活用する。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・繰上償還及び臨時財政対策債の償還に充当すること等により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・令和６年度に追加交付された臨時財政対策債償還に係る普通交付税を積み立てたこと等により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公共施設の財産処分や、災害等による滅失等により繰上償還が必要になった場合に活用する。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兵庫県加古川市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257,203
253,304
138.48
100,453,660
99,290,953
669,300
54,706,821
76,255,571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財政力指数は、類似団体平均よりも下回り、前年度から</a:t>
          </a:r>
          <a:r>
            <a:rPr kumimoji="1" lang="en-US" altLang="ja-JP" sz="1100">
              <a:solidFill>
                <a:schemeClr val="dk1"/>
              </a:solidFill>
              <a:effectLst/>
              <a:latin typeface="+mn-lt"/>
              <a:ea typeface="+mn-ea"/>
              <a:cs typeface="+mn-cs"/>
            </a:rPr>
            <a:t>0.02</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低下した。</a:t>
          </a:r>
          <a:endParaRPr lang="ja-JP" altLang="ja-JP" sz="1400">
            <a:effectLst/>
          </a:endParaRPr>
        </a:p>
        <a:p>
          <a:r>
            <a:rPr kumimoji="1" lang="ja-JP" altLang="ja-JP" sz="1100">
              <a:solidFill>
                <a:schemeClr val="dk1"/>
              </a:solidFill>
              <a:effectLst/>
              <a:latin typeface="+mn-lt"/>
              <a:ea typeface="+mn-ea"/>
              <a:cs typeface="+mn-cs"/>
            </a:rPr>
            <a:t>　基準財政需要額は</a:t>
          </a:r>
          <a:r>
            <a:rPr kumimoji="1" lang="ja-JP" altLang="en-US" sz="1100">
              <a:solidFill>
                <a:schemeClr val="dk1"/>
              </a:solidFill>
              <a:effectLst/>
              <a:latin typeface="+mn-lt"/>
              <a:ea typeface="+mn-ea"/>
              <a:cs typeface="+mn-cs"/>
            </a:rPr>
            <a:t>こども子育て費の創設に伴う増加</a:t>
          </a:r>
          <a:r>
            <a:rPr kumimoji="1" lang="ja-JP" altLang="ja-JP" sz="1100">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より前年度比で増加し、基準財政収入額も</a:t>
          </a:r>
          <a:r>
            <a:rPr kumimoji="1" lang="ja-JP" altLang="en-US" sz="1100">
              <a:solidFill>
                <a:schemeClr val="dk1"/>
              </a:solidFill>
              <a:effectLst/>
              <a:latin typeface="+mn-lt"/>
              <a:ea typeface="+mn-ea"/>
              <a:cs typeface="+mn-cs"/>
            </a:rPr>
            <a:t>定額減税の実施に伴う地方特例交付金</a:t>
          </a:r>
          <a:r>
            <a:rPr kumimoji="1" lang="ja-JP" altLang="ja-JP" sz="1100">
              <a:solidFill>
                <a:schemeClr val="dk1"/>
              </a:solidFill>
              <a:effectLst/>
              <a:latin typeface="+mn-lt"/>
              <a:ea typeface="+mn-ea"/>
              <a:cs typeface="+mn-cs"/>
            </a:rPr>
            <a:t>の増加等により前年度比で増加した。</a:t>
          </a:r>
          <a:endParaRPr lang="ja-JP" altLang="ja-JP" sz="1400">
            <a:effectLst/>
          </a:endParaRPr>
        </a:p>
        <a:p>
          <a:r>
            <a:rPr kumimoji="1" lang="ja-JP" altLang="ja-JP" sz="1100">
              <a:solidFill>
                <a:schemeClr val="dk1"/>
              </a:solidFill>
              <a:effectLst/>
              <a:latin typeface="+mn-lt"/>
              <a:ea typeface="+mn-ea"/>
              <a:cs typeface="+mn-cs"/>
            </a:rPr>
            <a:t>　基準財政需要額の増加が基準財政収入額の増加を上回ったため、財政力指数は</a:t>
          </a:r>
          <a:r>
            <a:rPr kumimoji="1" lang="ja-JP" altLang="en-US" sz="1100">
              <a:solidFill>
                <a:schemeClr val="dk1"/>
              </a:solidFill>
              <a:effectLst/>
              <a:latin typeface="+mn-lt"/>
              <a:ea typeface="+mn-ea"/>
              <a:cs typeface="+mn-cs"/>
            </a:rPr>
            <a:t>低下</a:t>
          </a:r>
          <a:r>
            <a:rPr kumimoji="1" lang="ja-JP" altLang="ja-JP" sz="1100">
              <a:solidFill>
                <a:schemeClr val="dk1"/>
              </a:solidFill>
              <a:effectLst/>
              <a:latin typeface="+mn-lt"/>
              <a:ea typeface="+mn-ea"/>
              <a:cs typeface="+mn-cs"/>
            </a:rPr>
            <a:t>した。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52070</xdr:rowOff>
    </xdr:from>
    <xdr:to>
      <xdr:col>23</xdr:col>
      <xdr:colOff>133350</xdr:colOff>
      <xdr:row>41</xdr:row>
      <xdr:rowOff>100330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0815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165117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85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3810</xdr:rowOff>
    </xdr:from>
    <xdr:to>
      <xdr:col>19</xdr:col>
      <xdr:colOff>133350</xdr:colOff>
      <xdr:row>41</xdr:row>
      <xdr:rowOff>52070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0332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88917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151130</xdr:rowOff>
    </xdr:from>
    <xdr:to>
      <xdr:col>15</xdr:col>
      <xdr:colOff>82550</xdr:colOff>
      <xdr:row>41</xdr:row>
      <xdr:rowOff>3810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0091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102870</xdr:rowOff>
    </xdr:from>
    <xdr:to>
      <xdr:col>11</xdr:col>
      <xdr:colOff>31750</xdr:colOff>
      <xdr:row>40</xdr:row>
      <xdr:rowOff>151130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9608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49530</xdr:rowOff>
    </xdr:from>
    <xdr:to>
      <xdr:col>23</xdr:col>
      <xdr:colOff>184150</xdr:colOff>
      <xdr:row>41</xdr:row>
      <xdr:rowOff>151130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21607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1270</xdr:rowOff>
    </xdr:from>
    <xdr:to>
      <xdr:col>19</xdr:col>
      <xdr:colOff>184150</xdr:colOff>
      <xdr:row>41</xdr:row>
      <xdr:rowOff>102870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87647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124460</xdr:rowOff>
    </xdr:from>
    <xdr:to>
      <xdr:col>15</xdr:col>
      <xdr:colOff>133350</xdr:colOff>
      <xdr:row>41</xdr:row>
      <xdr:rowOff>54610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64787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100330</xdr:rowOff>
    </xdr:from>
    <xdr:to>
      <xdr:col>11</xdr:col>
      <xdr:colOff>82550</xdr:colOff>
      <xdr:row>41</xdr:row>
      <xdr:rowOff>30480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15257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04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52070</xdr:rowOff>
    </xdr:from>
    <xdr:to>
      <xdr:col>7</xdr:col>
      <xdr:colOff>31750</xdr:colOff>
      <xdr:row>40</xdr:row>
      <xdr:rowOff>153670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163847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経常収支比率は、類似団体平均を下回る数値となった一方で、前年度から</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ポイント悪化した。</a:t>
          </a:r>
          <a:endParaRPr lang="ja-JP" altLang="ja-JP" sz="1400">
            <a:effectLst/>
          </a:endParaRPr>
        </a:p>
        <a:p>
          <a:r>
            <a:rPr kumimoji="1" lang="ja-JP" altLang="ja-JP" sz="1100">
              <a:solidFill>
                <a:schemeClr val="dk1"/>
              </a:solidFill>
              <a:effectLst/>
              <a:latin typeface="+mn-lt"/>
              <a:ea typeface="+mn-ea"/>
              <a:cs typeface="+mn-cs"/>
            </a:rPr>
            <a:t>　要因としては、普通交付税などの経常一般財源等が増加したものの、人件費や扶助費などの経常経費の増加が上回ったことが挙げられる。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62</xdr:row>
      <xdr:rowOff>84667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5022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4233</xdr:rowOff>
    </xdr:from>
    <xdr:to>
      <xdr:col>19</xdr:col>
      <xdr:colOff>133350</xdr:colOff>
      <xdr:row>62</xdr:row>
      <xdr:rowOff>20320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341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124460</xdr:rowOff>
    </xdr:from>
    <xdr:to>
      <xdr:col>15</xdr:col>
      <xdr:colOff>82550</xdr:colOff>
      <xdr:row>62</xdr:row>
      <xdr:rowOff>4233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240010"/>
          <a:ext cx="889000" cy="39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124460</xdr:rowOff>
    </xdr:from>
    <xdr:to>
      <xdr:col>11</xdr:col>
      <xdr:colOff>31750</xdr:colOff>
      <xdr:row>62</xdr:row>
      <xdr:rowOff>68580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240010"/>
          <a:ext cx="889000" cy="45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44890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33867</xdr:rowOff>
    </xdr:from>
    <xdr:to>
      <xdr:col>23</xdr:col>
      <xdr:colOff>184150</xdr:colOff>
      <xdr:row>62</xdr:row>
      <xdr:rowOff>135467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50394</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124883</xdr:rowOff>
    </xdr:from>
    <xdr:to>
      <xdr:col>15</xdr:col>
      <xdr:colOff>133350</xdr:colOff>
      <xdr:row>62</xdr:row>
      <xdr:rowOff>55033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39810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73660</xdr:rowOff>
    </xdr:from>
    <xdr:to>
      <xdr:col>11</xdr:col>
      <xdr:colOff>82550</xdr:colOff>
      <xdr:row>60</xdr:row>
      <xdr:rowOff>3810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13987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人当たり人件費・物件費等決算額は、類似団体平均を約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万</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千円下回る数値となった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　要因としては、物件費に</a:t>
          </a:r>
          <a:r>
            <a:rPr kumimoji="1" lang="ja-JP" altLang="en-US" sz="1100">
              <a:solidFill>
                <a:schemeClr val="dk1"/>
              </a:solidFill>
              <a:effectLst/>
              <a:latin typeface="+mn-lt"/>
              <a:ea typeface="+mn-ea"/>
              <a:cs typeface="+mn-cs"/>
            </a:rPr>
            <a:t>ついて</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自治体情報</a:t>
          </a:r>
          <a:r>
            <a:rPr kumimoji="1" lang="ja-JP" altLang="ja-JP" sz="1100">
              <a:solidFill>
                <a:schemeClr val="dk1"/>
              </a:solidFill>
              <a:effectLst/>
              <a:latin typeface="+mn-lt"/>
              <a:ea typeface="+mn-ea"/>
              <a:cs typeface="+mn-cs"/>
            </a:rPr>
            <a:t>システム</a:t>
          </a:r>
          <a:r>
            <a:rPr kumimoji="1" lang="ja-JP" altLang="en-US" sz="1100">
              <a:solidFill>
                <a:schemeClr val="dk1"/>
              </a:solidFill>
              <a:effectLst/>
              <a:latin typeface="+mn-lt"/>
              <a:ea typeface="+mn-ea"/>
              <a:cs typeface="+mn-cs"/>
            </a:rPr>
            <a:t>の標準化に係る経費</a:t>
          </a:r>
          <a:r>
            <a:rPr kumimoji="1" lang="ja-JP" altLang="ja-JP" sz="1100">
              <a:solidFill>
                <a:schemeClr val="dk1"/>
              </a:solidFill>
              <a:effectLst/>
              <a:latin typeface="+mn-lt"/>
              <a:ea typeface="+mn-ea"/>
              <a:cs typeface="+mn-cs"/>
            </a:rPr>
            <a:t>の増加等</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、決算額が前</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比で約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億円の増</a:t>
          </a:r>
          <a:r>
            <a:rPr kumimoji="1" lang="ja-JP" altLang="en-US" sz="1100">
              <a:solidFill>
                <a:schemeClr val="dk1"/>
              </a:solidFill>
              <a:effectLst/>
              <a:latin typeface="+mn-lt"/>
              <a:ea typeface="+mn-ea"/>
              <a:cs typeface="+mn-cs"/>
            </a:rPr>
            <a:t>、人件費について、定年退職に伴う退職手当の増加等により、決算額が前年度比で約</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億円の増と</a:t>
          </a:r>
          <a:r>
            <a:rPr kumimoji="1" lang="ja-JP" altLang="ja-JP" sz="1100">
              <a:solidFill>
                <a:schemeClr val="dk1"/>
              </a:solidFill>
              <a:effectLst/>
              <a:latin typeface="+mn-lt"/>
              <a:ea typeface="+mn-ea"/>
              <a:cs typeface="+mn-cs"/>
            </a:rPr>
            <a:t>なっ</a:t>
          </a:r>
          <a:r>
            <a:rPr kumimoji="1" lang="ja-JP" altLang="en-US" sz="1100">
              <a:solidFill>
                <a:schemeClr val="dk1"/>
              </a:solidFill>
              <a:effectLst/>
              <a:latin typeface="+mn-lt"/>
              <a:ea typeface="+mn-ea"/>
              <a:cs typeface="+mn-cs"/>
            </a:rPr>
            <a:t>たことが挙げられる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71075</xdr:rowOff>
    </xdr:from>
    <xdr:to>
      <xdr:col>23</xdr:col>
      <xdr:colOff>133350</xdr:colOff>
      <xdr:row>83</xdr:row>
      <xdr:rowOff>25877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29975"/>
          <a:ext cx="838200" cy="126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142166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72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71075</xdr:rowOff>
    </xdr:from>
    <xdr:to>
      <xdr:col>19</xdr:col>
      <xdr:colOff>133350</xdr:colOff>
      <xdr:row>82</xdr:row>
      <xdr:rowOff>85364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29975"/>
          <a:ext cx="889000" cy="1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138617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6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85364</xdr:rowOff>
    </xdr:from>
    <xdr:to>
      <xdr:col>15</xdr:col>
      <xdr:colOff>82550</xdr:colOff>
      <xdr:row>82</xdr:row>
      <xdr:rowOff>137833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144264"/>
          <a:ext cx="889000" cy="5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134971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6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126915</xdr:rowOff>
    </xdr:from>
    <xdr:to>
      <xdr:col>11</xdr:col>
      <xdr:colOff>31750</xdr:colOff>
      <xdr:row>82</xdr:row>
      <xdr:rowOff>137833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14365"/>
          <a:ext cx="889000" cy="18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90800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2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153771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146527</xdr:rowOff>
    </xdr:from>
    <xdr:to>
      <xdr:col>23</xdr:col>
      <xdr:colOff>184150</xdr:colOff>
      <xdr:row>83</xdr:row>
      <xdr:rowOff>76677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163054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50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20275</xdr:rowOff>
    </xdr:from>
    <xdr:to>
      <xdr:col>19</xdr:col>
      <xdr:colOff>184150</xdr:colOff>
      <xdr:row>82</xdr:row>
      <xdr:rowOff>121875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7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132052</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48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34564</xdr:rowOff>
    </xdr:from>
    <xdr:to>
      <xdr:col>15</xdr:col>
      <xdr:colOff>133350</xdr:colOff>
      <xdr:row>82</xdr:row>
      <xdr:rowOff>136164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9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146341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6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87033</xdr:rowOff>
    </xdr:from>
    <xdr:to>
      <xdr:col>11</xdr:col>
      <xdr:colOff>82550</xdr:colOff>
      <xdr:row>83</xdr:row>
      <xdr:rowOff>17183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4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27360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1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76115</xdr:rowOff>
    </xdr:from>
    <xdr:to>
      <xdr:col>7</xdr:col>
      <xdr:colOff>31750</xdr:colOff>
      <xdr:row>82</xdr:row>
      <xdr:rowOff>6265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6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16442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32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職員構成の変動等（経験年数階層の変動と採用・退職による給料月額の変動）による増減要因により、</a:t>
          </a:r>
          <a:r>
            <a:rPr kumimoji="1" lang="en-US" altLang="ja-JP" sz="1100">
              <a:solidFill>
                <a:schemeClr val="dk1"/>
              </a:solidFill>
              <a:effectLst/>
              <a:latin typeface="+mn-lt"/>
              <a:ea typeface="+mn-ea"/>
              <a:cs typeface="+mn-cs"/>
            </a:rPr>
            <a:t>100.4</a:t>
          </a:r>
          <a:r>
            <a:rPr kumimoji="1" lang="ja-JP" altLang="ja-JP" sz="1100">
              <a:solidFill>
                <a:schemeClr val="dk1"/>
              </a:solidFill>
              <a:effectLst/>
              <a:latin typeface="+mn-lt"/>
              <a:ea typeface="+mn-ea"/>
              <a:cs typeface="+mn-cs"/>
            </a:rPr>
            <a:t>と前年度から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ポイント減少している。近年、新規採用者を増やしていることもあり、職員の平均年齢、給与が下がったことが、減少の要因である。</a:t>
          </a:r>
          <a:endParaRPr lang="ja-JP" altLang="ja-JP" sz="1400">
            <a:effectLst/>
          </a:endParaRPr>
        </a:p>
        <a:p>
          <a:r>
            <a:rPr kumimoji="1" lang="ja-JP" altLang="ja-JP" sz="1100">
              <a:solidFill>
                <a:schemeClr val="dk1"/>
              </a:solidFill>
              <a:effectLst/>
              <a:latin typeface="+mn-lt"/>
              <a:ea typeface="+mn-ea"/>
              <a:cs typeface="+mn-cs"/>
            </a:rPr>
            <a:t>　今後も、人事院勧告による国の給与改定等を踏まえ、適切な給与水準の維持に努める。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26670</xdr:rowOff>
    </xdr:from>
    <xdr:to>
      <xdr:col>81</xdr:col>
      <xdr:colOff>44450</xdr:colOff>
      <xdr:row>87</xdr:row>
      <xdr:rowOff>74930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428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93997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74930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6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50800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96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99061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6695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9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119397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6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24130</xdr:rowOff>
    </xdr:from>
    <xdr:to>
      <xdr:col>77</xdr:col>
      <xdr:colOff>95250</xdr:colOff>
      <xdr:row>87</xdr:row>
      <xdr:rowOff>125730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110507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2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48261</xdr:rowOff>
    </xdr:from>
    <xdr:to>
      <xdr:col>64</xdr:col>
      <xdr:colOff>152400</xdr:colOff>
      <xdr:row>87</xdr:row>
      <xdr:rowOff>149861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134638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5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加古川市行政改革実行プランに基づき、将来の行政需要や多様な任用形態を踏まえた採用計画を策定して職員数の適正化を図っているところであり、人口千人当たりの職員はほぼ横ばいで推移している。</a:t>
          </a:r>
          <a:endParaRPr lang="ja-JP" altLang="ja-JP" sz="1400">
            <a:effectLst/>
          </a:endParaRPr>
        </a:p>
        <a:p>
          <a:r>
            <a:rPr kumimoji="1" lang="ja-JP" altLang="ja-JP" sz="1100">
              <a:solidFill>
                <a:schemeClr val="dk1"/>
              </a:solidFill>
              <a:effectLst/>
              <a:latin typeface="+mn-lt"/>
              <a:ea typeface="+mn-ea"/>
              <a:cs typeface="+mn-cs"/>
            </a:rPr>
            <a:t>　今後も引き続き、職種ごとに業務量の過去の推移や将来の予測を勘案しながら採用計画の見直しを毎年度行い、また、類似団体の職員数等も注視して、定員の適正化を推進する。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111337</xdr:rowOff>
    </xdr:from>
    <xdr:to>
      <xdr:col>81</xdr:col>
      <xdr:colOff>44450</xdr:colOff>
      <xdr:row>61</xdr:row>
      <xdr:rowOff>131445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6978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88917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7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59055</xdr:rowOff>
    </xdr:from>
    <xdr:to>
      <xdr:col>77</xdr:col>
      <xdr:colOff>44450</xdr:colOff>
      <xdr:row>61</xdr:row>
      <xdr:rowOff>111337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17505"/>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171044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2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55033</xdr:rowOff>
    </xdr:from>
    <xdr:to>
      <xdr:col>72</xdr:col>
      <xdr:colOff>203200</xdr:colOff>
      <xdr:row>61</xdr:row>
      <xdr:rowOff>59055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1348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146914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38946</xdr:rowOff>
    </xdr:from>
    <xdr:to>
      <xdr:col>68</xdr:col>
      <xdr:colOff>152400</xdr:colOff>
      <xdr:row>61</xdr:row>
      <xdr:rowOff>55033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9739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80645</xdr:rowOff>
    </xdr:from>
    <xdr:to>
      <xdr:col>81</xdr:col>
      <xdr:colOff>95250</xdr:colOff>
      <xdr:row>62</xdr:row>
      <xdr:rowOff>10795</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97172</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8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60537</xdr:rowOff>
    </xdr:from>
    <xdr:to>
      <xdr:col>77</xdr:col>
      <xdr:colOff>95250</xdr:colOff>
      <xdr:row>61</xdr:row>
      <xdr:rowOff>162137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864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28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8255</xdr:rowOff>
    </xdr:from>
    <xdr:to>
      <xdr:col>73</xdr:col>
      <xdr:colOff>44450</xdr:colOff>
      <xdr:row>61</xdr:row>
      <xdr:rowOff>109855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120032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235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4233</xdr:rowOff>
    </xdr:from>
    <xdr:to>
      <xdr:col>68</xdr:col>
      <xdr:colOff>203200</xdr:colOff>
      <xdr:row>61</xdr:row>
      <xdr:rowOff>105833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116010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159596</xdr:rowOff>
    </xdr:from>
    <xdr:to>
      <xdr:col>64</xdr:col>
      <xdr:colOff>152400</xdr:colOff>
      <xdr:row>61</xdr:row>
      <xdr:rowOff>89746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99923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実質公債費比率は、前年度から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今後は新橋梁の建設といった大型事業に係る地方債の発行</a:t>
          </a:r>
          <a:r>
            <a:rPr kumimoji="1" lang="ja-JP" altLang="en-US" sz="1100">
              <a:solidFill>
                <a:schemeClr val="dk1"/>
              </a:solidFill>
              <a:effectLst/>
              <a:latin typeface="+mn-lt"/>
              <a:ea typeface="+mn-ea"/>
              <a:cs typeface="+mn-cs"/>
            </a:rPr>
            <a:t>や借入金利の上昇</a:t>
          </a:r>
          <a:r>
            <a:rPr kumimoji="1" lang="ja-JP" altLang="ja-JP" sz="1100">
              <a:solidFill>
                <a:schemeClr val="dk1"/>
              </a:solidFill>
              <a:effectLst/>
              <a:latin typeface="+mn-lt"/>
              <a:ea typeface="+mn-ea"/>
              <a:cs typeface="+mn-cs"/>
            </a:rPr>
            <a:t>により、公債費の増加が見込まれるため、投資的事業において、事業実施の可否・時期を慎重に見極め、公債費の平準化に努める。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91722</xdr:rowOff>
    </xdr:from>
    <xdr:to>
      <xdr:col>81</xdr:col>
      <xdr:colOff>44450</xdr:colOff>
      <xdr:row>37</xdr:row>
      <xdr:rowOff>105128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4353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18644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705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78317</xdr:rowOff>
    </xdr:from>
    <xdr:to>
      <xdr:col>77</xdr:col>
      <xdr:colOff>44450</xdr:colOff>
      <xdr:row>37</xdr:row>
      <xdr:rowOff>105128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4219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106132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79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78317</xdr:rowOff>
    </xdr:from>
    <xdr:to>
      <xdr:col>72</xdr:col>
      <xdr:colOff>203200</xdr:colOff>
      <xdr:row>37</xdr:row>
      <xdr:rowOff>78317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4219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65916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7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78317</xdr:rowOff>
    </xdr:from>
    <xdr:to>
      <xdr:col>68</xdr:col>
      <xdr:colOff>152400</xdr:colOff>
      <xdr:row>37</xdr:row>
      <xdr:rowOff>105128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4219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170338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40922</xdr:rowOff>
    </xdr:from>
    <xdr:to>
      <xdr:col>81</xdr:col>
      <xdr:colOff>95250</xdr:colOff>
      <xdr:row>37</xdr:row>
      <xdr:rowOff>142522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3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57449</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2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54328</xdr:rowOff>
    </xdr:from>
    <xdr:to>
      <xdr:col>77</xdr:col>
      <xdr:colOff>95250</xdr:colOff>
      <xdr:row>37</xdr:row>
      <xdr:rowOff>155928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166105</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166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27517</xdr:rowOff>
    </xdr:from>
    <xdr:to>
      <xdr:col>73</xdr:col>
      <xdr:colOff>44450</xdr:colOff>
      <xdr:row>37</xdr:row>
      <xdr:rowOff>129117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139294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27517</xdr:rowOff>
    </xdr:from>
    <xdr:to>
      <xdr:col>68</xdr:col>
      <xdr:colOff>203200</xdr:colOff>
      <xdr:row>37</xdr:row>
      <xdr:rowOff>129117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139294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54328</xdr:rowOff>
    </xdr:from>
    <xdr:to>
      <xdr:col>64</xdr:col>
      <xdr:colOff>152400</xdr:colOff>
      <xdr:row>37</xdr:row>
      <xdr:rowOff>155928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166105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1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将来負担比率は、</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年連続で該当なしとなった。</a:t>
          </a:r>
          <a:endParaRPr lang="ja-JP" altLang="ja-JP" sz="1400">
            <a:effectLst/>
          </a:endParaRPr>
        </a:p>
        <a:p>
          <a:r>
            <a:rPr kumimoji="1" lang="ja-JP" altLang="ja-JP" sz="1100">
              <a:solidFill>
                <a:schemeClr val="dk1"/>
              </a:solidFill>
              <a:effectLst/>
              <a:latin typeface="+mn-lt"/>
              <a:ea typeface="+mn-ea"/>
              <a:cs typeface="+mn-cs"/>
            </a:rPr>
            <a:t>　今後は</a:t>
          </a:r>
          <a:r>
            <a:rPr kumimoji="1" lang="ja-JP" altLang="en-US" sz="1100">
              <a:solidFill>
                <a:schemeClr val="dk1"/>
              </a:solidFill>
              <a:effectLst/>
              <a:latin typeface="+mn-lt"/>
              <a:ea typeface="+mn-ea"/>
              <a:cs typeface="+mn-cs"/>
            </a:rPr>
            <a:t>新橋梁の建設といった大型事業に</a:t>
          </a:r>
          <a:r>
            <a:rPr kumimoji="1" lang="ja-JP" altLang="ja-JP" sz="1100">
              <a:solidFill>
                <a:schemeClr val="dk1"/>
              </a:solidFill>
              <a:effectLst/>
              <a:latin typeface="+mn-lt"/>
              <a:ea typeface="+mn-ea"/>
              <a:cs typeface="+mn-cs"/>
            </a:rPr>
            <a:t>係る地方債の発行により、地方債残高</a:t>
          </a:r>
          <a:r>
            <a:rPr kumimoji="1" lang="ja-JP" altLang="en-US" sz="1100">
              <a:solidFill>
                <a:schemeClr val="dk1"/>
              </a:solidFill>
              <a:effectLst/>
              <a:latin typeface="+mn-lt"/>
              <a:ea typeface="+mn-ea"/>
              <a:cs typeface="+mn-cs"/>
            </a:rPr>
            <a:t>は現在の水準で推移する見込みで</a:t>
          </a:r>
          <a:r>
            <a:rPr kumimoji="1" lang="ja-JP" altLang="ja-JP" sz="1100">
              <a:solidFill>
                <a:schemeClr val="dk1"/>
              </a:solidFill>
              <a:effectLst/>
              <a:latin typeface="+mn-lt"/>
              <a:ea typeface="+mn-ea"/>
              <a:cs typeface="+mn-cs"/>
            </a:rPr>
            <a:t>ある</a:t>
          </a:r>
          <a:r>
            <a:rPr kumimoji="1" lang="ja-JP" altLang="en-US" sz="1100">
              <a:solidFill>
                <a:schemeClr val="dk1"/>
              </a:solidFill>
              <a:effectLst/>
              <a:latin typeface="+mn-lt"/>
              <a:ea typeface="+mn-ea"/>
              <a:cs typeface="+mn-cs"/>
            </a:rPr>
            <a:t>。そのため、</a:t>
          </a:r>
          <a:r>
            <a:rPr kumimoji="1" lang="ja-JP" altLang="ja-JP" sz="1100">
              <a:solidFill>
                <a:schemeClr val="dk1"/>
              </a:solidFill>
              <a:effectLst/>
              <a:latin typeface="+mn-lt"/>
              <a:ea typeface="+mn-ea"/>
              <a:cs typeface="+mn-cs"/>
            </a:rPr>
            <a:t>交付税算入のない地方債の発行</a:t>
          </a:r>
          <a:r>
            <a:rPr kumimoji="1" lang="ja-JP" altLang="en-US" sz="1100">
              <a:solidFill>
                <a:schemeClr val="dk1"/>
              </a:solidFill>
              <a:effectLst/>
              <a:latin typeface="+mn-lt"/>
              <a:ea typeface="+mn-ea"/>
              <a:cs typeface="+mn-cs"/>
            </a:rPr>
            <a:t>抑制、償還方法の変更（元利均等から元金均等）及び借入時に措置期間をなしに変更することで、地方債残高を削減し</a:t>
          </a:r>
          <a:r>
            <a:rPr kumimoji="1" lang="ja-JP" altLang="ja-JP" sz="1100">
              <a:solidFill>
                <a:schemeClr val="dk1"/>
              </a:solidFill>
              <a:effectLst/>
              <a:latin typeface="+mn-lt"/>
              <a:ea typeface="+mn-ea"/>
              <a:cs typeface="+mn-cs"/>
            </a:rPr>
            <a:t>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27851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59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138748</xdr:rowOff>
    </xdr:from>
    <xdr:to>
      <xdr:col>73</xdr:col>
      <xdr:colOff>44450</xdr:colOff>
      <xdr:row>15</xdr:row>
      <xdr:rowOff>68898</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11536</xdr:rowOff>
    </xdr:from>
    <xdr:to>
      <xdr:col>68</xdr:col>
      <xdr:colOff>203200</xdr:colOff>
      <xdr:row>15</xdr:row>
      <xdr:rowOff>113136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兵庫県加古川市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257,203
253,304
138.48
100,453,660
99,290,953
669,300
54,706,821
76,255,571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人件費に係る経常収支比率は、</a:t>
          </a:r>
          <a:r>
            <a:rPr kumimoji="1" lang="ja-JP" altLang="en-US" sz="1100">
              <a:solidFill>
                <a:schemeClr val="dk1"/>
              </a:solidFill>
              <a:effectLst/>
              <a:latin typeface="+mn-lt"/>
              <a:ea typeface="+mn-ea"/>
              <a:cs typeface="+mn-cs"/>
            </a:rPr>
            <a:t>定年退職に伴う退職手当の増等に</a:t>
          </a:r>
          <a:r>
            <a:rPr kumimoji="1" lang="ja-JP" altLang="ja-JP" sz="1100">
              <a:solidFill>
                <a:schemeClr val="dk1"/>
              </a:solidFill>
              <a:effectLst/>
              <a:latin typeface="+mn-lt"/>
              <a:ea typeface="+mn-ea"/>
              <a:cs typeface="+mn-cs"/>
            </a:rPr>
            <a:t>より</a:t>
          </a:r>
          <a:r>
            <a:rPr kumimoji="1" lang="ja-JP" altLang="en-US"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ポイント悪化した。</a:t>
          </a:r>
          <a:endParaRPr lang="ja-JP" altLang="ja-JP" sz="1400">
            <a:effectLst/>
          </a:endParaRPr>
        </a:p>
        <a:p>
          <a:r>
            <a:rPr kumimoji="1" lang="ja-JP" altLang="ja-JP" sz="1100">
              <a:solidFill>
                <a:schemeClr val="dk1"/>
              </a:solidFill>
              <a:effectLst/>
              <a:latin typeface="+mn-lt"/>
              <a:ea typeface="+mn-ea"/>
              <a:cs typeface="+mn-cs"/>
            </a:rPr>
            <a:t>　今後も、定期的な採用計画の見直しにより定員の適正化を推進するとともに、適切な給与水準の維持に努める。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1270</xdr:rowOff>
    </xdr:from>
    <xdr:to>
      <xdr:col>24</xdr:col>
      <xdr:colOff>25400</xdr:colOff>
      <xdr:row>36</xdr:row>
      <xdr:rowOff>12700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0202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1270</xdr:rowOff>
    </xdr:from>
    <xdr:to>
      <xdr:col>19</xdr:col>
      <xdr:colOff>187325</xdr:colOff>
      <xdr:row>35</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02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66040</xdr:rowOff>
    </xdr:from>
    <xdr:to>
      <xdr:col>15</xdr:col>
      <xdr:colOff>98425</xdr:colOff>
      <xdr:row>35</xdr:row>
      <xdr:rowOff>46990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8953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66040</xdr:rowOff>
    </xdr:from>
    <xdr:to>
      <xdr:col>11</xdr:col>
      <xdr:colOff>9525</xdr:colOff>
      <xdr:row>36</xdr:row>
      <xdr:rowOff>73660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895340"/>
          <a:ext cx="8890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147337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105427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121920</xdr:rowOff>
    </xdr:from>
    <xdr:to>
      <xdr:col>20</xdr:col>
      <xdr:colOff>38100</xdr:colOff>
      <xdr:row>35</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36847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3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167640</xdr:rowOff>
    </xdr:from>
    <xdr:to>
      <xdr:col>15</xdr:col>
      <xdr:colOff>149225</xdr:colOff>
      <xdr:row>35</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82567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15240</xdr:rowOff>
    </xdr:from>
    <xdr:to>
      <xdr:col>11</xdr:col>
      <xdr:colOff>60325</xdr:colOff>
      <xdr:row>34</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127017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物件費に係る経常収支比率は、</a:t>
          </a:r>
          <a:r>
            <a:rPr kumimoji="1" lang="ja-JP" altLang="en-US" sz="1100">
              <a:solidFill>
                <a:schemeClr val="dk1"/>
              </a:solidFill>
              <a:effectLst/>
              <a:latin typeface="+mn-lt"/>
              <a:ea typeface="+mn-ea"/>
              <a:cs typeface="+mn-cs"/>
            </a:rPr>
            <a:t>類似団体</a:t>
          </a:r>
          <a:r>
            <a:rPr kumimoji="1" lang="ja-JP" altLang="en-US" sz="1100">
              <a:solidFill>
                <a:sysClr val="windowText" lastClr="000000"/>
              </a:solidFill>
              <a:effectLst/>
              <a:latin typeface="+mn-lt"/>
              <a:ea typeface="+mn-ea"/>
              <a:cs typeface="+mn-cs"/>
            </a:rPr>
            <a:t>平均</a:t>
          </a:r>
          <a:r>
            <a:rPr kumimoji="1" lang="ja-JP" altLang="en-US" sz="1100">
              <a:solidFill>
                <a:schemeClr val="dk1"/>
              </a:solidFill>
              <a:effectLst/>
              <a:latin typeface="+mn-lt"/>
              <a:ea typeface="+mn-ea"/>
              <a:cs typeface="+mn-cs"/>
            </a:rPr>
            <a:t>に比べ低い水準で推移しているものの、</a:t>
          </a:r>
          <a:r>
            <a:rPr kumimoji="1" lang="ja-JP" altLang="ja-JP" sz="1100">
              <a:solidFill>
                <a:schemeClr val="dk1"/>
              </a:solidFill>
              <a:effectLst/>
              <a:latin typeface="+mn-lt"/>
              <a:ea typeface="+mn-ea"/>
              <a:cs typeface="+mn-cs"/>
            </a:rPr>
            <a:t>予防接種事業に係る委託料の増等により、前年度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ポイント悪化し</a:t>
          </a:r>
          <a:r>
            <a:rPr kumimoji="1" lang="ja-JP" altLang="en-US" sz="1100">
              <a:solidFill>
                <a:schemeClr val="dk1"/>
              </a:solidFill>
              <a:effectLst/>
              <a:latin typeface="+mn-lt"/>
              <a:ea typeface="+mn-ea"/>
              <a:cs typeface="+mn-cs"/>
            </a:rPr>
            <a:t>た。</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、物価やエネルギー価格の高騰などの増加要因が見込まれるため、事業の見直しなど経費削減に努める。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133350</xdr:rowOff>
    </xdr:from>
    <xdr:to>
      <xdr:col>82</xdr:col>
      <xdr:colOff>107950</xdr:colOff>
      <xdr:row>16</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051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29227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4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107950</xdr:rowOff>
    </xdr:from>
    <xdr:to>
      <xdr:col>78</xdr:col>
      <xdr:colOff>69850</xdr:colOff>
      <xdr:row>15</xdr:row>
      <xdr:rowOff>133350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79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15</xdr:row>
      <xdr:rowOff>107950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41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69850</xdr:rowOff>
    </xdr:from>
    <xdr:to>
      <xdr:col>69</xdr:col>
      <xdr:colOff>92075</xdr:colOff>
      <xdr:row>15</xdr:row>
      <xdr:rowOff>95250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41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60977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82550</xdr:rowOff>
    </xdr:from>
    <xdr:to>
      <xdr:col>78</xdr:col>
      <xdr:colOff>120650</xdr:colOff>
      <xdr:row>16</xdr:row>
      <xdr:rowOff>12700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22877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57150</xdr:rowOff>
    </xdr:from>
    <xdr:to>
      <xdr:col>74</xdr:col>
      <xdr:colOff>31750</xdr:colOff>
      <xdr:row>15</xdr:row>
      <xdr:rowOff>158750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19050</xdr:rowOff>
    </xdr:from>
    <xdr:to>
      <xdr:col>69</xdr:col>
      <xdr:colOff>142875</xdr:colOff>
      <xdr:row>15</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44450</xdr:rowOff>
    </xdr:from>
    <xdr:to>
      <xdr:col>65</xdr:col>
      <xdr:colOff>53975</xdr:colOff>
      <xdr:row>15</xdr:row>
      <xdr:rowOff>146050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156227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8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a:t>
          </a:r>
          <a:r>
            <a:rPr kumimoji="1" lang="ja-JP" altLang="en-US" sz="1100">
              <a:solidFill>
                <a:schemeClr val="dk1"/>
              </a:solidFill>
              <a:effectLst/>
              <a:latin typeface="+mn-lt"/>
              <a:ea typeface="+mn-ea"/>
              <a:cs typeface="+mn-cs"/>
            </a:rPr>
            <a:t>障害者福祉施設や保育所等に係る</a:t>
          </a:r>
          <a:r>
            <a:rPr kumimoji="1" lang="ja-JP" altLang="ja-JP" sz="1100">
              <a:solidFill>
                <a:schemeClr val="dk1"/>
              </a:solidFill>
              <a:effectLst/>
              <a:latin typeface="+mn-lt"/>
              <a:ea typeface="+mn-ea"/>
              <a:cs typeface="+mn-cs"/>
            </a:rPr>
            <a:t>社会保障関連経費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等により</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ポイント悪化した。</a:t>
          </a:r>
          <a:endParaRPr lang="ja-JP" altLang="ja-JP">
            <a:effectLst/>
          </a:endParaRPr>
        </a:p>
        <a:p>
          <a:r>
            <a:rPr kumimoji="1" lang="ja-JP" altLang="ja-JP" sz="1100">
              <a:solidFill>
                <a:schemeClr val="dk1"/>
              </a:solidFill>
              <a:effectLst/>
              <a:latin typeface="+mn-lt"/>
              <a:ea typeface="+mn-ea"/>
              <a:cs typeface="+mn-cs"/>
            </a:rPr>
            <a:t>　今後も、社会保障関連経費は増加傾向で推移していくことが見込まれる。</a:t>
          </a:r>
          <a:endParaRPr lang="ja-JP" altLang="ja-JP">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29028</xdr:rowOff>
    </xdr:from>
    <xdr:to>
      <xdr:col>24</xdr:col>
      <xdr:colOff>25400</xdr:colOff>
      <xdr:row>58</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731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167822</xdr:rowOff>
    </xdr:from>
    <xdr:to>
      <xdr:col>19</xdr:col>
      <xdr:colOff>187325</xdr:colOff>
      <xdr:row>58</xdr:row>
      <xdr:rowOff>29028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940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167822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28200"/>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57</xdr:row>
      <xdr:rowOff>4535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282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40112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89099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149678</xdr:rowOff>
    </xdr:from>
    <xdr:to>
      <xdr:col>20</xdr:col>
      <xdr:colOff>38100</xdr:colOff>
      <xdr:row>58</xdr:row>
      <xdr:rowOff>79828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64605</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117022</xdr:rowOff>
    </xdr:from>
    <xdr:to>
      <xdr:col>15</xdr:col>
      <xdr:colOff>149225</xdr:colOff>
      <xdr:row>58</xdr:row>
      <xdr:rowOff>47172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31949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ポイント改善し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社会保障関連経費の増加に伴い、介護保険事業や後期高齢者医療事業への繰出金が増加傾向で推移していくことが見込まれる。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xdr:rowOff>
    </xdr:from>
    <xdr:to>
      <xdr:col>82</xdr:col>
      <xdr:colOff>107950</xdr:colOff>
      <xdr:row>58</xdr:row>
      <xdr:rowOff>25400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56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156227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25400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18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57150</xdr:rowOff>
    </xdr:from>
    <xdr:to>
      <xdr:col>73</xdr:col>
      <xdr:colOff>180975</xdr:colOff>
      <xdr:row>57</xdr:row>
      <xdr:rowOff>146050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29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57150</xdr:rowOff>
    </xdr:from>
    <xdr:to>
      <xdr:col>69</xdr:col>
      <xdr:colOff>92075</xdr:colOff>
      <xdr:row>57</xdr:row>
      <xdr:rowOff>133350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29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146050</xdr:rowOff>
    </xdr:from>
    <xdr:to>
      <xdr:col>78</xdr:col>
      <xdr:colOff>120650</xdr:colOff>
      <xdr:row>58</xdr:row>
      <xdr:rowOff>76200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6350</xdr:rowOff>
    </xdr:from>
    <xdr:to>
      <xdr:col>69</xdr:col>
      <xdr:colOff>142875</xdr:colOff>
      <xdr:row>57</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118127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補助費等に係る経常収支比率は、職員給与関係事業に係る負担金の減等により、前年度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ポイント改善した。</a:t>
          </a:r>
          <a:endParaRPr lang="ja-JP" altLang="ja-JP" sz="1400">
            <a:effectLst/>
          </a:endParaRPr>
        </a:p>
        <a:p>
          <a:r>
            <a:rPr kumimoji="1" lang="ja-JP" altLang="ja-JP" sz="1100">
              <a:solidFill>
                <a:schemeClr val="dk1"/>
              </a:solidFill>
              <a:effectLst/>
              <a:latin typeface="+mn-lt"/>
              <a:ea typeface="+mn-ea"/>
              <a:cs typeface="+mn-cs"/>
            </a:rPr>
            <a:t>　今後も、適正な補助金等の支給に努める。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133858</xdr:rowOff>
    </xdr:from>
    <xdr:to>
      <xdr:col>82</xdr:col>
      <xdr:colOff>107950</xdr:colOff>
      <xdr:row>35</xdr:row>
      <xdr:rowOff>147574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1346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82567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83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147574</xdr:rowOff>
    </xdr:from>
    <xdr:to>
      <xdr:col>78</xdr:col>
      <xdr:colOff>69850</xdr:colOff>
      <xdr:row>35</xdr:row>
      <xdr:rowOff>161290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1483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143002</xdr:rowOff>
    </xdr:from>
    <xdr:to>
      <xdr:col>73</xdr:col>
      <xdr:colOff>180975</xdr:colOff>
      <xdr:row>35</xdr:row>
      <xdr:rowOff>161290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437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143002</xdr:rowOff>
    </xdr:from>
    <xdr:to>
      <xdr:col>69</xdr:col>
      <xdr:colOff>92075</xdr:colOff>
      <xdr:row>36</xdr:row>
      <xdr:rowOff>30988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437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83058</xdr:rowOff>
    </xdr:from>
    <xdr:to>
      <xdr:col>82</xdr:col>
      <xdr:colOff>158750</xdr:colOff>
      <xdr:row>36</xdr:row>
      <xdr:rowOff>13208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99585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2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92202</xdr:rowOff>
    </xdr:from>
    <xdr:to>
      <xdr:col>69</xdr:col>
      <xdr:colOff>142875</xdr:colOff>
      <xdr:row>36</xdr:row>
      <xdr:rowOff>22352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7129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66565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公債費に係る経常収支比率は、</a:t>
          </a:r>
          <a:r>
            <a:rPr kumimoji="1" lang="ja-JP" altLang="en-US" sz="1100">
              <a:solidFill>
                <a:schemeClr val="dk1"/>
              </a:solidFill>
              <a:effectLst/>
              <a:latin typeface="+mn-lt"/>
              <a:ea typeface="+mn-ea"/>
              <a:cs typeface="+mn-cs"/>
            </a:rPr>
            <a:t>元金償還額が減少したことに加え、経常一般財源等が増加したことから、前年度より</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ポイント改善したものの、</a:t>
          </a:r>
          <a:r>
            <a:rPr kumimoji="1" lang="ja-JP" altLang="ja-JP" sz="1100">
              <a:solidFill>
                <a:schemeClr val="dk1"/>
              </a:solidFill>
              <a:effectLst/>
              <a:latin typeface="+mn-lt"/>
              <a:ea typeface="+mn-ea"/>
              <a:cs typeface="+mn-cs"/>
            </a:rPr>
            <a:t>類似団体平均との比較では、</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高い水準となっている</a:t>
          </a:r>
          <a:r>
            <a:rPr kumimoji="1" lang="ja-JP" altLang="ja-JP" sz="1100">
              <a:solidFill>
                <a:schemeClr val="dk1"/>
              </a:solidFill>
              <a:effectLst/>
              <a:latin typeface="+mn-lt"/>
              <a:ea typeface="+mn-ea"/>
              <a:cs typeface="+mn-cs"/>
            </a:rPr>
            <a:t>。今後は新橋梁の建設といった大型事業に係る地方債の発行や借入金利の上昇により、公債費の増加が見込まれるため、その他の投資的事業において、事業実施の可否・時期を慎重に見極め、新発債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18143</xdr:rowOff>
    </xdr:from>
    <xdr:to>
      <xdr:col>24</xdr:col>
      <xdr:colOff>25400</xdr:colOff>
      <xdr:row>78</xdr:row>
      <xdr:rowOff>127000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391243"/>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98170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56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78</xdr:row>
      <xdr:rowOff>127000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50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87284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4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167821</xdr:rowOff>
    </xdr:from>
    <xdr:to>
      <xdr:col>15</xdr:col>
      <xdr:colOff>98425</xdr:colOff>
      <xdr:row>78</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36947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141713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0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167821</xdr:rowOff>
    </xdr:from>
    <xdr:to>
      <xdr:col>11</xdr:col>
      <xdr:colOff>9525</xdr:colOff>
      <xdr:row>78</xdr:row>
      <xdr:rowOff>105229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694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87284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138793</xdr:rowOff>
    </xdr:from>
    <xdr:to>
      <xdr:col>24</xdr:col>
      <xdr:colOff>76200</xdr:colOff>
      <xdr:row>78</xdr:row>
      <xdr:rowOff>68943</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110870</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1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76200</xdr:rowOff>
    </xdr:from>
    <xdr:to>
      <xdr:col>15</xdr:col>
      <xdr:colOff>149225</xdr:colOff>
      <xdr:row>79</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162577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117021</xdr:rowOff>
    </xdr:from>
    <xdr:to>
      <xdr:col>11</xdr:col>
      <xdr:colOff>60325</xdr:colOff>
      <xdr:row>78</xdr:row>
      <xdr:rowOff>47171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54429</xdr:rowOff>
    </xdr:from>
    <xdr:to>
      <xdr:col>6</xdr:col>
      <xdr:colOff>171450</xdr:colOff>
      <xdr:row>78</xdr:row>
      <xdr:rowOff>156029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140806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公債費以外に係る経常収支比率は、類似団体</a:t>
          </a:r>
          <a:r>
            <a:rPr kumimoji="1" lang="ja-JP" altLang="en-US" sz="1100">
              <a:solidFill>
                <a:sysClr val="windowText" lastClr="000000"/>
              </a:solidFill>
              <a:effectLst/>
              <a:latin typeface="+mn-lt"/>
              <a:ea typeface="+mn-ea"/>
              <a:cs typeface="+mn-cs"/>
            </a:rPr>
            <a:t>平均</a:t>
          </a:r>
          <a:r>
            <a:rPr kumimoji="1" lang="ja-JP" altLang="ja-JP" sz="1100">
              <a:solidFill>
                <a:schemeClr val="dk1"/>
              </a:solidFill>
              <a:effectLst/>
              <a:latin typeface="+mn-lt"/>
              <a:ea typeface="+mn-ea"/>
              <a:cs typeface="+mn-cs"/>
            </a:rPr>
            <a:t>に比べ低い水準で推移しているものの、前年度より</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ポイント悪化した。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扶助費をはじめとする社会保障関連経費</a:t>
          </a:r>
          <a:r>
            <a:rPr kumimoji="1" lang="ja-JP" altLang="en-US" sz="1100">
              <a:solidFill>
                <a:schemeClr val="dk1"/>
              </a:solidFill>
              <a:effectLst/>
              <a:latin typeface="+mn-lt"/>
              <a:ea typeface="+mn-ea"/>
              <a:cs typeface="+mn-cs"/>
            </a:rPr>
            <a:t>の増加や、</a:t>
          </a:r>
          <a:r>
            <a:rPr kumimoji="1" lang="ja-JP" altLang="ja-JP" sz="1100">
              <a:solidFill>
                <a:schemeClr val="dk1"/>
              </a:solidFill>
              <a:effectLst/>
              <a:latin typeface="+mn-lt"/>
              <a:ea typeface="+mn-ea"/>
              <a:cs typeface="+mn-cs"/>
            </a:rPr>
            <a:t>物価やエネルギー価格の高騰など</a:t>
          </a:r>
          <a:r>
            <a:rPr kumimoji="1" lang="ja-JP" altLang="en-US" sz="1100">
              <a:solidFill>
                <a:schemeClr val="dk1"/>
              </a:solidFill>
              <a:effectLst/>
              <a:latin typeface="+mn-lt"/>
              <a:ea typeface="+mn-ea"/>
              <a:cs typeface="+mn-cs"/>
            </a:rPr>
            <a:t>による物件費の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が見込まれる。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106426</xdr:rowOff>
    </xdr:from>
    <xdr:to>
      <xdr:col>82</xdr:col>
      <xdr:colOff>107950</xdr:colOff>
      <xdr:row>81</xdr:row>
      <xdr:rowOff>33274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2227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5351</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33274</xdr:rowOff>
    </xdr:from>
    <xdr:to>
      <xdr:col>82</xdr:col>
      <xdr:colOff>196850</xdr:colOff>
      <xdr:row>81</xdr:row>
      <xdr:rowOff>33274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0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21353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6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106426</xdr:rowOff>
    </xdr:from>
    <xdr:to>
      <xdr:col>82</xdr:col>
      <xdr:colOff>196850</xdr:colOff>
      <xdr:row>73</xdr:row>
      <xdr:rowOff>106426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2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136144</xdr:rowOff>
    </xdr:from>
    <xdr:to>
      <xdr:col>82</xdr:col>
      <xdr:colOff>107950</xdr:colOff>
      <xdr:row>75</xdr:row>
      <xdr:rowOff>129286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823444"/>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126001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56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117856</xdr:rowOff>
    </xdr:from>
    <xdr:to>
      <xdr:col>78</xdr:col>
      <xdr:colOff>69850</xdr:colOff>
      <xdr:row>74</xdr:row>
      <xdr:rowOff>136144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8051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122428</xdr:rowOff>
    </xdr:from>
    <xdr:to>
      <xdr:col>73</xdr:col>
      <xdr:colOff>180975</xdr:colOff>
      <xdr:row>74</xdr:row>
      <xdr:rowOff>117856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466828"/>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xdr:rowOff>
    </xdr:from>
    <xdr:to>
      <xdr:col>74</xdr:col>
      <xdr:colOff>31750</xdr:colOff>
      <xdr:row>75</xdr:row>
      <xdr:rowOff>106934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86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91712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5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122428</xdr:rowOff>
    </xdr:from>
    <xdr:to>
      <xdr:col>69</xdr:col>
      <xdr:colOff>92075</xdr:colOff>
      <xdr:row>75</xdr:row>
      <xdr:rowOff>37846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466828"/>
          <a:ext cx="889000" cy="42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83058</xdr:rowOff>
    </xdr:from>
    <xdr:to>
      <xdr:col>69</xdr:col>
      <xdr:colOff>142875</xdr:colOff>
      <xdr:row>74</xdr:row>
      <xdr:rowOff>13208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59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169435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68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167640</xdr:rowOff>
    </xdr:from>
    <xdr:to>
      <xdr:col>65</xdr:col>
      <xdr:colOff>53975</xdr:colOff>
      <xdr:row>75</xdr:row>
      <xdr:rowOff>97790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82566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78486</xdr:rowOff>
    </xdr:from>
    <xdr:to>
      <xdr:col>82</xdr:col>
      <xdr:colOff>158750</xdr:colOff>
      <xdr:row>76</xdr:row>
      <xdr:rowOff>8635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95013</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78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85344</xdr:rowOff>
    </xdr:from>
    <xdr:to>
      <xdr:col>78</xdr:col>
      <xdr:colOff>120650</xdr:colOff>
      <xdr:row>75</xdr:row>
      <xdr:rowOff>15494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25671</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54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67056</xdr:rowOff>
    </xdr:from>
    <xdr:to>
      <xdr:col>74</xdr:col>
      <xdr:colOff>31750</xdr:colOff>
      <xdr:row>74</xdr:row>
      <xdr:rowOff>168656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7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7383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52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71628</xdr:rowOff>
    </xdr:from>
    <xdr:to>
      <xdr:col>69</xdr:col>
      <xdr:colOff>142875</xdr:colOff>
      <xdr:row>73</xdr:row>
      <xdr:rowOff>1778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41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11955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1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158496</xdr:rowOff>
    </xdr:from>
    <xdr:to>
      <xdr:col>65</xdr:col>
      <xdr:colOff>53975</xdr:colOff>
      <xdr:row>75</xdr:row>
      <xdr:rowOff>88646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98823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兵庫県加古川市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138811</xdr:rowOff>
    </xdr:from>
    <xdr:to>
      <xdr:col>29</xdr:col>
      <xdr:colOff>127000</xdr:colOff>
      <xdr:row>19</xdr:row>
      <xdr:rowOff>76784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72536"/>
          <a:ext cx="647700" cy="1094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35844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6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76784</xdr:rowOff>
    </xdr:from>
    <xdr:to>
      <xdr:col>26</xdr:col>
      <xdr:colOff>50800</xdr:colOff>
      <xdr:row>19</xdr:row>
      <xdr:rowOff>150013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81959"/>
          <a:ext cx="698500" cy="732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142486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33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150013</xdr:rowOff>
    </xdr:from>
    <xdr:to>
      <xdr:col>22</xdr:col>
      <xdr:colOff>114300</xdr:colOff>
      <xdr:row>19</xdr:row>
      <xdr:rowOff>161518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55188"/>
          <a:ext cx="698500" cy="11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43235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5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161518</xdr:rowOff>
    </xdr:from>
    <xdr:to>
      <xdr:col>18</xdr:col>
      <xdr:colOff>177800</xdr:colOff>
      <xdr:row>20</xdr:row>
      <xdr:rowOff>51105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66693"/>
          <a:ext cx="698500" cy="610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66743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9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88460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0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88011</xdr:rowOff>
    </xdr:from>
    <xdr:to>
      <xdr:col>29</xdr:col>
      <xdr:colOff>177800</xdr:colOff>
      <xdr:row>19</xdr:row>
      <xdr:rowOff>18161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21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60088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25984</xdr:rowOff>
    </xdr:from>
    <xdr:to>
      <xdr:col>26</xdr:col>
      <xdr:colOff>101600</xdr:colOff>
      <xdr:row>19</xdr:row>
      <xdr:rowOff>127584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1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112361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17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99213</xdr:rowOff>
    </xdr:from>
    <xdr:to>
      <xdr:col>22</xdr:col>
      <xdr:colOff>165100</xdr:colOff>
      <xdr:row>20</xdr:row>
      <xdr:rowOff>29363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04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14140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90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110718</xdr:rowOff>
    </xdr:from>
    <xdr:to>
      <xdr:col>19</xdr:col>
      <xdr:colOff>38100</xdr:colOff>
      <xdr:row>20</xdr:row>
      <xdr:rowOff>40868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15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25645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305</xdr:rowOff>
    </xdr:from>
    <xdr:to>
      <xdr:col>15</xdr:col>
      <xdr:colOff>101600</xdr:colOff>
      <xdr:row>20</xdr:row>
      <xdr:rowOff>101905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76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86682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6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25730</xdr:rowOff>
    </xdr:from>
    <xdr:to>
      <xdr:col>29</xdr:col>
      <xdr:colOff>127000</xdr:colOff>
      <xdr:row>37</xdr:row>
      <xdr:rowOff>84652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7150430"/>
          <a:ext cx="647700" cy="58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47350</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657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16186</xdr:rowOff>
    </xdr:from>
    <xdr:to>
      <xdr:col>26</xdr:col>
      <xdr:colOff>50800</xdr:colOff>
      <xdr:row>37</xdr:row>
      <xdr:rowOff>25730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7140886"/>
          <a:ext cx="698500" cy="9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329995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9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16186</xdr:rowOff>
    </xdr:from>
    <xdr:to>
      <xdr:col>22</xdr:col>
      <xdr:colOff>114300</xdr:colOff>
      <xdr:row>37</xdr:row>
      <xdr:rowOff>68650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7140886"/>
          <a:ext cx="698500" cy="524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294047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68650</xdr:rowOff>
    </xdr:from>
    <xdr:to>
      <xdr:col>18</xdr:col>
      <xdr:colOff>177800</xdr:colOff>
      <xdr:row>37</xdr:row>
      <xdr:rowOff>89624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193350"/>
          <a:ext cx="698500" cy="20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61790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67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102652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71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33852</xdr:rowOff>
    </xdr:from>
    <xdr:to>
      <xdr:col>29</xdr:col>
      <xdr:colOff>177800</xdr:colOff>
      <xdr:row>37</xdr:row>
      <xdr:rowOff>135452</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158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5929</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13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146380</xdr:rowOff>
    </xdr:from>
    <xdr:to>
      <xdr:col>26</xdr:col>
      <xdr:colOff>101600</xdr:colOff>
      <xdr:row>37</xdr:row>
      <xdr:rowOff>76530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099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61307</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18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136836</xdr:rowOff>
    </xdr:from>
    <xdr:to>
      <xdr:col>22</xdr:col>
      <xdr:colOff>165100</xdr:colOff>
      <xdr:row>37</xdr:row>
      <xdr:rowOff>66986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0900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51763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17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17850</xdr:rowOff>
    </xdr:from>
    <xdr:to>
      <xdr:col>19</xdr:col>
      <xdr:colOff>38100</xdr:colOff>
      <xdr:row>37</xdr:row>
      <xdr:rowOff>119450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142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104227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22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38824</xdr:rowOff>
    </xdr:from>
    <xdr:to>
      <xdr:col>15</xdr:col>
      <xdr:colOff>101600</xdr:colOff>
      <xdr:row>37</xdr:row>
      <xdr:rowOff>140424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163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125201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249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兵庫県加古川市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257,203
253,304
138.48
100,453,660
99,290,953
669,300
54,706,821
76,255,571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155147</xdr:rowOff>
    </xdr:from>
    <xdr:to>
      <xdr:col>24</xdr:col>
      <xdr:colOff>63500</xdr:colOff>
      <xdr:row>37</xdr:row>
      <xdr:rowOff>4499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5897"/>
          <a:ext cx="838200" cy="19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98943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8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152926</xdr:rowOff>
    </xdr:from>
    <xdr:to>
      <xdr:col>19</xdr:col>
      <xdr:colOff>177800</xdr:colOff>
      <xdr:row>37</xdr:row>
      <xdr:rowOff>4499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25126"/>
          <a:ext cx="8890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50371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152926</xdr:rowOff>
    </xdr:from>
    <xdr:to>
      <xdr:col>15</xdr:col>
      <xdr:colOff>50800</xdr:colOff>
      <xdr:row>37</xdr:row>
      <xdr:rowOff>22951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25126"/>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37805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22951</xdr:rowOff>
    </xdr:from>
    <xdr:to>
      <xdr:col>10</xdr:col>
      <xdr:colOff>114300</xdr:colOff>
      <xdr:row>37</xdr:row>
      <xdr:rowOff>48913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66601"/>
          <a:ext cx="889000" cy="2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76692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7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103112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104347</xdr:rowOff>
    </xdr:from>
    <xdr:to>
      <xdr:col>24</xdr:col>
      <xdr:colOff>114300</xdr:colOff>
      <xdr:row>36</xdr:row>
      <xdr:rowOff>34497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82774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8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125149</xdr:rowOff>
    </xdr:from>
    <xdr:to>
      <xdr:col>20</xdr:col>
      <xdr:colOff>38100</xdr:colOff>
      <xdr:row>37</xdr:row>
      <xdr:rowOff>55299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9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46426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102126</xdr:rowOff>
    </xdr:from>
    <xdr:to>
      <xdr:col>15</xdr:col>
      <xdr:colOff>101600</xdr:colOff>
      <xdr:row>37</xdr:row>
      <xdr:rowOff>32276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7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48803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4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143601</xdr:rowOff>
    </xdr:from>
    <xdr:to>
      <xdr:col>10</xdr:col>
      <xdr:colOff>165100</xdr:colOff>
      <xdr:row>37</xdr:row>
      <xdr:rowOff>73751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1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64878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0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169563</xdr:rowOff>
    </xdr:from>
    <xdr:to>
      <xdr:col>6</xdr:col>
      <xdr:colOff>38100</xdr:colOff>
      <xdr:row>37</xdr:row>
      <xdr:rowOff>99713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4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90840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3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64654</xdr:rowOff>
    </xdr:from>
    <xdr:to>
      <xdr:col>24</xdr:col>
      <xdr:colOff>62865</xdr:colOff>
      <xdr:row>57</xdr:row>
      <xdr:rowOff>147897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808604"/>
          <a:ext cx="1270" cy="1111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151724</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147897</xdr:rowOff>
    </xdr:from>
    <xdr:to>
      <xdr:col>24</xdr:col>
      <xdr:colOff>152400</xdr:colOff>
      <xdr:row>57</xdr:row>
      <xdr:rowOff>147897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2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11331</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8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64654</xdr:rowOff>
    </xdr:from>
    <xdr:to>
      <xdr:col>24</xdr:col>
      <xdr:colOff>152400</xdr:colOff>
      <xdr:row>51</xdr:row>
      <xdr:rowOff>64654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808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113933</xdr:rowOff>
    </xdr:from>
    <xdr:to>
      <xdr:col>24</xdr:col>
      <xdr:colOff>63500</xdr:colOff>
      <xdr:row>58</xdr:row>
      <xdr:rowOff>1267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715133"/>
          <a:ext cx="838200" cy="23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135486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222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112609</xdr:rowOff>
    </xdr:from>
    <xdr:to>
      <xdr:col>24</xdr:col>
      <xdr:colOff>114300</xdr:colOff>
      <xdr:row>55</xdr:row>
      <xdr:rowOff>42759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7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70107</xdr:rowOff>
    </xdr:from>
    <xdr:to>
      <xdr:col>19</xdr:col>
      <xdr:colOff>177800</xdr:colOff>
      <xdr:row>58</xdr:row>
      <xdr:rowOff>1267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842757"/>
          <a:ext cx="889000" cy="10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56602</xdr:rowOff>
    </xdr:from>
    <xdr:to>
      <xdr:col>20</xdr:col>
      <xdr:colOff>38100</xdr:colOff>
      <xdr:row>55</xdr:row>
      <xdr:rowOff>158202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8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3279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26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105737</xdr:rowOff>
    </xdr:from>
    <xdr:to>
      <xdr:col>15</xdr:col>
      <xdr:colOff>50800</xdr:colOff>
      <xdr:row>57</xdr:row>
      <xdr:rowOff>70107</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706937"/>
          <a:ext cx="889000" cy="13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2587</xdr:rowOff>
    </xdr:from>
    <xdr:to>
      <xdr:col>15</xdr:col>
      <xdr:colOff>101600</xdr:colOff>
      <xdr:row>55</xdr:row>
      <xdr:rowOff>104187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43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120714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20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105737</xdr:rowOff>
    </xdr:from>
    <xdr:to>
      <xdr:col>10</xdr:col>
      <xdr:colOff>114300</xdr:colOff>
      <xdr:row>58</xdr:row>
      <xdr:rowOff>168471</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06937"/>
          <a:ext cx="889000" cy="40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87790</xdr:rowOff>
    </xdr:from>
    <xdr:to>
      <xdr:col>10</xdr:col>
      <xdr:colOff>165100</xdr:colOff>
      <xdr:row>56</xdr:row>
      <xdr:rowOff>17940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51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34467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29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155488</xdr:rowOff>
    </xdr:from>
    <xdr:to>
      <xdr:col>6</xdr:col>
      <xdr:colOff>38100</xdr:colOff>
      <xdr:row>57</xdr:row>
      <xdr:rowOff>85638</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5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102165</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3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63133</xdr:rowOff>
    </xdr:from>
    <xdr:to>
      <xdr:col>24</xdr:col>
      <xdr:colOff>114300</xdr:colOff>
      <xdr:row>56</xdr:row>
      <xdr:rowOff>164733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6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41560</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64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121917</xdr:rowOff>
    </xdr:from>
    <xdr:to>
      <xdr:col>20</xdr:col>
      <xdr:colOff>38100</xdr:colOff>
      <xdr:row>58</xdr:row>
      <xdr:rowOff>52067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9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43194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8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19307</xdr:rowOff>
    </xdr:from>
    <xdr:to>
      <xdr:col>15</xdr:col>
      <xdr:colOff>101600</xdr:colOff>
      <xdr:row>57</xdr:row>
      <xdr:rowOff>120907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9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112034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8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54937</xdr:rowOff>
    </xdr:from>
    <xdr:to>
      <xdr:col>10</xdr:col>
      <xdr:colOff>165100</xdr:colOff>
      <xdr:row>56</xdr:row>
      <xdr:rowOff>156537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65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147664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74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117671</xdr:rowOff>
    </xdr:from>
    <xdr:to>
      <xdr:col>6</xdr:col>
      <xdr:colOff>38100</xdr:colOff>
      <xdr:row>59</xdr:row>
      <xdr:rowOff>47821</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6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38948</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15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83350</xdr:rowOff>
    </xdr:from>
    <xdr:to>
      <xdr:col>24</xdr:col>
      <xdr:colOff>63500</xdr:colOff>
      <xdr:row>78</xdr:row>
      <xdr:rowOff>99009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456450"/>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83350</xdr:rowOff>
    </xdr:from>
    <xdr:to>
      <xdr:col>19</xdr:col>
      <xdr:colOff>177800</xdr:colOff>
      <xdr:row>78</xdr:row>
      <xdr:rowOff>91960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456450"/>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62589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90360</xdr:rowOff>
    </xdr:from>
    <xdr:to>
      <xdr:col>15</xdr:col>
      <xdr:colOff>50800</xdr:colOff>
      <xdr:row>78</xdr:row>
      <xdr:rowOff>91960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463460"/>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71729</xdr:rowOff>
    </xdr:from>
    <xdr:to>
      <xdr:col>10</xdr:col>
      <xdr:colOff>114300</xdr:colOff>
      <xdr:row>78</xdr:row>
      <xdr:rowOff>90360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444829"/>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48209</xdr:rowOff>
    </xdr:from>
    <xdr:to>
      <xdr:col>24</xdr:col>
      <xdr:colOff>114300</xdr:colOff>
      <xdr:row>78</xdr:row>
      <xdr:rowOff>149809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2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134586</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3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32550</xdr:rowOff>
    </xdr:from>
    <xdr:to>
      <xdr:col>20</xdr:col>
      <xdr:colOff>38100</xdr:colOff>
      <xdr:row>78</xdr:row>
      <xdr:rowOff>134150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0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125277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9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41160</xdr:rowOff>
    </xdr:from>
    <xdr:to>
      <xdr:col>15</xdr:col>
      <xdr:colOff>101600</xdr:colOff>
      <xdr:row>78</xdr:row>
      <xdr:rowOff>142760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1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133887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0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39560</xdr:rowOff>
    </xdr:from>
    <xdr:to>
      <xdr:col>10</xdr:col>
      <xdr:colOff>165100</xdr:colOff>
      <xdr:row>78</xdr:row>
      <xdr:rowOff>141160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1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132287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0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20929</xdr:rowOff>
    </xdr:from>
    <xdr:to>
      <xdr:col>6</xdr:col>
      <xdr:colOff>38100</xdr:colOff>
      <xdr:row>78</xdr:row>
      <xdr:rowOff>122529</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9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113656</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8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103826</xdr:rowOff>
    </xdr:from>
    <xdr:to>
      <xdr:col>24</xdr:col>
      <xdr:colOff>63500</xdr:colOff>
      <xdr:row>96</xdr:row>
      <xdr:rowOff>67463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391576"/>
          <a:ext cx="838200" cy="13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22427</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13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67463</xdr:rowOff>
    </xdr:from>
    <xdr:to>
      <xdr:col>19</xdr:col>
      <xdr:colOff>177800</xdr:colOff>
      <xdr:row>97</xdr:row>
      <xdr:rowOff>54318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26663"/>
          <a:ext cx="889000" cy="15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92989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09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35246</xdr:rowOff>
    </xdr:from>
    <xdr:to>
      <xdr:col>15</xdr:col>
      <xdr:colOff>50800</xdr:colOff>
      <xdr:row>97</xdr:row>
      <xdr:rowOff>54318</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494446"/>
          <a:ext cx="889000" cy="190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55156</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4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35246</xdr:rowOff>
    </xdr:from>
    <xdr:to>
      <xdr:col>10</xdr:col>
      <xdr:colOff>114300</xdr:colOff>
      <xdr:row>98</xdr:row>
      <xdr:rowOff>97410</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494446"/>
          <a:ext cx="889000" cy="40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37912</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15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98899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55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53026</xdr:rowOff>
    </xdr:from>
    <xdr:to>
      <xdr:col>24</xdr:col>
      <xdr:colOff>114300</xdr:colOff>
      <xdr:row>95</xdr:row>
      <xdr:rowOff>154626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34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31453</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31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16663</xdr:rowOff>
    </xdr:from>
    <xdr:to>
      <xdr:col>20</xdr:col>
      <xdr:colOff>38100</xdr:colOff>
      <xdr:row>96</xdr:row>
      <xdr:rowOff>118263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47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109390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56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3518</xdr:rowOff>
    </xdr:from>
    <xdr:to>
      <xdr:col>15</xdr:col>
      <xdr:colOff>101600</xdr:colOff>
      <xdr:row>97</xdr:row>
      <xdr:rowOff>105118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96245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726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155896</xdr:rowOff>
    </xdr:from>
    <xdr:to>
      <xdr:col>10</xdr:col>
      <xdr:colOff>165100</xdr:colOff>
      <xdr:row>96</xdr:row>
      <xdr:rowOff>86046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44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77173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536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46610</xdr:rowOff>
    </xdr:from>
    <xdr:to>
      <xdr:col>6</xdr:col>
      <xdr:colOff>38100</xdr:colOff>
      <xdr:row>98</xdr:row>
      <xdr:rowOff>148210</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4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139337</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694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24155</xdr:rowOff>
    </xdr:from>
    <xdr:to>
      <xdr:col>55</xdr:col>
      <xdr:colOff>0</xdr:colOff>
      <xdr:row>39</xdr:row>
      <xdr:rowOff>27432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710705"/>
          <a:ext cx="8382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149085</xdr:rowOff>
    </xdr:from>
    <xdr:to>
      <xdr:col>50</xdr:col>
      <xdr:colOff>114300</xdr:colOff>
      <xdr:row>39</xdr:row>
      <xdr:rowOff>24155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6664185"/>
          <a:ext cx="889000" cy="4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148996</xdr:rowOff>
    </xdr:from>
    <xdr:to>
      <xdr:col>45</xdr:col>
      <xdr:colOff>177800</xdr:colOff>
      <xdr:row>38</xdr:row>
      <xdr:rowOff>149085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6664096"/>
          <a:ext cx="88900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102819</xdr:rowOff>
    </xdr:from>
    <xdr:to>
      <xdr:col>41</xdr:col>
      <xdr:colOff>50800</xdr:colOff>
      <xdr:row>38</xdr:row>
      <xdr:rowOff>148996</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417769"/>
          <a:ext cx="889000" cy="124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148082</xdr:rowOff>
    </xdr:from>
    <xdr:to>
      <xdr:col>55</xdr:col>
      <xdr:colOff>50800</xdr:colOff>
      <xdr:row>39</xdr:row>
      <xdr:rowOff>78232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63009</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7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144805</xdr:rowOff>
    </xdr:from>
    <xdr:to>
      <xdr:col>50</xdr:col>
      <xdr:colOff>165100</xdr:colOff>
      <xdr:row>39</xdr:row>
      <xdr:rowOff>74955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65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66082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75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98285</xdr:rowOff>
    </xdr:from>
    <xdr:to>
      <xdr:col>46</xdr:col>
      <xdr:colOff>38100</xdr:colOff>
      <xdr:row>39</xdr:row>
      <xdr:rowOff>28435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6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19562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70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98196</xdr:rowOff>
    </xdr:from>
    <xdr:to>
      <xdr:col>41</xdr:col>
      <xdr:colOff>101600</xdr:colOff>
      <xdr:row>39</xdr:row>
      <xdr:rowOff>28346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61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19473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70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52019</xdr:rowOff>
    </xdr:from>
    <xdr:to>
      <xdr:col>36</xdr:col>
      <xdr:colOff>165100</xdr:colOff>
      <xdr:row>31</xdr:row>
      <xdr:rowOff>153619</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36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144746</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4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32989</xdr:rowOff>
    </xdr:from>
    <xdr:to>
      <xdr:col>55</xdr:col>
      <xdr:colOff>0</xdr:colOff>
      <xdr:row>57</xdr:row>
      <xdr:rowOff>89111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462739"/>
          <a:ext cx="838200" cy="39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97238</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184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32989</xdr:rowOff>
    </xdr:from>
    <xdr:to>
      <xdr:col>50</xdr:col>
      <xdr:colOff>114300</xdr:colOff>
      <xdr:row>57</xdr:row>
      <xdr:rowOff>165601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462739"/>
          <a:ext cx="889000" cy="47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54460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1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2791</xdr:rowOff>
    </xdr:from>
    <xdr:to>
      <xdr:col>45</xdr:col>
      <xdr:colOff>177800</xdr:colOff>
      <xdr:row>57</xdr:row>
      <xdr:rowOff>165601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261091"/>
          <a:ext cx="889000" cy="67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123976</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21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2791</xdr:rowOff>
    </xdr:from>
    <xdr:to>
      <xdr:col>41</xdr:col>
      <xdr:colOff>50800</xdr:colOff>
      <xdr:row>54</xdr:row>
      <xdr:rowOff>100335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261091"/>
          <a:ext cx="889000" cy="9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53017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65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164230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9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38311</xdr:rowOff>
    </xdr:from>
    <xdr:to>
      <xdr:col>55</xdr:col>
      <xdr:colOff>50800</xdr:colOff>
      <xdr:row>57</xdr:row>
      <xdr:rowOff>139911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1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16738</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8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153639</xdr:rowOff>
    </xdr:from>
    <xdr:to>
      <xdr:col>50</xdr:col>
      <xdr:colOff>165100</xdr:colOff>
      <xdr:row>55</xdr:row>
      <xdr:rowOff>83789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41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74916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50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114801</xdr:rowOff>
    </xdr:from>
    <xdr:to>
      <xdr:col>46</xdr:col>
      <xdr:colOff>38100</xdr:colOff>
      <xdr:row>58</xdr:row>
      <xdr:rowOff>44951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88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36078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98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123441</xdr:rowOff>
    </xdr:from>
    <xdr:to>
      <xdr:col>41</xdr:col>
      <xdr:colOff>101600</xdr:colOff>
      <xdr:row>54</xdr:row>
      <xdr:rowOff>53591</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210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70118</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898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49535</xdr:rowOff>
    </xdr:from>
    <xdr:to>
      <xdr:col>36</xdr:col>
      <xdr:colOff>165100</xdr:colOff>
      <xdr:row>54</xdr:row>
      <xdr:rowOff>151135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30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167662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08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27870</xdr:rowOff>
    </xdr:from>
    <xdr:to>
      <xdr:col>55</xdr:col>
      <xdr:colOff>0</xdr:colOff>
      <xdr:row>77</xdr:row>
      <xdr:rowOff>105615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058070"/>
          <a:ext cx="838200" cy="24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6050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0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27870</xdr:rowOff>
    </xdr:from>
    <xdr:to>
      <xdr:col>50</xdr:col>
      <xdr:colOff>114300</xdr:colOff>
      <xdr:row>77</xdr:row>
      <xdr:rowOff>101067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058070"/>
          <a:ext cx="889000" cy="24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7571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20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112428</xdr:rowOff>
    </xdr:from>
    <xdr:to>
      <xdr:col>45</xdr:col>
      <xdr:colOff>177800</xdr:colOff>
      <xdr:row>77</xdr:row>
      <xdr:rowOff>101067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2971178"/>
          <a:ext cx="889000" cy="33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51967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112428</xdr:rowOff>
    </xdr:from>
    <xdr:to>
      <xdr:col>41</xdr:col>
      <xdr:colOff>50800</xdr:colOff>
      <xdr:row>76</xdr:row>
      <xdr:rowOff>95557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2971178"/>
          <a:ext cx="889000" cy="15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93913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29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111379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31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54815</xdr:rowOff>
    </xdr:from>
    <xdr:to>
      <xdr:col>55</xdr:col>
      <xdr:colOff>50800</xdr:colOff>
      <xdr:row>77</xdr:row>
      <xdr:rowOff>156415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25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33242</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234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148520</xdr:rowOff>
    </xdr:from>
    <xdr:to>
      <xdr:col>50</xdr:col>
      <xdr:colOff>165100</xdr:colOff>
      <xdr:row>76</xdr:row>
      <xdr:rowOff>78670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0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95196</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278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50267</xdr:rowOff>
    </xdr:from>
    <xdr:to>
      <xdr:col>46</xdr:col>
      <xdr:colOff>38100</xdr:colOff>
      <xdr:row>77</xdr:row>
      <xdr:rowOff>151867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5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142994</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34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61628</xdr:rowOff>
    </xdr:from>
    <xdr:to>
      <xdr:col>41</xdr:col>
      <xdr:colOff>101600</xdr:colOff>
      <xdr:row>75</xdr:row>
      <xdr:rowOff>163227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9203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8305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69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44757</xdr:rowOff>
    </xdr:from>
    <xdr:to>
      <xdr:col>36</xdr:col>
      <xdr:colOff>165100</xdr:colOff>
      <xdr:row>76</xdr:row>
      <xdr:rowOff>146357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07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162884</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85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37858</xdr:rowOff>
    </xdr:from>
    <xdr:to>
      <xdr:col>55</xdr:col>
      <xdr:colOff>0</xdr:colOff>
      <xdr:row>98</xdr:row>
      <xdr:rowOff>16751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497058"/>
          <a:ext cx="838200" cy="32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91698</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036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37858</xdr:rowOff>
    </xdr:from>
    <xdr:to>
      <xdr:col>50</xdr:col>
      <xdr:colOff>114300</xdr:colOff>
      <xdr:row>99</xdr:row>
      <xdr:rowOff>39649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497058"/>
          <a:ext cx="889000" cy="51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166831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1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156350</xdr:rowOff>
    </xdr:from>
    <xdr:to>
      <xdr:col>45</xdr:col>
      <xdr:colOff>177800</xdr:colOff>
      <xdr:row>99</xdr:row>
      <xdr:rowOff>39649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958450"/>
          <a:ext cx="889000" cy="5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89794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103657</xdr:rowOff>
    </xdr:from>
    <xdr:to>
      <xdr:col>41</xdr:col>
      <xdr:colOff>50800</xdr:colOff>
      <xdr:row>98</xdr:row>
      <xdr:rowOff>156350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905757"/>
          <a:ext cx="889000" cy="5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55923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3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113644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137401</xdr:rowOff>
    </xdr:from>
    <xdr:to>
      <xdr:col>55</xdr:col>
      <xdr:colOff>50800</xdr:colOff>
      <xdr:row>98</xdr:row>
      <xdr:rowOff>67551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76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52328</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68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158508</xdr:rowOff>
    </xdr:from>
    <xdr:to>
      <xdr:col>50</xdr:col>
      <xdr:colOff>165100</xdr:colOff>
      <xdr:row>96</xdr:row>
      <xdr:rowOff>88658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44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79785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53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160299</xdr:rowOff>
    </xdr:from>
    <xdr:to>
      <xdr:col>46</xdr:col>
      <xdr:colOff>38100</xdr:colOff>
      <xdr:row>99</xdr:row>
      <xdr:rowOff>90449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9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81576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705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105550</xdr:rowOff>
    </xdr:from>
    <xdr:to>
      <xdr:col>41</xdr:col>
      <xdr:colOff>101600</xdr:colOff>
      <xdr:row>99</xdr:row>
      <xdr:rowOff>35700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9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26827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700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52857</xdr:rowOff>
    </xdr:from>
    <xdr:to>
      <xdr:col>36</xdr:col>
      <xdr:colOff>165100</xdr:colOff>
      <xdr:row>98</xdr:row>
      <xdr:rowOff>154457</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85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145584</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94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151702</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666802"/>
          <a:ext cx="838200" cy="6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37782</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24332"/>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37782</xdr:rowOff>
    </xdr:from>
    <xdr:to>
      <xdr:col>76</xdr:col>
      <xdr:colOff>114300</xdr:colOff>
      <xdr:row>39</xdr:row>
      <xdr:rowOff>41593</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724332"/>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41593</xdr:rowOff>
    </xdr:from>
    <xdr:to>
      <xdr:col>71</xdr:col>
      <xdr:colOff>177800</xdr:colOff>
      <xdr:row>39</xdr:row>
      <xdr:rowOff>41973</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72814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100902</xdr:rowOff>
    </xdr:from>
    <xdr:to>
      <xdr:col>85</xdr:col>
      <xdr:colOff>177800</xdr:colOff>
      <xdr:row>39</xdr:row>
      <xdr:rowOff>31052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1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29990</xdr:rowOff>
    </xdr:from>
    <xdr:ext cx="378565"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45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158432</xdr:rowOff>
    </xdr:from>
    <xdr:to>
      <xdr:col>76</xdr:col>
      <xdr:colOff>165100</xdr:colOff>
      <xdr:row>39</xdr:row>
      <xdr:rowOff>88582</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7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79709</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7662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162243</xdr:rowOff>
    </xdr:from>
    <xdr:to>
      <xdr:col>72</xdr:col>
      <xdr:colOff>38100</xdr:colOff>
      <xdr:row>39</xdr:row>
      <xdr:rowOff>92393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7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83520</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77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162623</xdr:rowOff>
    </xdr:from>
    <xdr:to>
      <xdr:col>67</xdr:col>
      <xdr:colOff>101600</xdr:colOff>
      <xdr:row>39</xdr:row>
      <xdr:rowOff>92773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83900</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770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157674</xdr:rowOff>
    </xdr:from>
    <xdr:to>
      <xdr:col>85</xdr:col>
      <xdr:colOff>127000</xdr:colOff>
      <xdr:row>76</xdr:row>
      <xdr:rowOff>6798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016424"/>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15978</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3046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6798</xdr:rowOff>
    </xdr:from>
    <xdr:to>
      <xdr:col>81</xdr:col>
      <xdr:colOff>50800</xdr:colOff>
      <xdr:row>76</xdr:row>
      <xdr:rowOff>12884</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036998"/>
          <a:ext cx="889000" cy="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118018</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4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12884</xdr:rowOff>
    </xdr:from>
    <xdr:to>
      <xdr:col>76</xdr:col>
      <xdr:colOff>114300</xdr:colOff>
      <xdr:row>76</xdr:row>
      <xdr:rowOff>63376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043084"/>
          <a:ext cx="889000" cy="5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98617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2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63376</xdr:rowOff>
    </xdr:from>
    <xdr:to>
      <xdr:col>71</xdr:col>
      <xdr:colOff>177800</xdr:colOff>
      <xdr:row>76</xdr:row>
      <xdr:rowOff>81235</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093576"/>
          <a:ext cx="889000" cy="1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123277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144279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106873</xdr:rowOff>
    </xdr:from>
    <xdr:to>
      <xdr:col>85</xdr:col>
      <xdr:colOff>177800</xdr:colOff>
      <xdr:row>76</xdr:row>
      <xdr:rowOff>37024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96562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129750</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81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127448</xdr:rowOff>
    </xdr:from>
    <xdr:to>
      <xdr:col>81</xdr:col>
      <xdr:colOff>101600</xdr:colOff>
      <xdr:row>76</xdr:row>
      <xdr:rowOff>57598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98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74125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76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133534</xdr:rowOff>
    </xdr:from>
    <xdr:to>
      <xdr:col>76</xdr:col>
      <xdr:colOff>165100</xdr:colOff>
      <xdr:row>76</xdr:row>
      <xdr:rowOff>63684</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9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80211</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76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12576</xdr:rowOff>
    </xdr:from>
    <xdr:to>
      <xdr:col>72</xdr:col>
      <xdr:colOff>38100</xdr:colOff>
      <xdr:row>76</xdr:row>
      <xdr:rowOff>114176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04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130703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81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30435</xdr:rowOff>
    </xdr:from>
    <xdr:to>
      <xdr:col>67</xdr:col>
      <xdr:colOff>101600</xdr:colOff>
      <xdr:row>76</xdr:row>
      <xdr:rowOff>132035</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0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148562</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83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124713</xdr:rowOff>
    </xdr:from>
    <xdr:to>
      <xdr:col>85</xdr:col>
      <xdr:colOff>127000</xdr:colOff>
      <xdr:row>98</xdr:row>
      <xdr:rowOff>169850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926813"/>
          <a:ext cx="838200" cy="4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14761</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645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124713</xdr:rowOff>
    </xdr:from>
    <xdr:to>
      <xdr:col>81</xdr:col>
      <xdr:colOff>50800</xdr:colOff>
      <xdr:row>98</xdr:row>
      <xdr:rowOff>156553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926813"/>
          <a:ext cx="889000" cy="3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145115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60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90360</xdr:rowOff>
    </xdr:from>
    <xdr:to>
      <xdr:col>76</xdr:col>
      <xdr:colOff>114300</xdr:colOff>
      <xdr:row>98</xdr:row>
      <xdr:rowOff>156553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92460"/>
          <a:ext cx="889000" cy="6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130878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9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90360</xdr:rowOff>
    </xdr:from>
    <xdr:to>
      <xdr:col>71</xdr:col>
      <xdr:colOff>177800</xdr:colOff>
      <xdr:row>98</xdr:row>
      <xdr:rowOff>163576</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92460"/>
          <a:ext cx="889000" cy="7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118127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7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119050</xdr:rowOff>
    </xdr:from>
    <xdr:to>
      <xdr:col>85</xdr:col>
      <xdr:colOff>177800</xdr:colOff>
      <xdr:row>99</xdr:row>
      <xdr:rowOff>49200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92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33977</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83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73913</xdr:rowOff>
    </xdr:from>
    <xdr:to>
      <xdr:col>81</xdr:col>
      <xdr:colOff>101600</xdr:colOff>
      <xdr:row>99</xdr:row>
      <xdr:rowOff>4063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7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166640</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68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105753</xdr:rowOff>
    </xdr:from>
    <xdr:to>
      <xdr:col>76</xdr:col>
      <xdr:colOff>165100</xdr:colOff>
      <xdr:row>99</xdr:row>
      <xdr:rowOff>35903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90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27030</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700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39560</xdr:rowOff>
    </xdr:from>
    <xdr:to>
      <xdr:col>72</xdr:col>
      <xdr:colOff>38100</xdr:colOff>
      <xdr:row>98</xdr:row>
      <xdr:rowOff>141160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132287</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68428" y="1693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112776</xdr:rowOff>
    </xdr:from>
    <xdr:to>
      <xdr:col>67</xdr:col>
      <xdr:colOff>101600</xdr:colOff>
      <xdr:row>99</xdr:row>
      <xdr:rowOff>42926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1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34053</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7007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102252</xdr:rowOff>
    </xdr:from>
    <xdr:ext cx="378565"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274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43688</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0434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53103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05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17289</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01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63119</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5720969"/>
          <a:ext cx="889000" cy="101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29100</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101236</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27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12319</xdr:rowOff>
    </xdr:from>
    <xdr:to>
      <xdr:col>98</xdr:col>
      <xdr:colOff>38100</xdr:colOff>
      <xdr:row>33</xdr:row>
      <xdr:rowOff>113919</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567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130446</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421428" y="544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125146</xdr:rowOff>
    </xdr:from>
    <xdr:to>
      <xdr:col>116</xdr:col>
      <xdr:colOff>63500</xdr:colOff>
      <xdr:row>58</xdr:row>
      <xdr:rowOff>137490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069246"/>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75658</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676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117373</xdr:rowOff>
    </xdr:from>
    <xdr:to>
      <xdr:col>111</xdr:col>
      <xdr:colOff>177800</xdr:colOff>
      <xdr:row>58</xdr:row>
      <xdr:rowOff>125146</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061473"/>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142943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57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108839</xdr:rowOff>
    </xdr:from>
    <xdr:to>
      <xdr:col>107</xdr:col>
      <xdr:colOff>50800</xdr:colOff>
      <xdr:row>58</xdr:row>
      <xdr:rowOff>117373</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052939"/>
          <a:ext cx="8890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131513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91922</xdr:rowOff>
    </xdr:from>
    <xdr:to>
      <xdr:col>102</xdr:col>
      <xdr:colOff>114300</xdr:colOff>
      <xdr:row>58</xdr:row>
      <xdr:rowOff>108839</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036022"/>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97070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130294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86690</xdr:rowOff>
    </xdr:from>
    <xdr:to>
      <xdr:col>116</xdr:col>
      <xdr:colOff>114300</xdr:colOff>
      <xdr:row>59</xdr:row>
      <xdr:rowOff>16840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03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1617</xdr:rowOff>
    </xdr:from>
    <xdr:ext cx="469744"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99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74346</xdr:rowOff>
    </xdr:from>
    <xdr:to>
      <xdr:col>112</xdr:col>
      <xdr:colOff>38100</xdr:colOff>
      <xdr:row>59</xdr:row>
      <xdr:rowOff>4496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01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167073</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088428" y="1011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66573</xdr:rowOff>
    </xdr:from>
    <xdr:to>
      <xdr:col>107</xdr:col>
      <xdr:colOff>101600</xdr:colOff>
      <xdr:row>58</xdr:row>
      <xdr:rowOff>168173</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0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159300</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199428" y="10103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58039</xdr:rowOff>
    </xdr:from>
    <xdr:to>
      <xdr:col>102</xdr:col>
      <xdr:colOff>165100</xdr:colOff>
      <xdr:row>58</xdr:row>
      <xdr:rowOff>159639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00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150766</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10428" y="1009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41122</xdr:rowOff>
    </xdr:from>
    <xdr:to>
      <xdr:col>98</xdr:col>
      <xdr:colOff>38100</xdr:colOff>
      <xdr:row>58</xdr:row>
      <xdr:rowOff>142722</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998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133849</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21428" y="1007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34772</xdr:rowOff>
    </xdr:from>
    <xdr:to>
      <xdr:col>116</xdr:col>
      <xdr:colOff>63500</xdr:colOff>
      <xdr:row>74</xdr:row>
      <xdr:rowOff>101936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22072"/>
          <a:ext cx="838200" cy="6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74642</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61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101936</xdr:rowOff>
    </xdr:from>
    <xdr:to>
      <xdr:col>111</xdr:col>
      <xdr:colOff>177800</xdr:colOff>
      <xdr:row>74</xdr:row>
      <xdr:rowOff>170469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789236"/>
          <a:ext cx="889000" cy="6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68059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2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170469</xdr:rowOff>
    </xdr:from>
    <xdr:to>
      <xdr:col>107</xdr:col>
      <xdr:colOff>50800</xdr:colOff>
      <xdr:row>75</xdr:row>
      <xdr:rowOff>55027</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57769"/>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149852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00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55027</xdr:rowOff>
    </xdr:from>
    <xdr:to>
      <xdr:col>102</xdr:col>
      <xdr:colOff>114300</xdr:colOff>
      <xdr:row>75</xdr:row>
      <xdr:rowOff>114874</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13777"/>
          <a:ext cx="889000" cy="5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15983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04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23984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05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155422</xdr:rowOff>
    </xdr:from>
    <xdr:to>
      <xdr:col>116</xdr:col>
      <xdr:colOff>114300</xdr:colOff>
      <xdr:row>74</xdr:row>
      <xdr:rowOff>85572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7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6849</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51136</xdr:rowOff>
    </xdr:from>
    <xdr:to>
      <xdr:col>112</xdr:col>
      <xdr:colOff>38100</xdr:colOff>
      <xdr:row>74</xdr:row>
      <xdr:rowOff>152736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3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169263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51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119669</xdr:rowOff>
    </xdr:from>
    <xdr:to>
      <xdr:col>107</xdr:col>
      <xdr:colOff>101600</xdr:colOff>
      <xdr:row>75</xdr:row>
      <xdr:rowOff>49819</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0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66346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58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4227</xdr:rowOff>
    </xdr:from>
    <xdr:to>
      <xdr:col>102</xdr:col>
      <xdr:colOff>165100</xdr:colOff>
      <xdr:row>75</xdr:row>
      <xdr:rowOff>105827</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86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122354</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63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64074</xdr:rowOff>
    </xdr:from>
    <xdr:to>
      <xdr:col>98</xdr:col>
      <xdr:colOff>38100</xdr:colOff>
      <xdr:row>75</xdr:row>
      <xdr:rowOff>165674</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2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10751</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69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386,041</a:t>
          </a:r>
          <a:r>
            <a:rPr kumimoji="1" lang="ja-JP" altLang="en-US" sz="1100">
              <a:solidFill>
                <a:schemeClr val="dk1"/>
              </a:solidFill>
              <a:effectLst/>
              <a:latin typeface="+mn-lt"/>
              <a:ea typeface="+mn-ea"/>
              <a:cs typeface="+mn-cs"/>
            </a:rPr>
            <a:t>円となっており、性質別歳出では、公債費や繰出金で類似団体平均を上回っているものの、物件費や補助費等などで</a:t>
          </a:r>
          <a:r>
            <a:rPr kumimoji="1" lang="ja-JP" altLang="ja-JP" sz="1100">
              <a:solidFill>
                <a:schemeClr val="dk1"/>
              </a:solidFill>
              <a:effectLst/>
              <a:latin typeface="+mn-lt"/>
              <a:ea typeface="+mn-ea"/>
              <a:cs typeface="+mn-cs"/>
            </a:rPr>
            <a:t>類似団体平均を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回っている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類似団体平均を上回っているもののうち、公債費については、</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新橋梁の建設といった大型事業に係る地方債の発行や借入金利の上昇により増加が見込まれるため、その他の投資的事業において事業実施の可否・時期を慎重に見極め、新発債の抑制に努める。繰出金については、介護保険事業や国民健康保険事業、後期高齢者医療事業への繰出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しており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今後も増加傾向で推移していくことが見込まれる</a:t>
          </a:r>
          <a:r>
            <a:rPr kumimoji="1" lang="ja-JP" altLang="ja-JP" sz="1100">
              <a:solidFill>
                <a:schemeClr val="dk1"/>
              </a:solidFill>
              <a:effectLst/>
              <a:latin typeface="+mn-lt"/>
              <a:ea typeface="+mn-ea"/>
              <a:cs typeface="+mn-cs"/>
            </a:rPr>
            <a:t>。</a:t>
          </a:r>
          <a:endParaRPr lang="ja-JP" altLang="ja-JP">
            <a:effectLst/>
          </a:endParaRPr>
        </a:p>
        <a:p>
          <a:r>
            <a:rPr kumimoji="1" lang="ja-JP" altLang="en-US" sz="1100">
              <a:solidFill>
                <a:schemeClr val="dk1"/>
              </a:solidFill>
              <a:effectLst/>
              <a:latin typeface="+mn-lt"/>
              <a:ea typeface="+mn-ea"/>
              <a:cs typeface="+mn-cs"/>
            </a:rPr>
            <a:t>類似団体平均を下回っているもののうち、人件費</a:t>
          </a:r>
          <a:r>
            <a:rPr kumimoji="1" lang="ja-JP" altLang="ja-JP" sz="1100">
              <a:solidFill>
                <a:schemeClr val="dk1"/>
              </a:solidFill>
              <a:effectLst/>
              <a:latin typeface="+mn-lt"/>
              <a:ea typeface="+mn-ea"/>
              <a:cs typeface="+mn-cs"/>
            </a:rPr>
            <a:t>については退職手当の増加等により、物件費についてはシステム管理事業や総合体育館管理運営事業の増加等により、</a:t>
          </a:r>
          <a:r>
            <a:rPr kumimoji="1" lang="ja-JP" altLang="en-US" sz="1100">
              <a:solidFill>
                <a:schemeClr val="dk1"/>
              </a:solidFill>
              <a:effectLst/>
              <a:latin typeface="+mn-lt"/>
              <a:ea typeface="+mn-ea"/>
              <a:cs typeface="+mn-cs"/>
            </a:rPr>
            <a:t>扶</a:t>
          </a:r>
          <a:r>
            <a:rPr kumimoji="1" lang="ja-JP" altLang="ja-JP" sz="1100">
              <a:solidFill>
                <a:schemeClr val="dk1"/>
              </a:solidFill>
              <a:effectLst/>
              <a:latin typeface="+mn-lt"/>
              <a:ea typeface="+mn-ea"/>
              <a:cs typeface="+mn-cs"/>
            </a:rPr>
            <a:t>助費については定額減税補足給付事業の皆増等により、前</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に比べて増加した。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普通建設事業費については、小中一貫校建設事業やし尿終末処理施設整備事業の減少等により、前年度に比べて減少した。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兵庫県加古川市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257,203
253,304
138.48
100,453,660
99,290,953
669,300
54,706,821
76,255,571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78264</xdr:rowOff>
    </xdr:from>
    <xdr:to>
      <xdr:col>24</xdr:col>
      <xdr:colOff>63500</xdr:colOff>
      <xdr:row>34</xdr:row>
      <xdr:rowOff>141129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3797300" y="5907564"/>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979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141129</xdr:rowOff>
    </xdr:from>
    <xdr:to>
      <xdr:col>19</xdr:col>
      <xdr:colOff>177800</xdr:colOff>
      <xdr:row>36</xdr:row>
      <xdr:rowOff>1111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5970429"/>
          <a:ext cx="889000" cy="20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168768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616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152559</xdr:rowOff>
    </xdr:from>
    <xdr:to>
      <xdr:col>15</xdr:col>
      <xdr:colOff>50800</xdr:colOff>
      <xdr:row>36</xdr:row>
      <xdr:rowOff>1111</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2019300" y="6153309"/>
          <a:ext cx="8890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67010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132556</xdr:rowOff>
    </xdr:from>
    <xdr:to>
      <xdr:col>10</xdr:col>
      <xdr:colOff>114300</xdr:colOff>
      <xdr:row>35</xdr:row>
      <xdr:rowOff>152559</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6133306"/>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44467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83043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625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27464</xdr:rowOff>
    </xdr:from>
    <xdr:to>
      <xdr:col>24</xdr:col>
      <xdr:colOff>114300</xdr:colOff>
      <xdr:row>34</xdr:row>
      <xdr:rowOff>129064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585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50341</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570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90329</xdr:rowOff>
    </xdr:from>
    <xdr:to>
      <xdr:col>20</xdr:col>
      <xdr:colOff>38100</xdr:colOff>
      <xdr:row>35</xdr:row>
      <xdr:rowOff>20479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591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37006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569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121761</xdr:rowOff>
    </xdr:from>
    <xdr:to>
      <xdr:col>15</xdr:col>
      <xdr:colOff>101600</xdr:colOff>
      <xdr:row>36</xdr:row>
      <xdr:rowOff>51911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12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43038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21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101759</xdr:rowOff>
    </xdr:from>
    <xdr:to>
      <xdr:col>10</xdr:col>
      <xdr:colOff>165100</xdr:colOff>
      <xdr:row>36</xdr:row>
      <xdr:rowOff>31909</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10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48436</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877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81756</xdr:rowOff>
    </xdr:from>
    <xdr:to>
      <xdr:col>6</xdr:col>
      <xdr:colOff>38100</xdr:colOff>
      <xdr:row>36</xdr:row>
      <xdr:rowOff>11906</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08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28433</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857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38532</xdr:rowOff>
    </xdr:from>
    <xdr:to>
      <xdr:col>24</xdr:col>
      <xdr:colOff>63500</xdr:colOff>
      <xdr:row>58</xdr:row>
      <xdr:rowOff>142101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982632"/>
          <a:ext cx="838200" cy="10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72136</xdr:rowOff>
    </xdr:from>
    <xdr:to>
      <xdr:col>19</xdr:col>
      <xdr:colOff>177800</xdr:colOff>
      <xdr:row>58</xdr:row>
      <xdr:rowOff>142101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10016236"/>
          <a:ext cx="889000" cy="6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91026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137668</xdr:rowOff>
    </xdr:from>
    <xdr:to>
      <xdr:col>15</xdr:col>
      <xdr:colOff>50800</xdr:colOff>
      <xdr:row>58</xdr:row>
      <xdr:rowOff>72136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9910318"/>
          <a:ext cx="889000" cy="10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88561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54026</xdr:rowOff>
    </xdr:from>
    <xdr:to>
      <xdr:col>10</xdr:col>
      <xdr:colOff>114300</xdr:colOff>
      <xdr:row>57</xdr:row>
      <xdr:rowOff>137668</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797976"/>
          <a:ext cx="889000" cy="111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75722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100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159182</xdr:rowOff>
    </xdr:from>
    <xdr:to>
      <xdr:col>24</xdr:col>
      <xdr:colOff>114300</xdr:colOff>
      <xdr:row>58</xdr:row>
      <xdr:rowOff>89332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93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137609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1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91301</xdr:rowOff>
    </xdr:from>
    <xdr:to>
      <xdr:col>20</xdr:col>
      <xdr:colOff>38100</xdr:colOff>
      <xdr:row>59</xdr:row>
      <xdr:rowOff>21451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03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12578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12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21336</xdr:rowOff>
    </xdr:from>
    <xdr:to>
      <xdr:col>15</xdr:col>
      <xdr:colOff>101600</xdr:colOff>
      <xdr:row>58</xdr:row>
      <xdr:rowOff>122936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114063</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05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86868</xdr:rowOff>
    </xdr:from>
    <xdr:to>
      <xdr:col>10</xdr:col>
      <xdr:colOff>165100</xdr:colOff>
      <xdr:row>58</xdr:row>
      <xdr:rowOff>17018</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85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33545</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63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3226</xdr:rowOff>
    </xdr:from>
    <xdr:to>
      <xdr:col>6</xdr:col>
      <xdr:colOff>38100</xdr:colOff>
      <xdr:row>51</xdr:row>
      <xdr:rowOff>104826</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74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95953</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83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3650</xdr:rowOff>
    </xdr:from>
    <xdr:to>
      <xdr:col>24</xdr:col>
      <xdr:colOff>62865</xdr:colOff>
      <xdr:row>76</xdr:row>
      <xdr:rowOff>134040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176600"/>
          <a:ext cx="1270" cy="987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137867</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16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134040</xdr:rowOff>
    </xdr:from>
    <xdr:to>
      <xdr:col>24</xdr:col>
      <xdr:colOff>152400</xdr:colOff>
      <xdr:row>76</xdr:row>
      <xdr:rowOff>134040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1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121777</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1951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3650</xdr:rowOff>
    </xdr:from>
    <xdr:to>
      <xdr:col>24</xdr:col>
      <xdr:colOff>152400</xdr:colOff>
      <xdr:row>71</xdr:row>
      <xdr:rowOff>3650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17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40128</xdr:rowOff>
    </xdr:from>
    <xdr:to>
      <xdr:col>24</xdr:col>
      <xdr:colOff>63500</xdr:colOff>
      <xdr:row>76</xdr:row>
      <xdr:rowOff>168537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3070328"/>
          <a:ext cx="838200" cy="1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27315</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27146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4438</xdr:rowOff>
    </xdr:from>
    <xdr:to>
      <xdr:col>24</xdr:col>
      <xdr:colOff>114300</xdr:colOff>
      <xdr:row>75</xdr:row>
      <xdr:rowOff>106038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2863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168537</xdr:rowOff>
    </xdr:from>
    <xdr:to>
      <xdr:col>19</xdr:col>
      <xdr:colOff>177800</xdr:colOff>
      <xdr:row>77</xdr:row>
      <xdr:rowOff>120444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908300" y="13198737"/>
          <a:ext cx="889000" cy="12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130505</xdr:rowOff>
    </xdr:from>
    <xdr:to>
      <xdr:col>20</xdr:col>
      <xdr:colOff>38100</xdr:colOff>
      <xdr:row>76</xdr:row>
      <xdr:rowOff>60655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29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77182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276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3096</xdr:rowOff>
    </xdr:from>
    <xdr:to>
      <xdr:col>15</xdr:col>
      <xdr:colOff>50800</xdr:colOff>
      <xdr:row>77</xdr:row>
      <xdr:rowOff>120444</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2019300" y="13204746"/>
          <a:ext cx="889000" cy="11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56428</xdr:rowOff>
    </xdr:from>
    <xdr:to>
      <xdr:col>15</xdr:col>
      <xdr:colOff>101600</xdr:colOff>
      <xdr:row>76</xdr:row>
      <xdr:rowOff>158028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08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3105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2861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3096</xdr:rowOff>
    </xdr:from>
    <xdr:to>
      <xdr:col>10</xdr:col>
      <xdr:colOff>114300</xdr:colOff>
      <xdr:row>78</xdr:row>
      <xdr:rowOff>105040</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flipV="1">
          <a:off x="1130300" y="13204746"/>
          <a:ext cx="889000" cy="27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162531</xdr:rowOff>
    </xdr:from>
    <xdr:to>
      <xdr:col>10</xdr:col>
      <xdr:colOff>165100</xdr:colOff>
      <xdr:row>76</xdr:row>
      <xdr:rowOff>92681</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02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109208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279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80082</xdr:rowOff>
    </xdr:from>
    <xdr:to>
      <xdr:col>6</xdr:col>
      <xdr:colOff>38100</xdr:colOff>
      <xdr:row>78</xdr:row>
      <xdr:rowOff>10232</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28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26759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056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160778</xdr:rowOff>
    </xdr:from>
    <xdr:to>
      <xdr:col>24</xdr:col>
      <xdr:colOff>114300</xdr:colOff>
      <xdr:row>76</xdr:row>
      <xdr:rowOff>90928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301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75706</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293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117737</xdr:rowOff>
    </xdr:from>
    <xdr:to>
      <xdr:col>20</xdr:col>
      <xdr:colOff>38100</xdr:colOff>
      <xdr:row>77</xdr:row>
      <xdr:rowOff>47887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314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39014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324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69644</xdr:rowOff>
    </xdr:from>
    <xdr:to>
      <xdr:col>15</xdr:col>
      <xdr:colOff>101600</xdr:colOff>
      <xdr:row>77</xdr:row>
      <xdr:rowOff>171244</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327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162371</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336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123746</xdr:rowOff>
    </xdr:from>
    <xdr:to>
      <xdr:col>10</xdr:col>
      <xdr:colOff>165100</xdr:colOff>
      <xdr:row>77</xdr:row>
      <xdr:rowOff>53896</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315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45023</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324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54240</xdr:rowOff>
    </xdr:from>
    <xdr:to>
      <xdr:col>6</xdr:col>
      <xdr:colOff>38100</xdr:colOff>
      <xdr:row>78</xdr:row>
      <xdr:rowOff>155840</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342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146967</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3520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154863</xdr:rowOff>
    </xdr:from>
    <xdr:to>
      <xdr:col>24</xdr:col>
      <xdr:colOff>63500</xdr:colOff>
      <xdr:row>98</xdr:row>
      <xdr:rowOff>142735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6785513"/>
          <a:ext cx="838200" cy="159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7878</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63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154863</xdr:rowOff>
    </xdr:from>
    <xdr:to>
      <xdr:col>19</xdr:col>
      <xdr:colOff>177800</xdr:colOff>
      <xdr:row>98</xdr:row>
      <xdr:rowOff>123737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6785513"/>
          <a:ext cx="889000" cy="14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119651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92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73876</xdr:rowOff>
    </xdr:from>
    <xdr:to>
      <xdr:col>15</xdr:col>
      <xdr:colOff>50800</xdr:colOff>
      <xdr:row>98</xdr:row>
      <xdr:rowOff>123737</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2019300" y="16704526"/>
          <a:ext cx="889000" cy="22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132821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59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73876</xdr:rowOff>
    </xdr:from>
    <xdr:to>
      <xdr:col>10</xdr:col>
      <xdr:colOff>114300</xdr:colOff>
      <xdr:row>97</xdr:row>
      <xdr:rowOff>142430</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704526"/>
          <a:ext cx="889000" cy="6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113161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9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31639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700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91935</xdr:rowOff>
    </xdr:from>
    <xdr:to>
      <xdr:col>24</xdr:col>
      <xdr:colOff>114300</xdr:colOff>
      <xdr:row>99</xdr:row>
      <xdr:rowOff>22085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89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6862</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80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104063</xdr:rowOff>
    </xdr:from>
    <xdr:to>
      <xdr:col>20</xdr:col>
      <xdr:colOff>38100</xdr:colOff>
      <xdr:row>98</xdr:row>
      <xdr:rowOff>34213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73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50740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50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72937</xdr:rowOff>
    </xdr:from>
    <xdr:to>
      <xdr:col>15</xdr:col>
      <xdr:colOff>101600</xdr:colOff>
      <xdr:row>99</xdr:row>
      <xdr:rowOff>3087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87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165664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96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23076</xdr:rowOff>
    </xdr:from>
    <xdr:to>
      <xdr:col>10</xdr:col>
      <xdr:colOff>165100</xdr:colOff>
      <xdr:row>97</xdr:row>
      <xdr:rowOff>124676</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141203</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42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91630</xdr:rowOff>
    </xdr:from>
    <xdr:to>
      <xdr:col>6</xdr:col>
      <xdr:colOff>38100</xdr:colOff>
      <xdr:row>98</xdr:row>
      <xdr:rowOff>21780</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7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38307</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49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49631</xdr:rowOff>
    </xdr:from>
    <xdr:to>
      <xdr:col>55</xdr:col>
      <xdr:colOff>0</xdr:colOff>
      <xdr:row>33</xdr:row>
      <xdr:rowOff>98095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5707481"/>
          <a:ext cx="8382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17492</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018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16713</xdr:rowOff>
    </xdr:from>
    <xdr:to>
      <xdr:col>50</xdr:col>
      <xdr:colOff>114300</xdr:colOff>
      <xdr:row>33</xdr:row>
      <xdr:rowOff>49631</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5674563"/>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157396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158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51003</xdr:rowOff>
    </xdr:from>
    <xdr:to>
      <xdr:col>45</xdr:col>
      <xdr:colOff>177800</xdr:colOff>
      <xdr:row>33</xdr:row>
      <xdr:rowOff>16713</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553740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134535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1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20828</xdr:rowOff>
    </xdr:from>
    <xdr:to>
      <xdr:col>41</xdr:col>
      <xdr:colOff>50800</xdr:colOff>
      <xdr:row>32</xdr:row>
      <xdr:rowOff>51003</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5507228"/>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55440</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5884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154195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5983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47295</xdr:rowOff>
    </xdr:from>
    <xdr:to>
      <xdr:col>55</xdr:col>
      <xdr:colOff>50800</xdr:colOff>
      <xdr:row>33</xdr:row>
      <xdr:rowOff>148895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70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70172</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556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170281</xdr:rowOff>
    </xdr:from>
    <xdr:to>
      <xdr:col>50</xdr:col>
      <xdr:colOff>165100</xdr:colOff>
      <xdr:row>33</xdr:row>
      <xdr:rowOff>100431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65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116958</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43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137363</xdr:rowOff>
    </xdr:from>
    <xdr:to>
      <xdr:col>46</xdr:col>
      <xdr:colOff>38100</xdr:colOff>
      <xdr:row>33</xdr:row>
      <xdr:rowOff>67513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62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84040</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39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203</xdr:rowOff>
    </xdr:from>
    <xdr:to>
      <xdr:col>41</xdr:col>
      <xdr:colOff>101600</xdr:colOff>
      <xdr:row>32</xdr:row>
      <xdr:rowOff>101803</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48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118330</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261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141478</xdr:rowOff>
    </xdr:from>
    <xdr:to>
      <xdr:col>36</xdr:col>
      <xdr:colOff>165100</xdr:colOff>
      <xdr:row>32</xdr:row>
      <xdr:rowOff>71628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45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88155</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23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157256</xdr:rowOff>
    </xdr:from>
    <xdr:to>
      <xdr:col>55</xdr:col>
      <xdr:colOff>0</xdr:colOff>
      <xdr:row>58</xdr:row>
      <xdr:rowOff>16896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9929906"/>
          <a:ext cx="8382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152090</xdr:rowOff>
    </xdr:from>
    <xdr:to>
      <xdr:col>50</xdr:col>
      <xdr:colOff>114300</xdr:colOff>
      <xdr:row>57</xdr:row>
      <xdr:rowOff>157256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924740"/>
          <a:ext cx="8890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152090</xdr:rowOff>
    </xdr:from>
    <xdr:to>
      <xdr:col>45</xdr:col>
      <xdr:colOff>177800</xdr:colOff>
      <xdr:row>58</xdr:row>
      <xdr:rowOff>5832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24740"/>
          <a:ext cx="889000" cy="2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141117</xdr:rowOff>
    </xdr:from>
    <xdr:to>
      <xdr:col>41</xdr:col>
      <xdr:colOff>50800</xdr:colOff>
      <xdr:row>58</xdr:row>
      <xdr:rowOff>5832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913767"/>
          <a:ext cx="889000" cy="3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137546</xdr:rowOff>
    </xdr:from>
    <xdr:to>
      <xdr:col>55</xdr:col>
      <xdr:colOff>50800</xdr:colOff>
      <xdr:row>58</xdr:row>
      <xdr:rowOff>67696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91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52473</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82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106456</xdr:rowOff>
    </xdr:from>
    <xdr:to>
      <xdr:col>50</xdr:col>
      <xdr:colOff>165100</xdr:colOff>
      <xdr:row>58</xdr:row>
      <xdr:rowOff>36606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87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27733</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997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101290</xdr:rowOff>
    </xdr:from>
    <xdr:to>
      <xdr:col>46</xdr:col>
      <xdr:colOff>38100</xdr:colOff>
      <xdr:row>58</xdr:row>
      <xdr:rowOff>31440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8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22567</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996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126482</xdr:rowOff>
    </xdr:from>
    <xdr:to>
      <xdr:col>41</xdr:col>
      <xdr:colOff>101600</xdr:colOff>
      <xdr:row>58</xdr:row>
      <xdr:rowOff>56632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89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47759</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26428" y="9991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90317</xdr:rowOff>
    </xdr:from>
    <xdr:to>
      <xdr:col>36</xdr:col>
      <xdr:colOff>165100</xdr:colOff>
      <xdr:row>58</xdr:row>
      <xdr:rowOff>20467</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86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11594</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995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36144</xdr:rowOff>
    </xdr:from>
    <xdr:to>
      <xdr:col>55</xdr:col>
      <xdr:colOff>0</xdr:colOff>
      <xdr:row>77</xdr:row>
      <xdr:rowOff>113182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237794"/>
          <a:ext cx="8382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133266</xdr:rowOff>
    </xdr:from>
    <xdr:ext cx="469744"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64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28753</xdr:rowOff>
    </xdr:from>
    <xdr:to>
      <xdr:col>50</xdr:col>
      <xdr:colOff>114300</xdr:colOff>
      <xdr:row>77</xdr:row>
      <xdr:rowOff>36144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230403"/>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55008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04428" y="1257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168123</xdr:rowOff>
    </xdr:from>
    <xdr:to>
      <xdr:col>45</xdr:col>
      <xdr:colOff>177800</xdr:colOff>
      <xdr:row>77</xdr:row>
      <xdr:rowOff>28753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198323"/>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141343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150597</xdr:rowOff>
    </xdr:from>
    <xdr:to>
      <xdr:col>41</xdr:col>
      <xdr:colOff>50800</xdr:colOff>
      <xdr:row>76</xdr:row>
      <xdr:rowOff>168123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009347"/>
          <a:ext cx="889000" cy="18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62382</xdr:rowOff>
    </xdr:from>
    <xdr:to>
      <xdr:col>55</xdr:col>
      <xdr:colOff>50800</xdr:colOff>
      <xdr:row>77</xdr:row>
      <xdr:rowOff>163982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6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148759</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7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156794</xdr:rowOff>
    </xdr:from>
    <xdr:to>
      <xdr:col>50</xdr:col>
      <xdr:colOff>165100</xdr:colOff>
      <xdr:row>77</xdr:row>
      <xdr:rowOff>86944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1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78071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27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149403</xdr:rowOff>
    </xdr:from>
    <xdr:to>
      <xdr:col>46</xdr:col>
      <xdr:colOff>38100</xdr:colOff>
      <xdr:row>77</xdr:row>
      <xdr:rowOff>79553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17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70680</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272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117323</xdr:rowOff>
    </xdr:from>
    <xdr:to>
      <xdr:col>41</xdr:col>
      <xdr:colOff>101600</xdr:colOff>
      <xdr:row>77</xdr:row>
      <xdr:rowOff>47473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14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38600</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24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99796</xdr:rowOff>
    </xdr:from>
    <xdr:to>
      <xdr:col>36</xdr:col>
      <xdr:colOff>165100</xdr:colOff>
      <xdr:row>76</xdr:row>
      <xdr:rowOff>29945</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29585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21074</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05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169304</xdr:rowOff>
    </xdr:from>
    <xdr:to>
      <xdr:col>55</xdr:col>
      <xdr:colOff>0</xdr:colOff>
      <xdr:row>97</xdr:row>
      <xdr:rowOff>54707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628504"/>
          <a:ext cx="838200" cy="5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169304</xdr:rowOff>
    </xdr:from>
    <xdr:to>
      <xdr:col>50</xdr:col>
      <xdr:colOff>114300</xdr:colOff>
      <xdr:row>97</xdr:row>
      <xdr:rowOff>94848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28504"/>
          <a:ext cx="889000" cy="96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114943</xdr:rowOff>
    </xdr:from>
    <xdr:to>
      <xdr:col>45</xdr:col>
      <xdr:colOff>177800</xdr:colOff>
      <xdr:row>97</xdr:row>
      <xdr:rowOff>94848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574143"/>
          <a:ext cx="889000" cy="15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114943</xdr:rowOff>
    </xdr:from>
    <xdr:to>
      <xdr:col>41</xdr:col>
      <xdr:colOff>50800</xdr:colOff>
      <xdr:row>97</xdr:row>
      <xdr:rowOff>47734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74143"/>
          <a:ext cx="889000" cy="10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49339</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3907</xdr:rowOff>
    </xdr:from>
    <xdr:to>
      <xdr:col>55</xdr:col>
      <xdr:colOff>50800</xdr:colOff>
      <xdr:row>97</xdr:row>
      <xdr:rowOff>105507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3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153784</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1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118504</xdr:rowOff>
    </xdr:from>
    <xdr:to>
      <xdr:col>50</xdr:col>
      <xdr:colOff>165100</xdr:colOff>
      <xdr:row>97</xdr:row>
      <xdr:rowOff>48654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7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39781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67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44048</xdr:rowOff>
    </xdr:from>
    <xdr:to>
      <xdr:col>46</xdr:col>
      <xdr:colOff>38100</xdr:colOff>
      <xdr:row>97</xdr:row>
      <xdr:rowOff>145648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7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136775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6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64143</xdr:rowOff>
    </xdr:from>
    <xdr:to>
      <xdr:col>41</xdr:col>
      <xdr:colOff>101600</xdr:colOff>
      <xdr:row>96</xdr:row>
      <xdr:rowOff>165743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2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156870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61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168384</xdr:rowOff>
    </xdr:from>
    <xdr:to>
      <xdr:col>36</xdr:col>
      <xdr:colOff>165100</xdr:colOff>
      <xdr:row>97</xdr:row>
      <xdr:rowOff>98534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2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89661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72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104322</xdr:rowOff>
    </xdr:from>
    <xdr:to>
      <xdr:col>85</xdr:col>
      <xdr:colOff>127000</xdr:colOff>
      <xdr:row>37</xdr:row>
      <xdr:rowOff>4499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276522"/>
          <a:ext cx="838200" cy="7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88373</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5917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4499</xdr:rowOff>
    </xdr:from>
    <xdr:to>
      <xdr:col>81</xdr:col>
      <xdr:colOff>50800</xdr:colOff>
      <xdr:row>37</xdr:row>
      <xdr:rowOff>56751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348149"/>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11249</xdr:rowOff>
    </xdr:from>
    <xdr:to>
      <xdr:col>76</xdr:col>
      <xdr:colOff>114300</xdr:colOff>
      <xdr:row>37</xdr:row>
      <xdr:rowOff>56751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354899"/>
          <a:ext cx="889000" cy="4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158368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598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11249</xdr:rowOff>
    </xdr:from>
    <xdr:to>
      <xdr:col>71</xdr:col>
      <xdr:colOff>177800</xdr:colOff>
      <xdr:row>37</xdr:row>
      <xdr:rowOff>117928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354899"/>
          <a:ext cx="889000" cy="10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150639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597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164246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599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53522</xdr:rowOff>
    </xdr:from>
    <xdr:to>
      <xdr:col>85</xdr:col>
      <xdr:colOff>177800</xdr:colOff>
      <xdr:row>36</xdr:row>
      <xdr:rowOff>155122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22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31949</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20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125149</xdr:rowOff>
    </xdr:from>
    <xdr:to>
      <xdr:col>81</xdr:col>
      <xdr:colOff>101600</xdr:colOff>
      <xdr:row>37</xdr:row>
      <xdr:rowOff>55299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29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46426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3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5951</xdr:rowOff>
    </xdr:from>
    <xdr:to>
      <xdr:col>76</xdr:col>
      <xdr:colOff>165100</xdr:colOff>
      <xdr:row>37</xdr:row>
      <xdr:rowOff>107551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4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98678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44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131899</xdr:rowOff>
    </xdr:from>
    <xdr:to>
      <xdr:col>72</xdr:col>
      <xdr:colOff>38100</xdr:colOff>
      <xdr:row>37</xdr:row>
      <xdr:rowOff>62049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30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53176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39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67128</xdr:rowOff>
    </xdr:from>
    <xdr:to>
      <xdr:col>67</xdr:col>
      <xdr:colOff>101600</xdr:colOff>
      <xdr:row>37</xdr:row>
      <xdr:rowOff>168728</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41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159855</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50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10255</xdr:rowOff>
    </xdr:from>
    <xdr:to>
      <xdr:col>85</xdr:col>
      <xdr:colOff>127000</xdr:colOff>
      <xdr:row>56</xdr:row>
      <xdr:rowOff>68167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611455"/>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169118</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255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10255</xdr:rowOff>
    </xdr:from>
    <xdr:to>
      <xdr:col>81</xdr:col>
      <xdr:colOff>50800</xdr:colOff>
      <xdr:row>56</xdr:row>
      <xdr:rowOff>117411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611455"/>
          <a:ext cx="889000" cy="10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42263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30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27686</xdr:rowOff>
    </xdr:from>
    <xdr:to>
      <xdr:col>76</xdr:col>
      <xdr:colOff>114300</xdr:colOff>
      <xdr:row>56</xdr:row>
      <xdr:rowOff>117411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628886"/>
          <a:ext cx="889000" cy="8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27686</xdr:rowOff>
    </xdr:from>
    <xdr:to>
      <xdr:col>71</xdr:col>
      <xdr:colOff>177800</xdr:colOff>
      <xdr:row>56</xdr:row>
      <xdr:rowOff>79464</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628886"/>
          <a:ext cx="889000" cy="5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139451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135894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17367</xdr:rowOff>
    </xdr:from>
    <xdr:to>
      <xdr:col>85</xdr:col>
      <xdr:colOff>177800</xdr:colOff>
      <xdr:row>56</xdr:row>
      <xdr:rowOff>118967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1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167244</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59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130905</xdr:rowOff>
    </xdr:from>
    <xdr:to>
      <xdr:col>81</xdr:col>
      <xdr:colOff>101600</xdr:colOff>
      <xdr:row>56</xdr:row>
      <xdr:rowOff>61055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5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52182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65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66611</xdr:rowOff>
    </xdr:from>
    <xdr:to>
      <xdr:col>76</xdr:col>
      <xdr:colOff>165100</xdr:colOff>
      <xdr:row>56</xdr:row>
      <xdr:rowOff>168211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66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159338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76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148336</xdr:rowOff>
    </xdr:from>
    <xdr:to>
      <xdr:col>72</xdr:col>
      <xdr:colOff>38100</xdr:colOff>
      <xdr:row>56</xdr:row>
      <xdr:rowOff>78486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57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95013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35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28664</xdr:rowOff>
    </xdr:from>
    <xdr:to>
      <xdr:col>67</xdr:col>
      <xdr:colOff>101600</xdr:colOff>
      <xdr:row>56</xdr:row>
      <xdr:rowOff>130264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62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121391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72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a:extLst>
            <a:ext uri="{FF2B5EF4-FFF2-40B4-BE49-F238E27FC236}">
              <a16:creationId xmlns:a16="http://schemas.microsoft.com/office/drawing/2014/main" id="{00000000-0008-0000-07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5" name="災害復旧費最小値テキスト">
          <a:extLst>
            <a:ext uri="{FF2B5EF4-FFF2-40B4-BE49-F238E27FC236}">
              <a16:creationId xmlns:a16="http://schemas.microsoft.com/office/drawing/2014/main" id="{00000000-0008-0000-0700-00007B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7" name="災害復旧費最大値テキスト">
          <a:extLst>
            <a:ext uri="{FF2B5EF4-FFF2-40B4-BE49-F238E27FC236}">
              <a16:creationId xmlns:a16="http://schemas.microsoft.com/office/drawing/2014/main" id="{00000000-0008-0000-0700-00007D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151701</xdr:rowOff>
    </xdr:from>
    <xdr:to>
      <xdr:col>85</xdr:col>
      <xdr:colOff>127000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5481300" y="13524801"/>
          <a:ext cx="838200" cy="6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40" name="災害復旧費平均値テキスト">
          <a:extLst>
            <a:ext uri="{FF2B5EF4-FFF2-40B4-BE49-F238E27FC236}">
              <a16:creationId xmlns:a16="http://schemas.microsoft.com/office/drawing/2014/main" id="{00000000-0008-0000-0700-000080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37782</xdr:rowOff>
    </xdr:from>
    <xdr:to>
      <xdr:col>81</xdr:col>
      <xdr:colOff>50800</xdr:colOff>
      <xdr:row>79</xdr:row>
      <xdr:rowOff>44450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4592300" y="13582332"/>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37782</xdr:rowOff>
    </xdr:from>
    <xdr:to>
      <xdr:col>76</xdr:col>
      <xdr:colOff>114300</xdr:colOff>
      <xdr:row>79</xdr:row>
      <xdr:rowOff>41593</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3703300" y="13582332"/>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41593</xdr:rowOff>
    </xdr:from>
    <xdr:to>
      <xdr:col>71</xdr:col>
      <xdr:colOff>177800</xdr:colOff>
      <xdr:row>79</xdr:row>
      <xdr:rowOff>41974</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2814300" y="1358614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100901</xdr:rowOff>
    </xdr:from>
    <xdr:to>
      <xdr:col>85</xdr:col>
      <xdr:colOff>177800</xdr:colOff>
      <xdr:row>79</xdr:row>
      <xdr:rowOff>31051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6268700" y="1347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29798</xdr:rowOff>
    </xdr:from>
    <xdr:ext cx="378565" cy="259045"/>
    <xdr:sp macro="" textlink="">
      <xdr:nvSpPr>
        <xdr:cNvPr id="659" name="災害復旧費該当値テキスト">
          <a:extLst>
            <a:ext uri="{FF2B5EF4-FFF2-40B4-BE49-F238E27FC236}">
              <a16:creationId xmlns:a16="http://schemas.microsoft.com/office/drawing/2014/main" id="{00000000-0008-0000-0700-000093020000}"/>
            </a:ext>
          </a:extLst>
        </xdr:cNvPr>
        <xdr:cNvSpPr txBox="1"/>
      </xdr:nvSpPr>
      <xdr:spPr>
        <a:xfrm>
          <a:off x="16370300" y="13402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158432</xdr:rowOff>
    </xdr:from>
    <xdr:to>
      <xdr:col>76</xdr:col>
      <xdr:colOff>165100</xdr:colOff>
      <xdr:row>79</xdr:row>
      <xdr:rowOff>88582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4541500" y="1353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79709</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435333" y="136242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162243</xdr:rowOff>
    </xdr:from>
    <xdr:to>
      <xdr:col>72</xdr:col>
      <xdr:colOff>38100</xdr:colOff>
      <xdr:row>79</xdr:row>
      <xdr:rowOff>92393</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652500" y="135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83520</xdr:rowOff>
    </xdr:from>
    <xdr:ext cx="313932"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546333" y="13628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162624</xdr:rowOff>
    </xdr:from>
    <xdr:to>
      <xdr:col>67</xdr:col>
      <xdr:colOff>101600</xdr:colOff>
      <xdr:row>79</xdr:row>
      <xdr:rowOff>92774</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763500" y="1353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83901</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657333" y="136284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a:extLst>
            <a:ext uri="{FF2B5EF4-FFF2-40B4-BE49-F238E27FC236}">
              <a16:creationId xmlns:a16="http://schemas.microsoft.com/office/drawing/2014/main" id="{00000000-0008-0000-0700-0000B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7" name="公債費最小値テキスト">
          <a:extLst>
            <a:ext uri="{FF2B5EF4-FFF2-40B4-BE49-F238E27FC236}">
              <a16:creationId xmlns:a16="http://schemas.microsoft.com/office/drawing/2014/main" id="{00000000-0008-0000-0700-0000B9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9" name="公債費最大値テキスト">
          <a:extLst>
            <a:ext uri="{FF2B5EF4-FFF2-40B4-BE49-F238E27FC236}">
              <a16:creationId xmlns:a16="http://schemas.microsoft.com/office/drawing/2014/main" id="{00000000-0008-0000-0700-0000BB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157674</xdr:rowOff>
    </xdr:from>
    <xdr:to>
      <xdr:col>85</xdr:col>
      <xdr:colOff>127000</xdr:colOff>
      <xdr:row>96</xdr:row>
      <xdr:rowOff>6798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5481300" y="16445424"/>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15978</xdr:rowOff>
    </xdr:from>
    <xdr:ext cx="534377" cy="259045"/>
    <xdr:sp macro="" textlink="">
      <xdr:nvSpPr>
        <xdr:cNvPr id="702" name="公債費平均値テキスト">
          <a:extLst>
            <a:ext uri="{FF2B5EF4-FFF2-40B4-BE49-F238E27FC236}">
              <a16:creationId xmlns:a16="http://schemas.microsoft.com/office/drawing/2014/main" id="{00000000-0008-0000-0700-0000BE020000}"/>
            </a:ext>
          </a:extLst>
        </xdr:cNvPr>
        <xdr:cNvSpPr txBox="1"/>
      </xdr:nvSpPr>
      <xdr:spPr>
        <a:xfrm>
          <a:off x="16370300" y="16475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6798</xdr:rowOff>
    </xdr:from>
    <xdr:to>
      <xdr:col>81</xdr:col>
      <xdr:colOff>50800</xdr:colOff>
      <xdr:row>96</xdr:row>
      <xdr:rowOff>12884</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4592300" y="16465998"/>
          <a:ext cx="889000" cy="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118018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57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12884</xdr:rowOff>
    </xdr:from>
    <xdr:to>
      <xdr:col>76</xdr:col>
      <xdr:colOff>114300</xdr:colOff>
      <xdr:row>96</xdr:row>
      <xdr:rowOff>63376</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3703300" y="16472084"/>
          <a:ext cx="889000" cy="5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98617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55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63376</xdr:rowOff>
    </xdr:from>
    <xdr:to>
      <xdr:col>71</xdr:col>
      <xdr:colOff>177800</xdr:colOff>
      <xdr:row>96</xdr:row>
      <xdr:rowOff>81235</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flipV="1">
          <a:off x="12814300" y="16522576"/>
          <a:ext cx="889000" cy="1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123277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58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144279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60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106874</xdr:rowOff>
    </xdr:from>
    <xdr:to>
      <xdr:col>85</xdr:col>
      <xdr:colOff>177800</xdr:colOff>
      <xdr:row>96</xdr:row>
      <xdr:rowOff>37024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6268700" y="1639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129751</xdr:rowOff>
    </xdr:from>
    <xdr:ext cx="534377" cy="259045"/>
    <xdr:sp macro="" textlink="">
      <xdr:nvSpPr>
        <xdr:cNvPr id="721" name="公債費該当値テキスト">
          <a:extLst>
            <a:ext uri="{FF2B5EF4-FFF2-40B4-BE49-F238E27FC236}">
              <a16:creationId xmlns:a16="http://schemas.microsoft.com/office/drawing/2014/main" id="{00000000-0008-0000-0700-0000D1020000}"/>
            </a:ext>
          </a:extLst>
        </xdr:cNvPr>
        <xdr:cNvSpPr txBox="1"/>
      </xdr:nvSpPr>
      <xdr:spPr>
        <a:xfrm>
          <a:off x="16370300" y="162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127448</xdr:rowOff>
    </xdr:from>
    <xdr:to>
      <xdr:col>81</xdr:col>
      <xdr:colOff>101600</xdr:colOff>
      <xdr:row>96</xdr:row>
      <xdr:rowOff>57598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5430500" y="1641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74125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5214111" y="1619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133534</xdr:rowOff>
    </xdr:from>
    <xdr:to>
      <xdr:col>76</xdr:col>
      <xdr:colOff>165100</xdr:colOff>
      <xdr:row>96</xdr:row>
      <xdr:rowOff>63684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4541500" y="1642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80211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4325111" y="1619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12576</xdr:rowOff>
    </xdr:from>
    <xdr:to>
      <xdr:col>72</xdr:col>
      <xdr:colOff>38100</xdr:colOff>
      <xdr:row>96</xdr:row>
      <xdr:rowOff>114176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3652500" y="1647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130703</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3436111" y="1624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30435</xdr:rowOff>
    </xdr:from>
    <xdr:to>
      <xdr:col>67</xdr:col>
      <xdr:colOff>101600</xdr:colOff>
      <xdr:row>96</xdr:row>
      <xdr:rowOff>132035</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2763500" y="1648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148562</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2547111" y="1626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目的別歳出</a:t>
          </a:r>
          <a:r>
            <a:rPr kumimoji="1" lang="ja-JP" altLang="ja-JP" sz="1100">
              <a:solidFill>
                <a:schemeClr val="dk1"/>
              </a:solidFill>
              <a:effectLst/>
              <a:latin typeface="+mn-lt"/>
              <a:ea typeface="+mn-ea"/>
              <a:cs typeface="+mn-cs"/>
            </a:rPr>
            <a:t>では、公債費</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で類似団体平均を上回っているものの、</a:t>
          </a:r>
          <a:r>
            <a:rPr kumimoji="1" lang="ja-JP" altLang="en-US" sz="1100">
              <a:solidFill>
                <a:schemeClr val="dk1"/>
              </a:solidFill>
              <a:effectLst/>
              <a:latin typeface="+mn-lt"/>
              <a:ea typeface="+mn-ea"/>
              <a:cs typeface="+mn-cs"/>
            </a:rPr>
            <a:t>民生費、土木費や教育費</a:t>
          </a:r>
          <a:r>
            <a:rPr kumimoji="1" lang="ja-JP" altLang="ja-JP" sz="1100">
              <a:solidFill>
                <a:schemeClr val="dk1"/>
              </a:solidFill>
              <a:effectLst/>
              <a:latin typeface="+mn-lt"/>
              <a:ea typeface="+mn-ea"/>
              <a:cs typeface="+mn-cs"/>
            </a:rPr>
            <a:t>などで類似団体平均を下回っている。</a:t>
          </a:r>
          <a:endParaRPr lang="ja-JP" altLang="ja-JP">
            <a:effectLst/>
          </a:endParaRPr>
        </a:p>
        <a:p>
          <a:r>
            <a:rPr kumimoji="1" lang="ja-JP" altLang="ja-JP" sz="1100">
              <a:solidFill>
                <a:schemeClr val="dk1"/>
              </a:solidFill>
              <a:effectLst/>
              <a:latin typeface="+mn-lt"/>
              <a:ea typeface="+mn-ea"/>
              <a:cs typeface="+mn-cs"/>
            </a:rPr>
            <a:t>総務費については、退職手当の増加等により、前</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に比べて増加した。</a:t>
          </a:r>
          <a:endParaRPr lang="ja-JP" altLang="ja-JP" sz="1400">
            <a:effectLst/>
          </a:endParaRPr>
        </a:p>
        <a:p>
          <a:r>
            <a:rPr kumimoji="1" lang="ja-JP" altLang="ja-JP" sz="1100">
              <a:solidFill>
                <a:schemeClr val="dk1"/>
              </a:solidFill>
              <a:effectLst/>
              <a:latin typeface="+mn-lt"/>
              <a:ea typeface="+mn-ea"/>
              <a:cs typeface="+mn-cs"/>
            </a:rPr>
            <a:t>民生費については、定額減税補足給付</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の皆増等により、前年度に比べて増加した。</a:t>
          </a:r>
          <a:endParaRPr lang="ja-JP" altLang="ja-JP" sz="1400">
            <a:effectLst/>
          </a:endParaRPr>
        </a:p>
        <a:p>
          <a:r>
            <a:rPr kumimoji="1" lang="ja-JP" altLang="ja-JP" sz="1100">
              <a:solidFill>
                <a:schemeClr val="dk1"/>
              </a:solidFill>
              <a:effectLst/>
              <a:latin typeface="+mn-lt"/>
              <a:ea typeface="+mn-ea"/>
              <a:cs typeface="+mn-cs"/>
            </a:rPr>
            <a:t>衛生費については、し尿終末処理施設整備事業の減少等により、前年度に比べて減少した。</a:t>
          </a:r>
          <a:endParaRPr lang="ja-JP" altLang="ja-JP" sz="1400">
            <a:effectLst/>
          </a:endParaRPr>
        </a:p>
        <a:p>
          <a:r>
            <a:rPr kumimoji="1" lang="ja-JP" altLang="ja-JP" sz="1100">
              <a:solidFill>
                <a:schemeClr val="dk1"/>
              </a:solidFill>
              <a:effectLst/>
              <a:latin typeface="+mn-lt"/>
              <a:ea typeface="+mn-ea"/>
              <a:cs typeface="+mn-cs"/>
            </a:rPr>
            <a:t>農林水産費については、見土呂フルーツパーク再整備事業の皆減等により、前年度に比べて減少した。</a:t>
          </a:r>
          <a:endParaRPr lang="ja-JP" altLang="ja-JP" sz="1400">
            <a:effectLst/>
          </a:endParaRPr>
        </a:p>
        <a:p>
          <a:r>
            <a:rPr kumimoji="1" lang="ja-JP" altLang="ja-JP" sz="1100">
              <a:solidFill>
                <a:schemeClr val="dk1"/>
              </a:solidFill>
              <a:effectLst/>
              <a:latin typeface="+mn-lt"/>
              <a:ea typeface="+mn-ea"/>
              <a:cs typeface="+mn-cs"/>
            </a:rPr>
            <a:t>教育費については、小中一貫校建設事業の減少等により、前年度に比べて減少した。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兵庫県加古川市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年度決算余剰金</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2,500</a:t>
          </a:r>
          <a:r>
            <a:rPr kumimoji="1" lang="ja-JP" altLang="ja-JP" sz="1100">
              <a:solidFill>
                <a:schemeClr val="dk1"/>
              </a:solidFill>
              <a:effectLst/>
              <a:latin typeface="+mn-lt"/>
              <a:ea typeface="+mn-ea"/>
              <a:cs typeface="+mn-cs"/>
            </a:rPr>
            <a:t>万円を積立し、取崩は行わず。</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年度については、実質収支額、実質単年度収支ともに黒字となった。今後も実質収支額の安定的な推移を目指す。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兵庫県加古川市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当市では赤字の会計はなく、全て黒字の会計となっている。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100453660</v>
      </c>
      <c r="BO4" s="358"/>
      <c r="BP4" s="358"/>
      <c r="BQ4" s="358"/>
      <c r="BR4" s="358"/>
      <c r="BS4" s="358"/>
      <c r="BT4" s="358"/>
      <c r="BU4" s="359"/>
      <c r="BV4" s="357">
        <v>100612743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1.2</v>
      </c>
      <c r="CU4" s="364"/>
      <c r="CV4" s="364"/>
      <c r="CW4" s="364"/>
      <c r="CX4" s="364"/>
      <c r="CY4" s="364"/>
      <c r="CZ4" s="364"/>
      <c r="DA4" s="365"/>
      <c r="DB4" s="363">
        <v>1.5</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99290953</v>
      </c>
      <c r="BO5" s="395"/>
      <c r="BP5" s="395"/>
      <c r="BQ5" s="395"/>
      <c r="BR5" s="395"/>
      <c r="BS5" s="395"/>
      <c r="BT5" s="395"/>
      <c r="BU5" s="396"/>
      <c r="BV5" s="394">
        <v>99375080</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v>
      </c>
      <c r="CU5" s="392"/>
      <c r="CV5" s="392"/>
      <c r="CW5" s="392"/>
      <c r="CX5" s="392"/>
      <c r="CY5" s="392"/>
      <c r="CZ5" s="392"/>
      <c r="DA5" s="393"/>
      <c r="DB5" s="391">
        <v>93.2</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1162707</v>
      </c>
      <c r="BO6" s="395"/>
      <c r="BP6" s="395"/>
      <c r="BQ6" s="395"/>
      <c r="BR6" s="395"/>
      <c r="BS6" s="395"/>
      <c r="BT6" s="395"/>
      <c r="BU6" s="396"/>
      <c r="BV6" s="394">
        <v>1237663</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95</v>
      </c>
      <c r="CU6" s="432"/>
      <c r="CV6" s="432"/>
      <c r="CW6" s="432"/>
      <c r="CX6" s="432"/>
      <c r="CY6" s="432"/>
      <c r="CZ6" s="432"/>
      <c r="DA6" s="433"/>
      <c r="DB6" s="431">
        <v>94.6</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493407</v>
      </c>
      <c r="BO7" s="395"/>
      <c r="BP7" s="395"/>
      <c r="BQ7" s="395"/>
      <c r="BR7" s="395"/>
      <c r="BS7" s="395"/>
      <c r="BT7" s="395"/>
      <c r="BU7" s="396"/>
      <c r="BV7" s="394">
        <v>460588</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54706821</v>
      </c>
      <c r="CU7" s="395"/>
      <c r="CV7" s="395"/>
      <c r="CW7" s="395"/>
      <c r="CX7" s="395"/>
      <c r="CY7" s="395"/>
      <c r="CZ7" s="395"/>
      <c r="DA7" s="396"/>
      <c r="DB7" s="394">
        <v>53073992</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669300</v>
      </c>
      <c r="BO8" s="395"/>
      <c r="BP8" s="395"/>
      <c r="BQ8" s="395"/>
      <c r="BR8" s="395"/>
      <c r="BS8" s="395"/>
      <c r="BT8" s="395"/>
      <c r="BU8" s="396"/>
      <c r="BV8" s="394">
        <v>777075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0.84</v>
      </c>
      <c r="CU8" s="435"/>
      <c r="CV8" s="435"/>
      <c r="CW8" s="435"/>
      <c r="CX8" s="435"/>
      <c r="CY8" s="435"/>
      <c r="CZ8" s="435"/>
      <c r="DA8" s="436"/>
      <c r="DB8" s="434">
        <v>0.86</v>
      </c>
      <c r="DC8" s="435"/>
      <c r="DD8" s="435"/>
      <c r="DE8" s="435"/>
      <c r="DF8" s="435"/>
      <c r="DG8" s="435"/>
      <c r="DH8" s="435"/>
      <c r="DI8" s="436"/>
    </row>
    <row r="9" spans="1:119" ht="18.75" customHeight="1" thickBot="1" x14ac:dyDescent="0.2">
      <c r="A9" s="163"/>
      <c r="B9" s="388" t="s">
        <v>107</v>
      </c>
      <c r="C9" s="389"/>
      <c r="D9" s="389"/>
      <c r="E9" s="389"/>
      <c r="F9" s="389"/>
      <c r="G9" s="389"/>
      <c r="H9" s="389"/>
      <c r="I9" s="389"/>
      <c r="J9" s="389"/>
      <c r="K9" s="437"/>
      <c r="L9" s="438" t="s">
        <v>108</v>
      </c>
      <c r="M9" s="439"/>
      <c r="N9" s="439"/>
      <c r="O9" s="439"/>
      <c r="P9" s="439"/>
      <c r="Q9" s="440"/>
      <c r="R9" s="441">
        <v>260878</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-107775</v>
      </c>
      <c r="BO9" s="395"/>
      <c r="BP9" s="395"/>
      <c r="BQ9" s="395"/>
      <c r="BR9" s="395"/>
      <c r="BS9" s="395"/>
      <c r="BT9" s="395"/>
      <c r="BU9" s="396"/>
      <c r="BV9" s="394">
        <v>5554</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12.9</v>
      </c>
      <c r="CU9" s="392"/>
      <c r="CV9" s="392"/>
      <c r="CW9" s="392"/>
      <c r="CX9" s="392"/>
      <c r="CY9" s="392"/>
      <c r="CZ9" s="392"/>
      <c r="DA9" s="393"/>
      <c r="DB9" s="391">
        <v>13.2</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113</v>
      </c>
      <c r="M10" s="424"/>
      <c r="N10" s="424"/>
      <c r="O10" s="424"/>
      <c r="P10" s="424"/>
      <c r="Q10" s="425"/>
      <c r="R10" s="445">
        <v>267435</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238167</v>
      </c>
      <c r="BO10" s="395"/>
      <c r="BP10" s="395"/>
      <c r="BQ10" s="395"/>
      <c r="BR10" s="395"/>
      <c r="BS10" s="395"/>
      <c r="BT10" s="395"/>
      <c r="BU10" s="396"/>
      <c r="BV10" s="394">
        <v>269451</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263942</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257203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130</v>
      </c>
      <c r="N13" s="486"/>
      <c r="O13" s="486"/>
      <c r="P13" s="486"/>
      <c r="Q13" s="487"/>
      <c r="R13" s="478">
        <v>253304</v>
      </c>
      <c r="S13" s="479"/>
      <c r="T13" s="479"/>
      <c r="U13" s="479"/>
      <c r="V13" s="480"/>
      <c r="W13" s="410" t="s">
        <v>131</v>
      </c>
      <c r="X13" s="411"/>
      <c r="Y13" s="411"/>
      <c r="Z13" s="411"/>
      <c r="AA13" s="411"/>
      <c r="AB13" s="401"/>
      <c r="AC13" s="445">
        <v>935</v>
      </c>
      <c r="AD13" s="446"/>
      <c r="AE13" s="446"/>
      <c r="AF13" s="446"/>
      <c r="AG13" s="488"/>
      <c r="AH13" s="445">
        <v>998</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394334</v>
      </c>
      <c r="BO13" s="395"/>
      <c r="BP13" s="395"/>
      <c r="BQ13" s="395"/>
      <c r="BR13" s="395"/>
      <c r="BS13" s="395"/>
      <c r="BT13" s="395"/>
      <c r="BU13" s="396"/>
      <c r="BV13" s="394">
        <v>275005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1.9</v>
      </c>
      <c r="CU13" s="392"/>
      <c r="CV13" s="392"/>
      <c r="CW13" s="392"/>
      <c r="CX13" s="392"/>
      <c r="CY13" s="392"/>
      <c r="CZ13" s="392"/>
      <c r="DA13" s="393"/>
      <c r="DB13" s="391">
        <v>2</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258691</v>
      </c>
      <c r="S14" s="479"/>
      <c r="T14" s="479"/>
      <c r="U14" s="479"/>
      <c r="V14" s="480"/>
      <c r="W14" s="384"/>
      <c r="X14" s="385"/>
      <c r="Y14" s="385"/>
      <c r="Z14" s="385"/>
      <c r="AA14" s="385"/>
      <c r="AB14" s="374"/>
      <c r="AC14" s="481">
        <v>0.8</v>
      </c>
      <c r="AD14" s="482"/>
      <c r="AE14" s="482"/>
      <c r="AF14" s="482"/>
      <c r="AG14" s="483"/>
      <c r="AH14" s="481">
        <v>0.9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130</v>
      </c>
      <c r="N15" s="486"/>
      <c r="O15" s="486"/>
      <c r="P15" s="486"/>
      <c r="Q15" s="487"/>
      <c r="R15" s="478">
        <v>255129</v>
      </c>
      <c r="S15" s="479"/>
      <c r="T15" s="479"/>
      <c r="U15" s="479"/>
      <c r="V15" s="480"/>
      <c r="W15" s="410" t="s">
        <v>137</v>
      </c>
      <c r="X15" s="411"/>
      <c r="Y15" s="411"/>
      <c r="Z15" s="411"/>
      <c r="AA15" s="411"/>
      <c r="AB15" s="401"/>
      <c r="AC15" s="445">
        <v>35936</v>
      </c>
      <c r="AD15" s="446"/>
      <c r="AE15" s="446"/>
      <c r="AF15" s="446"/>
      <c r="AG15" s="488"/>
      <c r="AH15" s="445">
        <v>39169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36370150</v>
      </c>
      <c r="BO15" s="358"/>
      <c r="BP15" s="358"/>
      <c r="BQ15" s="358"/>
      <c r="BR15" s="358"/>
      <c r="BS15" s="358"/>
      <c r="BT15" s="358"/>
      <c r="BU15" s="359"/>
      <c r="BV15" s="357">
        <v>35655939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32.200000000000003</v>
      </c>
      <c r="AD16" s="482"/>
      <c r="AE16" s="482"/>
      <c r="AF16" s="482"/>
      <c r="AG16" s="483"/>
      <c r="AH16" s="481">
        <v>33.799999999999997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44100297</v>
      </c>
      <c r="BO16" s="395"/>
      <c r="BP16" s="395"/>
      <c r="BQ16" s="395"/>
      <c r="BR16" s="395"/>
      <c r="BS16" s="395"/>
      <c r="BT16" s="395"/>
      <c r="BU16" s="396"/>
      <c r="BV16" s="394">
        <v>42124127</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74679</v>
      </c>
      <c r="AD17" s="446"/>
      <c r="AE17" s="446"/>
      <c r="AF17" s="446"/>
      <c r="AG17" s="488"/>
      <c r="AH17" s="445">
        <v>75856</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46295434</v>
      </c>
      <c r="BO17" s="395"/>
      <c r="BP17" s="395"/>
      <c r="BQ17" s="395"/>
      <c r="BR17" s="395"/>
      <c r="BS17" s="395"/>
      <c r="BT17" s="395"/>
      <c r="BU17" s="396"/>
      <c r="BV17" s="394">
        <v>45302287</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6" t="s">
        <v>147</v>
      </c>
      <c r="C18" s="437"/>
      <c r="D18" s="437"/>
      <c r="E18" s="517"/>
      <c r="F18" s="517"/>
      <c r="G18" s="517"/>
      <c r="H18" s="517"/>
      <c r="I18" s="517"/>
      <c r="J18" s="517"/>
      <c r="K18" s="517"/>
      <c r="L18" s="518">
        <v>138.47999999999999</v>
      </c>
      <c r="M18" s="518"/>
      <c r="N18" s="518"/>
      <c r="O18" s="518"/>
      <c r="P18" s="518"/>
      <c r="Q18" s="518"/>
      <c r="R18" s="519"/>
      <c r="S18" s="519"/>
      <c r="T18" s="519"/>
      <c r="U18" s="519"/>
      <c r="V18" s="520"/>
      <c r="W18" s="412"/>
      <c r="X18" s="413"/>
      <c r="Y18" s="413"/>
      <c r="Z18" s="413"/>
      <c r="AA18" s="413"/>
      <c r="AB18" s="404"/>
      <c r="AC18" s="521">
        <v>66.900000000000006</v>
      </c>
      <c r="AD18" s="522"/>
      <c r="AE18" s="522"/>
      <c r="AF18" s="522"/>
      <c r="AG18" s="523"/>
      <c r="AH18" s="521">
        <v>65.400000000000006</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53361892</v>
      </c>
      <c r="BO18" s="395"/>
      <c r="BP18" s="395"/>
      <c r="BQ18" s="395"/>
      <c r="BR18" s="395"/>
      <c r="BS18" s="395"/>
      <c r="BT18" s="395"/>
      <c r="BU18" s="396"/>
      <c r="BV18" s="394">
        <v>50355518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6" t="s">
        <v>149</v>
      </c>
      <c r="C19" s="437"/>
      <c r="D19" s="437"/>
      <c r="E19" s="517"/>
      <c r="F19" s="517"/>
      <c r="G19" s="517"/>
      <c r="H19" s="517"/>
      <c r="I19" s="517"/>
      <c r="J19" s="517"/>
      <c r="K19" s="517"/>
      <c r="L19" s="525">
        <v>1884</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66441686</v>
      </c>
      <c r="BO19" s="395"/>
      <c r="BP19" s="395"/>
      <c r="BQ19" s="395"/>
      <c r="BR19" s="395"/>
      <c r="BS19" s="395"/>
      <c r="BT19" s="395"/>
      <c r="BU19" s="396"/>
      <c r="BV19" s="394">
        <v>63792207</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6" t="s">
        <v>151</v>
      </c>
      <c r="C20" s="437"/>
      <c r="D20" s="437"/>
      <c r="E20" s="517"/>
      <c r="F20" s="517"/>
      <c r="G20" s="517"/>
      <c r="H20" s="517"/>
      <c r="I20" s="517"/>
      <c r="J20" s="517"/>
      <c r="K20" s="517"/>
      <c r="L20" s="525">
        <v>107195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76255571</v>
      </c>
      <c r="BO22" s="358"/>
      <c r="BP22" s="358"/>
      <c r="BQ22" s="358"/>
      <c r="BR22" s="358"/>
      <c r="BS22" s="358"/>
      <c r="BT22" s="358"/>
      <c r="BU22" s="359"/>
      <c r="BV22" s="357">
        <v>79961726</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59847783</v>
      </c>
      <c r="BO23" s="395"/>
      <c r="BP23" s="395"/>
      <c r="BQ23" s="395"/>
      <c r="BR23" s="395"/>
      <c r="BS23" s="395"/>
      <c r="BT23" s="395"/>
      <c r="BU23" s="396"/>
      <c r="BV23" s="394">
        <v>62495679</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10980</v>
      </c>
      <c r="R24" s="446"/>
      <c r="S24" s="446"/>
      <c r="T24" s="446"/>
      <c r="U24" s="446"/>
      <c r="V24" s="488"/>
      <c r="W24" s="540"/>
      <c r="X24" s="541"/>
      <c r="Y24" s="542"/>
      <c r="Z24" s="444" t="s">
        <v>162</v>
      </c>
      <c r="AA24" s="424"/>
      <c r="AB24" s="424"/>
      <c r="AC24" s="424"/>
      <c r="AD24" s="424"/>
      <c r="AE24" s="424"/>
      <c r="AF24" s="424"/>
      <c r="AG24" s="425"/>
      <c r="AH24" s="445">
        <v>1572</v>
      </c>
      <c r="AI24" s="446"/>
      <c r="AJ24" s="446"/>
      <c r="AK24" s="446"/>
      <c r="AL24" s="488"/>
      <c r="AM24" s="445">
        <v>5061840</v>
      </c>
      <c r="AN24" s="446"/>
      <c r="AO24" s="446"/>
      <c r="AP24" s="446"/>
      <c r="AQ24" s="446"/>
      <c r="AR24" s="488"/>
      <c r="AS24" s="445">
        <v>3220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42891073</v>
      </c>
      <c r="BO24" s="395"/>
      <c r="BP24" s="395"/>
      <c r="BQ24" s="395"/>
      <c r="BR24" s="395"/>
      <c r="BS24" s="395"/>
      <c r="BT24" s="395"/>
      <c r="BU24" s="396"/>
      <c r="BV24" s="394">
        <v>43914738</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2</v>
      </c>
      <c r="M25" s="446"/>
      <c r="N25" s="446"/>
      <c r="O25" s="446"/>
      <c r="P25" s="488"/>
      <c r="Q25" s="445">
        <v>9070</v>
      </c>
      <c r="R25" s="446"/>
      <c r="S25" s="446"/>
      <c r="T25" s="446"/>
      <c r="U25" s="446"/>
      <c r="V25" s="488"/>
      <c r="W25" s="540"/>
      <c r="X25" s="541"/>
      <c r="Y25" s="542"/>
      <c r="Z25" s="444" t="s">
        <v>165</v>
      </c>
      <c r="AA25" s="424"/>
      <c r="AB25" s="424"/>
      <c r="AC25" s="424"/>
      <c r="AD25" s="424"/>
      <c r="AE25" s="424"/>
      <c r="AF25" s="424"/>
      <c r="AG25" s="425"/>
      <c r="AH25" s="445">
        <v>336</v>
      </c>
      <c r="AI25" s="446"/>
      <c r="AJ25" s="446"/>
      <c r="AK25" s="446"/>
      <c r="AL25" s="488"/>
      <c r="AM25" s="445">
        <v>1035216</v>
      </c>
      <c r="AN25" s="446"/>
      <c r="AO25" s="446"/>
      <c r="AP25" s="446"/>
      <c r="AQ25" s="446"/>
      <c r="AR25" s="488"/>
      <c r="AS25" s="445">
        <v>3081</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29055456</v>
      </c>
      <c r="BO25" s="358"/>
      <c r="BP25" s="358"/>
      <c r="BQ25" s="358"/>
      <c r="BR25" s="358"/>
      <c r="BS25" s="358"/>
      <c r="BT25" s="358"/>
      <c r="BU25" s="359"/>
      <c r="BV25" s="357">
        <v>24858382</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7820</v>
      </c>
      <c r="R26" s="446"/>
      <c r="S26" s="446"/>
      <c r="T26" s="446"/>
      <c r="U26" s="446"/>
      <c r="V26" s="488"/>
      <c r="W26" s="540"/>
      <c r="X26" s="541"/>
      <c r="Y26" s="542"/>
      <c r="Z26" s="444" t="s">
        <v>168</v>
      </c>
      <c r="AA26" s="546"/>
      <c r="AB26" s="546"/>
      <c r="AC26" s="546"/>
      <c r="AD26" s="546"/>
      <c r="AE26" s="546"/>
      <c r="AF26" s="546"/>
      <c r="AG26" s="547"/>
      <c r="AH26" s="445">
        <v>118</v>
      </c>
      <c r="AI26" s="446"/>
      <c r="AJ26" s="446"/>
      <c r="AK26" s="446"/>
      <c r="AL26" s="488"/>
      <c r="AM26" s="445">
        <v>432824</v>
      </c>
      <c r="AN26" s="446"/>
      <c r="AO26" s="446"/>
      <c r="AP26" s="446"/>
      <c r="AQ26" s="446"/>
      <c r="AR26" s="488"/>
      <c r="AS26" s="445">
        <v>3668</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6750</v>
      </c>
      <c r="R27" s="446"/>
      <c r="S27" s="446"/>
      <c r="T27" s="446"/>
      <c r="U27" s="446"/>
      <c r="V27" s="488"/>
      <c r="W27" s="540"/>
      <c r="X27" s="541"/>
      <c r="Y27" s="542"/>
      <c r="Z27" s="444" t="s">
        <v>171</v>
      </c>
      <c r="AA27" s="424"/>
      <c r="AB27" s="424"/>
      <c r="AC27" s="424"/>
      <c r="AD27" s="424"/>
      <c r="AE27" s="424"/>
      <c r="AF27" s="424"/>
      <c r="AG27" s="425"/>
      <c r="AH27" s="445">
        <v>96</v>
      </c>
      <c r="AI27" s="446"/>
      <c r="AJ27" s="446"/>
      <c r="AK27" s="446"/>
      <c r="AL27" s="488"/>
      <c r="AM27" s="445">
        <v>322656</v>
      </c>
      <c r="AN27" s="446"/>
      <c r="AO27" s="446"/>
      <c r="AP27" s="446"/>
      <c r="AQ27" s="446"/>
      <c r="AR27" s="488"/>
      <c r="AS27" s="445">
        <v>3361</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173</v>
      </c>
      <c r="F28" s="424"/>
      <c r="G28" s="424"/>
      <c r="H28" s="424"/>
      <c r="I28" s="424"/>
      <c r="J28" s="424"/>
      <c r="K28" s="425"/>
      <c r="L28" s="445">
        <v>1</v>
      </c>
      <c r="M28" s="446"/>
      <c r="N28" s="446"/>
      <c r="O28" s="446"/>
      <c r="P28" s="488"/>
      <c r="Q28" s="445">
        <v>6120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7201020</v>
      </c>
      <c r="BO28" s="358"/>
      <c r="BP28" s="358"/>
      <c r="BQ28" s="358"/>
      <c r="BR28" s="358"/>
      <c r="BS28" s="358"/>
      <c r="BT28" s="358"/>
      <c r="BU28" s="359"/>
      <c r="BV28" s="357">
        <v>6962853</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176</v>
      </c>
      <c r="F29" s="424"/>
      <c r="G29" s="424"/>
      <c r="H29" s="424"/>
      <c r="I29" s="424"/>
      <c r="J29" s="424"/>
      <c r="K29" s="425"/>
      <c r="L29" s="445">
        <v>29</v>
      </c>
      <c r="M29" s="446"/>
      <c r="N29" s="446"/>
      <c r="O29" s="446"/>
      <c r="P29" s="488"/>
      <c r="Q29" s="445">
        <v>5650</v>
      </c>
      <c r="R29" s="446"/>
      <c r="S29" s="446"/>
      <c r="T29" s="446"/>
      <c r="U29" s="446"/>
      <c r="V29" s="488"/>
      <c r="W29" s="543"/>
      <c r="X29" s="544"/>
      <c r="Y29" s="545"/>
      <c r="Z29" s="444" t="s">
        <v>177</v>
      </c>
      <c r="AA29" s="424"/>
      <c r="AB29" s="424"/>
      <c r="AC29" s="424"/>
      <c r="AD29" s="424"/>
      <c r="AE29" s="424"/>
      <c r="AF29" s="424"/>
      <c r="AG29" s="425"/>
      <c r="AH29" s="445">
        <v>1668</v>
      </c>
      <c r="AI29" s="446"/>
      <c r="AJ29" s="446"/>
      <c r="AK29" s="446"/>
      <c r="AL29" s="488"/>
      <c r="AM29" s="445">
        <v>5384496</v>
      </c>
      <c r="AN29" s="446"/>
      <c r="AO29" s="446"/>
      <c r="AP29" s="446"/>
      <c r="AQ29" s="446"/>
      <c r="AR29" s="488"/>
      <c r="AS29" s="445">
        <v>3228</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4380142</v>
      </c>
      <c r="BO29" s="395"/>
      <c r="BP29" s="395"/>
      <c r="BQ29" s="395"/>
      <c r="BR29" s="395"/>
      <c r="BS29" s="395"/>
      <c r="BT29" s="395"/>
      <c r="BU29" s="396"/>
      <c r="BV29" s="394">
        <v>4452875</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100.4</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13076206</v>
      </c>
      <c r="BO30" s="514"/>
      <c r="BP30" s="514"/>
      <c r="BQ30" s="514"/>
      <c r="BR30" s="514"/>
      <c r="BS30" s="514"/>
      <c r="BT30" s="514"/>
      <c r="BU30" s="515"/>
      <c r="BV30" s="513">
        <v>13566047</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7</v>
      </c>
      <c r="V34" s="584"/>
      <c r="W34" s="585" t="str">
        <f>IF('各会計、関係団体の財政状況及び健全化判断比率'!B28="","",'各会計、関係団体の財政状況及び健全化判断比率'!B28)</f>
        <v>国民健康保険事業</v>
      </c>
      <c r="X34" s="585"/>
      <c r="Y34" s="585"/>
      <c r="Z34" s="585"/>
      <c r="AA34" s="585"/>
      <c r="AB34" s="585"/>
      <c r="AC34" s="585"/>
      <c r="AD34" s="585"/>
      <c r="AE34" s="585"/>
      <c r="AF34" s="585"/>
      <c r="AG34" s="585"/>
      <c r="AH34" s="585"/>
      <c r="AI34" s="585"/>
      <c r="AJ34" s="585"/>
      <c r="AK34" s="585"/>
      <c r="AL34" s="163"/>
      <c r="AM34" s="584">
        <f>IF(AO34="","",MAX(C34:D43,U34:V43)+1)</f>
        <v>10</v>
      </c>
      <c r="AN34" s="584"/>
      <c r="AO34" s="585" t="str">
        <f>IF('各会計、関係団体の財政状況及び健全化判断比率'!B31="","",'各会計、関係団体の財政状況及び健全化判断比率'!B31)</f>
        <v>水道事業</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12</v>
      </c>
      <c r="BX34" s="584"/>
      <c r="BY34" s="585" t="str">
        <f>IF('各会計、関係団体の財政状況及び健全化判断比率'!B68="","",'各会計、関係団体の財政状況及び健全化判断比率'!B68)</f>
        <v>加古川市外２市共有公会堂事務組合</v>
      </c>
      <c r="BZ34" s="585"/>
      <c r="CA34" s="585"/>
      <c r="CB34" s="585"/>
      <c r="CC34" s="585"/>
      <c r="CD34" s="585"/>
      <c r="CE34" s="585"/>
      <c r="CF34" s="585"/>
      <c r="CG34" s="585"/>
      <c r="CH34" s="585"/>
      <c r="CI34" s="585"/>
      <c r="CJ34" s="585"/>
      <c r="CK34" s="585"/>
      <c r="CL34" s="585"/>
      <c r="CM34" s="585"/>
      <c r="CN34" s="163"/>
      <c r="CO34" s="584">
        <f>IF(CQ34="","",MAX(C34:D43,U34:V43,AM34:AN43,BE34:BF43,BW34:BX43)+1)</f>
        <v>15</v>
      </c>
      <c r="CP34" s="584"/>
      <c r="CQ34" s="585" t="str">
        <f>IF('各会計、関係団体の財政状況及び健全化判断比率'!BS7="","",'各会計、関係団体の財政状況及び健全化判断比率'!BS7)</f>
        <v>加古川総合保健センター</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公園墓地造成事業</v>
      </c>
      <c r="F35" s="585"/>
      <c r="G35" s="585"/>
      <c r="H35" s="585"/>
      <c r="I35" s="585"/>
      <c r="J35" s="585"/>
      <c r="K35" s="585"/>
      <c r="L35" s="585"/>
      <c r="M35" s="585"/>
      <c r="N35" s="585"/>
      <c r="O35" s="585"/>
      <c r="P35" s="585"/>
      <c r="Q35" s="585"/>
      <c r="R35" s="585"/>
      <c r="S35" s="585"/>
      <c r="T35" s="163"/>
      <c r="U35" s="584">
        <f>IF(W35="","",U34+1)</f>
        <v>8</v>
      </c>
      <c r="V35" s="584"/>
      <c r="W35" s="585" t="str">
        <f>IF('各会計、関係団体の財政状況及び健全化判断比率'!B29="","",'各会計、関係団体の財政状況及び健全化判断比率'!B29)</f>
        <v>介護保険事業</v>
      </c>
      <c r="X35" s="585"/>
      <c r="Y35" s="585"/>
      <c r="Z35" s="585"/>
      <c r="AA35" s="585"/>
      <c r="AB35" s="585"/>
      <c r="AC35" s="585"/>
      <c r="AD35" s="585"/>
      <c r="AE35" s="585"/>
      <c r="AF35" s="585"/>
      <c r="AG35" s="585"/>
      <c r="AH35" s="585"/>
      <c r="AI35" s="585"/>
      <c r="AJ35" s="585"/>
      <c r="AK35" s="585"/>
      <c r="AL35" s="163"/>
      <c r="AM35" s="584">
        <f t="shared" ref="AM35:AM43" si="0">IF(AO35="","",AM34+1)</f>
        <v>11</v>
      </c>
      <c r="AN35" s="584"/>
      <c r="AO35" s="585" t="str">
        <f>IF('各会計、関係団体の財政状況及び健全化判断比率'!B32="","",'各会計、関係団体の財政状況及び健全化判断比率'!B32)</f>
        <v>下水道事業</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13</v>
      </c>
      <c r="BX35" s="584"/>
      <c r="BY35" s="585" t="str">
        <f>IF('各会計、関係団体の財政状況及び健全化判断比率'!B69="","",'各会計、関係団体の財政状況及び健全化判断比率'!B69)</f>
        <v>兵庫県後期高齢者医療広域連合（一般会計）</v>
      </c>
      <c r="BZ35" s="585"/>
      <c r="CA35" s="585"/>
      <c r="CB35" s="585"/>
      <c r="CC35" s="585"/>
      <c r="CD35" s="585"/>
      <c r="CE35" s="585"/>
      <c r="CF35" s="585"/>
      <c r="CG35" s="585"/>
      <c r="CH35" s="585"/>
      <c r="CI35" s="585"/>
      <c r="CJ35" s="585"/>
      <c r="CK35" s="585"/>
      <c r="CL35" s="585"/>
      <c r="CM35" s="585"/>
      <c r="CN35" s="163"/>
      <c r="CO35" s="584">
        <f t="shared" ref="CO35:CO43" si="3">IF(CQ35="","",CO34+1)</f>
        <v>16</v>
      </c>
      <c r="CP35" s="584"/>
      <c r="CQ35" s="585" t="str">
        <f>IF('各会計、関係団体の財政状況及び健全化判断比率'!BS8="","",'各会計、関係団体の財政状況及び健全化判断比率'!BS8)</f>
        <v>東播臨海救急医療協会</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f>IF(E36="","",C35+1)</f>
        <v>3</v>
      </c>
      <c r="D36" s="584"/>
      <c r="E36" s="585" t="str">
        <f>IF('各会計、関係団体の財政状況及び健全化判断比率'!B9="","",'各会計、関係団体の財政状況及び健全化判断比率'!B9)</f>
        <v>夜間休日応急診療事業</v>
      </c>
      <c r="F36" s="585"/>
      <c r="G36" s="585"/>
      <c r="H36" s="585"/>
      <c r="I36" s="585"/>
      <c r="J36" s="585"/>
      <c r="K36" s="585"/>
      <c r="L36" s="585"/>
      <c r="M36" s="585"/>
      <c r="N36" s="585"/>
      <c r="O36" s="585"/>
      <c r="P36" s="585"/>
      <c r="Q36" s="585"/>
      <c r="R36" s="585"/>
      <c r="S36" s="585"/>
      <c r="T36" s="163"/>
      <c r="U36" s="584">
        <f t="shared" ref="U36:U43" si="4">IF(W36="","",U35+1)</f>
        <v>9</v>
      </c>
      <c r="V36" s="584"/>
      <c r="W36" s="585" t="str">
        <f>IF('各会計、関係団体の財政状況及び健全化判断比率'!B30="","",'各会計、関係団体の財政状況及び健全化判断比率'!B30)</f>
        <v>後期高齢者医療事業</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14</v>
      </c>
      <c r="BX36" s="584"/>
      <c r="BY36" s="585" t="str">
        <f>IF('各会計、関係団体の財政状況及び健全化判断比率'!B70="","",'各会計、関係団体の財政状況及び健全化判断比率'!B70)</f>
        <v>兵庫県後期高齢者医療広域連合（特別会計）</v>
      </c>
      <c r="BZ36" s="585"/>
      <c r="CA36" s="585"/>
      <c r="CB36" s="585"/>
      <c r="CC36" s="585"/>
      <c r="CD36" s="585"/>
      <c r="CE36" s="585"/>
      <c r="CF36" s="585"/>
      <c r="CG36" s="585"/>
      <c r="CH36" s="585"/>
      <c r="CI36" s="585"/>
      <c r="CJ36" s="585"/>
      <c r="CK36" s="585"/>
      <c r="CL36" s="585"/>
      <c r="CM36" s="585"/>
      <c r="CN36" s="163"/>
      <c r="CO36" s="584">
        <f t="shared" si="3"/>
        <v>17</v>
      </c>
      <c r="CP36" s="584"/>
      <c r="CQ36" s="585" t="str">
        <f>IF('各会計、関係団体の財政状況及び健全化判断比率'!BS9="","",'各会計、関係団体の財政状況及び健全化判断比率'!BS9)</f>
        <v>加古川市民病院機構</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〇</v>
      </c>
      <c r="DH36" s="586"/>
      <c r="DI36" s="168"/>
    </row>
    <row r="37" spans="1:113" ht="32.25" customHeight="1" x14ac:dyDescent="0.15">
      <c r="A37" s="163"/>
      <c r="B37" s="190"/>
      <c r="C37" s="584">
        <f>IF(E37="","",C36+1)</f>
        <v>4</v>
      </c>
      <c r="D37" s="584"/>
      <c r="E37" s="585" t="str">
        <f>IF('各会計、関係団体の財政状況及び健全化判断比率'!B10="","",'各会計、関係団体の財政状況及び健全化判断比率'!B10)</f>
        <v>歯科保健センター事業</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t="str">
        <f t="shared" si="2"/>
        <v/>
      </c>
      <c r="BX37" s="584"/>
      <c r="BY37" s="585" t="str">
        <f>IF('各会計、関係団体の財政状況及び健全化判断比率'!B71="","",'各会計、関係団体の財政状況及び健全化判断比率'!B71)</f>
        <v/>
      </c>
      <c r="BZ37" s="585"/>
      <c r="CA37" s="585"/>
      <c r="CB37" s="585"/>
      <c r="CC37" s="585"/>
      <c r="CD37" s="585"/>
      <c r="CE37" s="585"/>
      <c r="CF37" s="585"/>
      <c r="CG37" s="585"/>
      <c r="CH37" s="585"/>
      <c r="CI37" s="585"/>
      <c r="CJ37" s="585"/>
      <c r="CK37" s="585"/>
      <c r="CL37" s="585"/>
      <c r="CM37" s="585"/>
      <c r="CN37" s="163"/>
      <c r="CO37" s="584">
        <f t="shared" si="3"/>
        <v>18</v>
      </c>
      <c r="CP37" s="584"/>
      <c r="CQ37" s="585" t="str">
        <f>IF('各会計、関係団体の財政状況及び健全化判断比率'!BS10="","",'各会計、関係団体の財政状況及び健全化判断比率'!BS10)</f>
        <v>加古川市土地開発公社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〇</v>
      </c>
      <c r="DH37" s="586"/>
      <c r="DI37" s="168"/>
    </row>
    <row r="38" spans="1:113" ht="32.25" customHeight="1" x14ac:dyDescent="0.15">
      <c r="A38" s="163"/>
      <c r="B38" s="190"/>
      <c r="C38" s="584">
        <f t="shared" ref="C38:C43" si="5">IF(E38="","",C37+1)</f>
        <v>5</v>
      </c>
      <c r="D38" s="584"/>
      <c r="E38" s="585" t="str">
        <f>IF('各会計、関係団体の財政状況及び健全化判断比率'!B11="","",'各会計、関係団体の財政状況及び健全化判断比率'!B11)</f>
        <v>病院事業債管理事業</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t="str">
        <f t="shared" si="2"/>
        <v/>
      </c>
      <c r="BX38" s="584"/>
      <c r="BY38" s="585" t="str">
        <f>IF('各会計、関係団体の財政状況及び健全化判断比率'!B72="","",'各会計、関係団体の財政状況及び健全化判断比率'!B72)</f>
        <v/>
      </c>
      <c r="BZ38" s="585"/>
      <c r="CA38" s="585"/>
      <c r="CB38" s="585"/>
      <c r="CC38" s="585"/>
      <c r="CD38" s="585"/>
      <c r="CE38" s="585"/>
      <c r="CF38" s="585"/>
      <c r="CG38" s="585"/>
      <c r="CH38" s="585"/>
      <c r="CI38" s="585"/>
      <c r="CJ38" s="585"/>
      <c r="CK38" s="585"/>
      <c r="CL38" s="585"/>
      <c r="CM38" s="585"/>
      <c r="CN38" s="163"/>
      <c r="CO38" s="584">
        <f t="shared" si="3"/>
        <v>19</v>
      </c>
      <c r="CP38" s="584"/>
      <c r="CQ38" s="585" t="str">
        <f>IF('各会計、関係団体の財政状況及び健全化判断比率'!BS11="","",'各会計、関係団体の財政状況及び健全化判断比率'!BS11)</f>
        <v>加古川食肉公社</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〇</v>
      </c>
      <c r="DH38" s="586"/>
      <c r="DI38" s="168"/>
    </row>
    <row r="39" spans="1:113" ht="32.25" customHeight="1" x14ac:dyDescent="0.15">
      <c r="A39" s="163"/>
      <c r="B39" s="190"/>
      <c r="C39" s="584">
        <f t="shared" si="5"/>
        <v>6</v>
      </c>
      <c r="D39" s="584"/>
      <c r="E39" s="585" t="str">
        <f>IF('各会計、関係団体の財政状況及び健全化判断比率'!B12="","",'各会計、関係団体の財政状況及び健全化判断比率'!B12)</f>
        <v>学校給食費管理事業</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f t="shared" si="3"/>
        <v>20</v>
      </c>
      <c r="CP39" s="584"/>
      <c r="CQ39" s="585" t="str">
        <f>IF('各会計、関係団体の財政状況及び健全化判断比率'!BS12="","",'各会計、関係団体の財政状況及び健全化判断比率'!BS12)</f>
        <v>加古川再開発ビル</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〇</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f t="shared" si="3"/>
        <v>21</v>
      </c>
      <c r="CP40" s="584"/>
      <c r="CQ40" s="585" t="str">
        <f>IF('各会計、関係団体の財政状況及び健全化判断比率'!BS13="","",'各会計、関係団体の財政状況及び健全化判断比率'!BS13)</f>
        <v>加古川市ウェルネス協会</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f t="shared" si="3"/>
        <v>22</v>
      </c>
      <c r="CP41" s="584"/>
      <c r="CQ41" s="585" t="str">
        <f>IF('各会計、関係団体の財政状況及び健全化判断比率'!BS14="","",'各会計、関係団体の財政状況及び健全化判断比率'!BS14)</f>
        <v>加古川市国際交流協会</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l9xdpZckdiQtJU99IkkvIRFTAmco5iIkj6TOmnAjlqPTTqzx9OT95sgdX3APSBxWcybrjp07Hz/1GYhgxHjiZg==" saltValue="TGbvcFd2GlXzI5W/oWz6m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533</v>
      </c>
      <c r="G33" s="29" t="s">
        <v>534</v>
      </c>
      <c r="H33" s="29" t="s">
        <v>535</v>
      </c>
      <c r="I33" s="29" t="s">
        <v>536</v>
      </c>
      <c r="J33" s="30" t="s">
        <v>537</v>
      </c>
      <c r="K33" s="22"/>
      <c r="L33" s="22"/>
      <c r="M33" s="22"/>
      <c r="N33" s="22"/>
      <c r="O33" s="22"/>
      <c r="P33" s="22"/>
    </row>
    <row r="34" spans="1:16" ht="39" customHeight="1" x14ac:dyDescent="0.15">
      <c r="A34" s="22"/>
      <c r="B34" s="31"/>
      <c r="C34" s="1136" t="s">
        <v>539</v>
      </c>
      <c r="D34" s="1136"/>
      <c r="E34" s="1137"/>
      <c r="F34" s="32">
        <v>9.14</v>
      </c>
      <c r="G34" s="33">
        <v>8.82</v>
      </c>
      <c r="H34" s="33">
        <v>8.9600000000000009</v>
      </c>
      <c r="I34" s="33">
        <v>8.19</v>
      </c>
      <c r="J34" s="34">
        <v>8.23</v>
      </c>
      <c r="K34" s="22"/>
      <c r="L34" s="22"/>
      <c r="M34" s="22"/>
      <c r="N34" s="22"/>
      <c r="O34" s="22"/>
      <c r="P34" s="22"/>
    </row>
    <row r="35" spans="1:16" ht="39" customHeight="1" x14ac:dyDescent="0.15">
      <c r="A35" s="22"/>
      <c r="B35" s="35"/>
      <c r="C35" s="1132" t="s">
        <v>540</v>
      </c>
      <c r="D35" s="1132"/>
      <c r="E35" s="1133"/>
      <c r="F35" s="36">
        <v>6.32</v>
      </c>
      <c r="G35" s="37">
        <v>5.96</v>
      </c>
      <c r="H35" s="37">
        <v>5.36</v>
      </c>
      <c r="I35" s="37">
        <v>4.8499999999999996</v>
      </c>
      <c r="J35" s="38">
        <v>4.74</v>
      </c>
      <c r="K35" s="22"/>
      <c r="L35" s="22"/>
      <c r="M35" s="22"/>
      <c r="N35" s="22"/>
      <c r="O35" s="22"/>
      <c r="P35" s="22"/>
    </row>
    <row r="36" spans="1:16" ht="39" customHeight="1" x14ac:dyDescent="0.15">
      <c r="A36" s="22"/>
      <c r="B36" s="35"/>
      <c r="C36" s="1132" t="s">
        <v>541</v>
      </c>
      <c r="D36" s="1132"/>
      <c r="E36" s="1133"/>
      <c r="F36" s="36">
        <v>0.38</v>
      </c>
      <c r="G36" s="37">
        <v>0.28999999999999998</v>
      </c>
      <c r="H36" s="37">
        <v>1</v>
      </c>
      <c r="I36" s="37">
        <v>0.84</v>
      </c>
      <c r="J36" s="38">
        <v>0.94</v>
      </c>
      <c r="K36" s="22"/>
      <c r="L36" s="22"/>
      <c r="M36" s="22"/>
      <c r="N36" s="22"/>
      <c r="O36" s="22"/>
      <c r="P36" s="22"/>
    </row>
    <row r="37" spans="1:16" ht="39" customHeight="1" x14ac:dyDescent="0.15">
      <c r="A37" s="22"/>
      <c r="B37" s="35"/>
      <c r="C37" s="1132" t="s">
        <v>542</v>
      </c>
      <c r="D37" s="1132"/>
      <c r="E37" s="1133"/>
      <c r="F37" s="36">
        <v>0.14000000000000001</v>
      </c>
      <c r="G37" s="37">
        <v>0.14000000000000001</v>
      </c>
      <c r="H37" s="37">
        <v>0.14000000000000001</v>
      </c>
      <c r="I37" s="37">
        <v>0.16</v>
      </c>
      <c r="J37" s="38">
        <v>0.18</v>
      </c>
      <c r="K37" s="22"/>
      <c r="L37" s="22"/>
      <c r="M37" s="22"/>
      <c r="N37" s="22"/>
      <c r="O37" s="22"/>
      <c r="P37" s="22"/>
    </row>
    <row r="38" spans="1:16" ht="39" customHeight="1" x14ac:dyDescent="0.15">
      <c r="A38" s="22"/>
      <c r="B38" s="35"/>
      <c r="C38" s="1132" t="s">
        <v>543</v>
      </c>
      <c r="D38" s="1132"/>
      <c r="E38" s="1133"/>
      <c r="F38" s="36">
        <v>0.03</v>
      </c>
      <c r="G38" s="37">
        <v>0.09</v>
      </c>
      <c r="H38" s="37">
        <v>0.33</v>
      </c>
      <c r="I38" s="37">
        <v>0.47</v>
      </c>
      <c r="J38" s="38">
        <v>0.14000000000000001</v>
      </c>
      <c r="K38" s="22"/>
      <c r="L38" s="22"/>
      <c r="M38" s="22"/>
      <c r="N38" s="22"/>
      <c r="O38" s="22"/>
      <c r="P38" s="22"/>
    </row>
    <row r="39" spans="1:16" ht="39" customHeight="1" x14ac:dyDescent="0.15">
      <c r="A39" s="22"/>
      <c r="B39" s="35"/>
      <c r="C39" s="1132" t="s">
        <v>544</v>
      </c>
      <c r="D39" s="1132"/>
      <c r="E39" s="1133"/>
      <c r="F39" s="36">
        <v>0</v>
      </c>
      <c r="G39" s="37">
        <v>0.09</v>
      </c>
      <c r="H39" s="37">
        <v>0.09</v>
      </c>
      <c r="I39" s="37">
        <v>7.0000000000000007E-2</v>
      </c>
      <c r="J39" s="38">
        <v>7.0000000000000007E-2</v>
      </c>
      <c r="K39" s="22"/>
      <c r="L39" s="22"/>
      <c r="M39" s="22"/>
      <c r="N39" s="22"/>
      <c r="O39" s="22"/>
      <c r="P39" s="22"/>
    </row>
    <row r="40" spans="1:16" ht="39" customHeight="1" x14ac:dyDescent="0.15">
      <c r="A40" s="22"/>
      <c r="B40" s="35"/>
      <c r="C40" s="1132" t="s">
        <v>545</v>
      </c>
      <c r="D40" s="1132"/>
      <c r="E40" s="1133"/>
      <c r="F40" s="36">
        <v>0.02</v>
      </c>
      <c r="G40" s="37">
        <v>0.03</v>
      </c>
      <c r="H40" s="37">
        <v>0.06</v>
      </c>
      <c r="I40" s="37">
        <v>7.0000000000000007E-2</v>
      </c>
      <c r="J40" s="38">
        <v>0.06</v>
      </c>
      <c r="K40" s="22"/>
      <c r="L40" s="22"/>
      <c r="M40" s="22"/>
      <c r="N40" s="22"/>
      <c r="O40" s="22"/>
      <c r="P40" s="22"/>
    </row>
    <row r="41" spans="1:16" ht="39" customHeight="1" x14ac:dyDescent="0.15">
      <c r="A41" s="22"/>
      <c r="B41" s="35"/>
      <c r="C41" s="1132" t="s">
        <v>546</v>
      </c>
      <c r="D41" s="1132"/>
      <c r="E41" s="1133"/>
      <c r="F41" s="36">
        <v>0.05</v>
      </c>
      <c r="G41" s="37">
        <v>0.06</v>
      </c>
      <c r="H41" s="37">
        <v>0.05</v>
      </c>
      <c r="I41" s="37">
        <v>0.06</v>
      </c>
      <c r="J41" s="38">
        <v>0.05</v>
      </c>
      <c r="K41" s="22"/>
      <c r="L41" s="22"/>
      <c r="M41" s="22"/>
      <c r="N41" s="22"/>
      <c r="O41" s="22"/>
      <c r="P41" s="22"/>
    </row>
    <row r="42" spans="1:16" ht="39" customHeight="1" x14ac:dyDescent="0.15">
      <c r="A42" s="22"/>
      <c r="B42" s="39"/>
      <c r="C42" s="1132" t="s">
        <v>547</v>
      </c>
      <c r="D42" s="1132"/>
      <c r="E42" s="1133"/>
      <c r="F42" s="36" t="s">
        <v>495</v>
      </c>
      <c r="G42" s="37" t="s">
        <v>495</v>
      </c>
      <c r="H42" s="37" t="s">
        <v>495</v>
      </c>
      <c r="I42" s="37" t="s">
        <v>495</v>
      </c>
      <c r="J42" s="38" t="s">
        <v>495</v>
      </c>
      <c r="K42" s="22"/>
      <c r="L42" s="22"/>
      <c r="M42" s="22"/>
      <c r="N42" s="22"/>
      <c r="O42" s="22"/>
      <c r="P42" s="22"/>
    </row>
    <row r="43" spans="1:16" ht="39" customHeight="1" thickBot="1" x14ac:dyDescent="0.2">
      <c r="A43" s="22"/>
      <c r="B43" s="40"/>
      <c r="C43" s="1134" t="s">
        <v>548</v>
      </c>
      <c r="D43" s="1134"/>
      <c r="E43" s="1135"/>
      <c r="F43" s="41">
        <v>0.49</v>
      </c>
      <c r="G43" s="42">
        <v>0.01</v>
      </c>
      <c r="H43" s="42">
        <v>0.25</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vjnj3DFb2RYsKdfgiptmdEQuOhLfoK5rmlhPOpdN/qqTvccWSp78GZNHMgDxgC18xGHmdtHAKBZSLkVR5rOsA==" saltValue="LRz6JLFvPT7IYtvi9N74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533</v>
      </c>
      <c r="L44" s="54" t="s">
        <v>534</v>
      </c>
      <c r="M44" s="54" t="s">
        <v>535</v>
      </c>
      <c r="N44" s="54" t="s">
        <v>536</v>
      </c>
      <c r="O44" s="55" t="s">
        <v>537</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9952</v>
      </c>
      <c r="L45" s="58">
        <v>9727</v>
      </c>
      <c r="M45" s="58">
        <v>9819</v>
      </c>
      <c r="N45" s="58">
        <v>9958</v>
      </c>
      <c r="O45" s="59">
        <v>10036</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495</v>
      </c>
      <c r="L46" s="62" t="s">
        <v>495</v>
      </c>
      <c r="M46" s="62" t="s">
        <v>495</v>
      </c>
      <c r="N46" s="62" t="s">
        <v>495</v>
      </c>
      <c r="O46" s="63" t="s">
        <v>495</v>
      </c>
      <c r="P46" s="46"/>
      <c r="Q46" s="46"/>
      <c r="R46" s="46"/>
      <c r="S46" s="46"/>
      <c r="T46" s="46"/>
      <c r="U46" s="46"/>
    </row>
    <row r="47" spans="1:21" ht="30.75" customHeight="1" x14ac:dyDescent="0.15">
      <c r="A47" s="46"/>
      <c r="B47" s="1140"/>
      <c r="C47" s="1141"/>
      <c r="D47" s="60"/>
      <c r="E47" s="1146" t="s">
        <v>12</v>
      </c>
      <c r="F47" s="1146"/>
      <c r="G47" s="1146"/>
      <c r="H47" s="1146"/>
      <c r="I47" s="1146"/>
      <c r="J47" s="1147"/>
      <c r="K47" s="61">
        <v>32</v>
      </c>
      <c r="L47" s="62">
        <v>32</v>
      </c>
      <c r="M47" s="62">
        <v>40</v>
      </c>
      <c r="N47" s="62">
        <v>34</v>
      </c>
      <c r="O47" s="63">
        <v>35</v>
      </c>
      <c r="P47" s="46"/>
      <c r="Q47" s="46"/>
      <c r="R47" s="46"/>
      <c r="S47" s="46"/>
      <c r="T47" s="46"/>
      <c r="U47" s="46"/>
    </row>
    <row r="48" spans="1:21" ht="30.75" customHeight="1" x14ac:dyDescent="0.15">
      <c r="A48" s="46"/>
      <c r="B48" s="1140"/>
      <c r="C48" s="1141"/>
      <c r="D48" s="60"/>
      <c r="E48" s="1146" t="s">
        <v>13</v>
      </c>
      <c r="F48" s="1146"/>
      <c r="G48" s="1146"/>
      <c r="H48" s="1146"/>
      <c r="I48" s="1146"/>
      <c r="J48" s="1147"/>
      <c r="K48" s="61">
        <v>2363</v>
      </c>
      <c r="L48" s="62">
        <v>2325</v>
      </c>
      <c r="M48" s="62">
        <v>2097</v>
      </c>
      <c r="N48" s="62">
        <v>1966</v>
      </c>
      <c r="O48" s="63">
        <v>1889</v>
      </c>
      <c r="P48" s="46"/>
      <c r="Q48" s="46"/>
      <c r="R48" s="46"/>
      <c r="S48" s="46"/>
      <c r="T48" s="46"/>
      <c r="U48" s="46"/>
    </row>
    <row r="49" spans="1:21" ht="30.75" customHeight="1" x14ac:dyDescent="0.15">
      <c r="A49" s="46"/>
      <c r="B49" s="1140"/>
      <c r="C49" s="1141"/>
      <c r="D49" s="60"/>
      <c r="E49" s="1146" t="s">
        <v>14</v>
      </c>
      <c r="F49" s="1146"/>
      <c r="G49" s="1146"/>
      <c r="H49" s="1146"/>
      <c r="I49" s="1146"/>
      <c r="J49" s="1147"/>
      <c r="K49" s="61" t="s">
        <v>495</v>
      </c>
      <c r="L49" s="62" t="s">
        <v>495</v>
      </c>
      <c r="M49" s="62" t="s">
        <v>495</v>
      </c>
      <c r="N49" s="62" t="s">
        <v>495</v>
      </c>
      <c r="O49" s="63" t="s">
        <v>495</v>
      </c>
      <c r="P49" s="46"/>
      <c r="Q49" s="46"/>
      <c r="R49" s="46"/>
      <c r="S49" s="46"/>
      <c r="T49" s="46"/>
      <c r="U49" s="46"/>
    </row>
    <row r="50" spans="1:21" ht="30.75" customHeight="1" x14ac:dyDescent="0.15">
      <c r="A50" s="46"/>
      <c r="B50" s="1140"/>
      <c r="C50" s="1141"/>
      <c r="D50" s="60"/>
      <c r="E50" s="1146" t="s">
        <v>15</v>
      </c>
      <c r="F50" s="1146"/>
      <c r="G50" s="1146"/>
      <c r="H50" s="1146"/>
      <c r="I50" s="1146"/>
      <c r="J50" s="1147"/>
      <c r="K50" s="61">
        <v>180</v>
      </c>
      <c r="L50" s="62">
        <v>192</v>
      </c>
      <c r="M50" s="62">
        <v>183</v>
      </c>
      <c r="N50" s="62">
        <v>180</v>
      </c>
      <c r="O50" s="63">
        <v>180</v>
      </c>
      <c r="P50" s="46"/>
      <c r="Q50" s="46"/>
      <c r="R50" s="46"/>
      <c r="S50" s="46"/>
      <c r="T50" s="46"/>
      <c r="U50" s="46"/>
    </row>
    <row r="51" spans="1:21" ht="30.75" customHeight="1" x14ac:dyDescent="0.15">
      <c r="A51" s="46"/>
      <c r="B51" s="1142"/>
      <c r="C51" s="1143"/>
      <c r="D51" s="64"/>
      <c r="E51" s="1146" t="s">
        <v>16</v>
      </c>
      <c r="F51" s="1146"/>
      <c r="G51" s="1146"/>
      <c r="H51" s="1146"/>
      <c r="I51" s="1146"/>
      <c r="J51" s="1147"/>
      <c r="K51" s="61">
        <v>0</v>
      </c>
      <c r="L51" s="62">
        <v>0</v>
      </c>
      <c r="M51" s="62" t="s">
        <v>495</v>
      </c>
      <c r="N51" s="62" t="s">
        <v>495</v>
      </c>
      <c r="O51" s="63">
        <v>0</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11828</v>
      </c>
      <c r="L52" s="62">
        <v>11485</v>
      </c>
      <c r="M52" s="62">
        <v>11115</v>
      </c>
      <c r="N52" s="62">
        <v>11162</v>
      </c>
      <c r="O52" s="63">
        <v>11435</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699</v>
      </c>
      <c r="L53" s="67">
        <v>791</v>
      </c>
      <c r="M53" s="67">
        <v>1024</v>
      </c>
      <c r="N53" s="67">
        <v>976</v>
      </c>
      <c r="O53" s="68">
        <v>705</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549</v>
      </c>
      <c r="L57" s="79" t="s">
        <v>550</v>
      </c>
      <c r="M57" s="79" t="s">
        <v>551</v>
      </c>
      <c r="N57" s="79" t="s">
        <v>552</v>
      </c>
      <c r="O57" s="80" t="s">
        <v>553</v>
      </c>
      <c r="P57" s="46"/>
      <c r="Q57" s="46"/>
      <c r="R57" s="46"/>
      <c r="S57" s="46"/>
      <c r="T57" s="46"/>
      <c r="U57" s="46"/>
    </row>
    <row r="58" spans="1:21" ht="31.5" customHeight="1" x14ac:dyDescent="0.15">
      <c r="B58" s="1154" t="s">
        <v>24</v>
      </c>
      <c r="C58" s="1155"/>
      <c r="D58" s="1160" t="s">
        <v>25</v>
      </c>
      <c r="E58" s="1161"/>
      <c r="F58" s="1161"/>
      <c r="G58" s="1161"/>
      <c r="H58" s="1161"/>
      <c r="I58" s="1161"/>
      <c r="J58" s="1162"/>
      <c r="K58" s="81">
        <v>10</v>
      </c>
      <c r="L58" s="82">
        <v>21</v>
      </c>
      <c r="M58" s="82">
        <v>193</v>
      </c>
      <c r="N58" s="82">
        <v>21</v>
      </c>
      <c r="O58" s="83">
        <v>193</v>
      </c>
    </row>
    <row r="59" spans="1:21" ht="31.5" customHeight="1" x14ac:dyDescent="0.15">
      <c r="B59" s="1156"/>
      <c r="C59" s="1157"/>
      <c r="D59" s="1163" t="s">
        <v>26</v>
      </c>
      <c r="E59" s="1164"/>
      <c r="F59" s="1164"/>
      <c r="G59" s="1164"/>
      <c r="H59" s="1164"/>
      <c r="I59" s="1164"/>
      <c r="J59" s="1165"/>
      <c r="K59" s="84">
        <v>512</v>
      </c>
      <c r="L59" s="85">
        <v>601</v>
      </c>
      <c r="M59" s="85">
        <v>574</v>
      </c>
      <c r="N59" s="85">
        <v>601</v>
      </c>
      <c r="O59" s="86">
        <v>574</v>
      </c>
    </row>
    <row r="60" spans="1:21" ht="31.5" customHeight="1" thickBot="1" x14ac:dyDescent="0.2">
      <c r="B60" s="1158"/>
      <c r="C60" s="1159"/>
      <c r="D60" s="1166" t="s">
        <v>27</v>
      </c>
      <c r="E60" s="1167"/>
      <c r="F60" s="1167"/>
      <c r="G60" s="1167"/>
      <c r="H60" s="1167"/>
      <c r="I60" s="1167"/>
      <c r="J60" s="1168"/>
      <c r="K60" s="87">
        <v>211</v>
      </c>
      <c r="L60" s="88">
        <v>233</v>
      </c>
      <c r="M60" s="88">
        <v>244</v>
      </c>
      <c r="N60" s="88">
        <v>233</v>
      </c>
      <c r="O60" s="89">
        <v>244</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9FAqyVPBlGbAJWfCwWun5i8oEY8+AeU8xnPct05VUJ13+6FKtsInuX4uv8I1DKiJM/b6ReialysGrClgvTH8Bw==" saltValue="DL+Ib5/2KESZ56+m5O7/r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533</v>
      </c>
      <c r="J40" s="101" t="s">
        <v>534</v>
      </c>
      <c r="K40" s="101" t="s">
        <v>535</v>
      </c>
      <c r="L40" s="101" t="s">
        <v>536</v>
      </c>
      <c r="M40" s="102" t="s">
        <v>537</v>
      </c>
    </row>
    <row r="41" spans="2:13" ht="27.75" customHeight="1" x14ac:dyDescent="0.15">
      <c r="B41" s="1169" t="s">
        <v>30</v>
      </c>
      <c r="C41" s="1170"/>
      <c r="D41" s="103"/>
      <c r="E41" s="1175" t="s">
        <v>31</v>
      </c>
      <c r="F41" s="1175"/>
      <c r="G41" s="1175"/>
      <c r="H41" s="1176"/>
      <c r="I41" s="330">
        <v>95346</v>
      </c>
      <c r="J41" s="331">
        <v>101084</v>
      </c>
      <c r="K41" s="331">
        <v>97452</v>
      </c>
      <c r="L41" s="331">
        <v>100012</v>
      </c>
      <c r="M41" s="332">
        <v>95964</v>
      </c>
    </row>
    <row r="42" spans="2:13" ht="27.75" customHeight="1" x14ac:dyDescent="0.15">
      <c r="B42" s="1171"/>
      <c r="C42" s="1172"/>
      <c r="D42" s="104"/>
      <c r="E42" s="1177" t="s">
        <v>32</v>
      </c>
      <c r="F42" s="1177"/>
      <c r="G42" s="1177"/>
      <c r="H42" s="1178"/>
      <c r="I42" s="333">
        <v>3670</v>
      </c>
      <c r="J42" s="334">
        <v>2672</v>
      </c>
      <c r="K42" s="334">
        <v>2641</v>
      </c>
      <c r="L42" s="334">
        <v>2410</v>
      </c>
      <c r="M42" s="335">
        <v>4069</v>
      </c>
    </row>
    <row r="43" spans="2:13" ht="27.75" customHeight="1" x14ac:dyDescent="0.15">
      <c r="B43" s="1171"/>
      <c r="C43" s="1172"/>
      <c r="D43" s="104"/>
      <c r="E43" s="1177" t="s">
        <v>33</v>
      </c>
      <c r="F43" s="1177"/>
      <c r="G43" s="1177"/>
      <c r="H43" s="1178"/>
      <c r="I43" s="333">
        <v>29088</v>
      </c>
      <c r="J43" s="334">
        <v>26384</v>
      </c>
      <c r="K43" s="334">
        <v>23009</v>
      </c>
      <c r="L43" s="334">
        <v>21474</v>
      </c>
      <c r="M43" s="335">
        <v>19783</v>
      </c>
    </row>
    <row r="44" spans="2:13" ht="27.75" customHeight="1" x14ac:dyDescent="0.15">
      <c r="B44" s="1171"/>
      <c r="C44" s="1172"/>
      <c r="D44" s="104"/>
      <c r="E44" s="1177" t="s">
        <v>34</v>
      </c>
      <c r="F44" s="1177"/>
      <c r="G44" s="1177"/>
      <c r="H44" s="1178"/>
      <c r="I44" s="333" t="s">
        <v>495</v>
      </c>
      <c r="J44" s="334" t="s">
        <v>495</v>
      </c>
      <c r="K44" s="334" t="s">
        <v>495</v>
      </c>
      <c r="L44" s="334" t="s">
        <v>495</v>
      </c>
      <c r="M44" s="335" t="s">
        <v>495</v>
      </c>
    </row>
    <row r="45" spans="2:13" ht="27.75" customHeight="1" x14ac:dyDescent="0.15">
      <c r="B45" s="1171"/>
      <c r="C45" s="1172"/>
      <c r="D45" s="104"/>
      <c r="E45" s="1177" t="s">
        <v>35</v>
      </c>
      <c r="F45" s="1177"/>
      <c r="G45" s="1177"/>
      <c r="H45" s="1178"/>
      <c r="I45" s="333">
        <v>12254</v>
      </c>
      <c r="J45" s="334">
        <v>12468</v>
      </c>
      <c r="K45" s="334">
        <v>12456</v>
      </c>
      <c r="L45" s="334">
        <v>12991</v>
      </c>
      <c r="M45" s="335">
        <v>13027</v>
      </c>
    </row>
    <row r="46" spans="2:13" ht="27.75" customHeight="1" x14ac:dyDescent="0.15">
      <c r="B46" s="1171"/>
      <c r="C46" s="1172"/>
      <c r="D46" s="105"/>
      <c r="E46" s="1177" t="s">
        <v>36</v>
      </c>
      <c r="F46" s="1177"/>
      <c r="G46" s="1177"/>
      <c r="H46" s="1178"/>
      <c r="I46" s="333">
        <v>168</v>
      </c>
      <c r="J46" s="334">
        <v>160</v>
      </c>
      <c r="K46" s="334">
        <v>153</v>
      </c>
      <c r="L46" s="334">
        <v>145</v>
      </c>
      <c r="M46" s="335">
        <v>8</v>
      </c>
    </row>
    <row r="47" spans="2:13" ht="27.75" customHeight="1" x14ac:dyDescent="0.15">
      <c r="B47" s="1171"/>
      <c r="C47" s="1172"/>
      <c r="D47" s="106"/>
      <c r="E47" s="1179" t="s">
        <v>37</v>
      </c>
      <c r="F47" s="1180"/>
      <c r="G47" s="1180"/>
      <c r="H47" s="1181"/>
      <c r="I47" s="333" t="s">
        <v>495</v>
      </c>
      <c r="J47" s="334" t="s">
        <v>495</v>
      </c>
      <c r="K47" s="334" t="s">
        <v>495</v>
      </c>
      <c r="L47" s="334" t="s">
        <v>495</v>
      </c>
      <c r="M47" s="335" t="s">
        <v>495</v>
      </c>
    </row>
    <row r="48" spans="2:13" ht="27.75" customHeight="1" x14ac:dyDescent="0.15">
      <c r="B48" s="1171"/>
      <c r="C48" s="1172"/>
      <c r="D48" s="104"/>
      <c r="E48" s="1177" t="s">
        <v>38</v>
      </c>
      <c r="F48" s="1177"/>
      <c r="G48" s="1177"/>
      <c r="H48" s="1178"/>
      <c r="I48" s="333" t="s">
        <v>495</v>
      </c>
      <c r="J48" s="334" t="s">
        <v>495</v>
      </c>
      <c r="K48" s="334" t="s">
        <v>495</v>
      </c>
      <c r="L48" s="334" t="s">
        <v>495</v>
      </c>
      <c r="M48" s="335" t="s">
        <v>495</v>
      </c>
    </row>
    <row r="49" spans="2:13" ht="27.75" customHeight="1" x14ac:dyDescent="0.15">
      <c r="B49" s="1173"/>
      <c r="C49" s="1174"/>
      <c r="D49" s="104"/>
      <c r="E49" s="1177" t="s">
        <v>39</v>
      </c>
      <c r="F49" s="1177"/>
      <c r="G49" s="1177"/>
      <c r="H49" s="1178"/>
      <c r="I49" s="333" t="s">
        <v>495</v>
      </c>
      <c r="J49" s="334" t="s">
        <v>495</v>
      </c>
      <c r="K49" s="334" t="s">
        <v>495</v>
      </c>
      <c r="L49" s="334" t="s">
        <v>495</v>
      </c>
      <c r="M49" s="335" t="s">
        <v>495</v>
      </c>
    </row>
    <row r="50" spans="2:13" ht="27.75" customHeight="1" x14ac:dyDescent="0.15">
      <c r="B50" s="1182" t="s">
        <v>40</v>
      </c>
      <c r="C50" s="1183"/>
      <c r="D50" s="107"/>
      <c r="E50" s="1177" t="s">
        <v>41</v>
      </c>
      <c r="F50" s="1177"/>
      <c r="G50" s="1177"/>
      <c r="H50" s="1178"/>
      <c r="I50" s="333">
        <v>25349</v>
      </c>
      <c r="J50" s="334">
        <v>26790</v>
      </c>
      <c r="K50" s="334">
        <v>27520</v>
      </c>
      <c r="L50" s="334">
        <v>27644</v>
      </c>
      <c r="M50" s="335">
        <v>26986</v>
      </c>
    </row>
    <row r="51" spans="2:13" ht="27.75" customHeight="1" x14ac:dyDescent="0.15">
      <c r="B51" s="1171"/>
      <c r="C51" s="1172"/>
      <c r="D51" s="104"/>
      <c r="E51" s="1177" t="s">
        <v>42</v>
      </c>
      <c r="F51" s="1177"/>
      <c r="G51" s="1177"/>
      <c r="H51" s="1178"/>
      <c r="I51" s="333">
        <v>41999</v>
      </c>
      <c r="J51" s="334">
        <v>42799</v>
      </c>
      <c r="K51" s="334">
        <v>42520</v>
      </c>
      <c r="L51" s="334">
        <v>46930</v>
      </c>
      <c r="M51" s="335">
        <v>46385</v>
      </c>
    </row>
    <row r="52" spans="2:13" ht="27.75" customHeight="1" x14ac:dyDescent="0.15">
      <c r="B52" s="1173"/>
      <c r="C52" s="1174"/>
      <c r="D52" s="104"/>
      <c r="E52" s="1177" t="s">
        <v>43</v>
      </c>
      <c r="F52" s="1177"/>
      <c r="G52" s="1177"/>
      <c r="H52" s="1178"/>
      <c r="I52" s="333">
        <v>85123</v>
      </c>
      <c r="J52" s="334">
        <v>85752</v>
      </c>
      <c r="K52" s="334">
        <v>84123</v>
      </c>
      <c r="L52" s="334">
        <v>83309</v>
      </c>
      <c r="M52" s="335">
        <v>79726</v>
      </c>
    </row>
    <row r="53" spans="2:13" ht="27.75" customHeight="1" thickBot="1" x14ac:dyDescent="0.2">
      <c r="B53" s="1184" t="s">
        <v>19</v>
      </c>
      <c r="C53" s="1185"/>
      <c r="D53" s="108"/>
      <c r="E53" s="1186" t="s">
        <v>44</v>
      </c>
      <c r="F53" s="1186"/>
      <c r="G53" s="1186"/>
      <c r="H53" s="1187"/>
      <c r="I53" s="336">
        <v>-11946</v>
      </c>
      <c r="J53" s="337">
        <v>-12573</v>
      </c>
      <c r="K53" s="337">
        <v>-18451</v>
      </c>
      <c r="L53" s="337">
        <v>-20851</v>
      </c>
      <c r="M53" s="338">
        <v>-20246</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Nq+YwnGIQ4JFGNaRmoBuXxVD2LQ+Z0Q4M/CLhLKcnMiYbPPEtxYDrw8Tu/mVaWS6NezyaPFw5HvvX6OB2pq6jQ==" saltValue="UbWc00UG3wUA7aA+HQ7EE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535</v>
      </c>
      <c r="G54" s="117" t="s">
        <v>536</v>
      </c>
      <c r="H54" s="118" t="s">
        <v>537</v>
      </c>
    </row>
    <row r="55" spans="2:8" ht="52.5" customHeight="1" x14ac:dyDescent="0.15">
      <c r="B55" s="119"/>
      <c r="C55" s="1196" t="s">
        <v>46</v>
      </c>
      <c r="D55" s="1196"/>
      <c r="E55" s="1197"/>
      <c r="F55" s="339">
        <v>6693</v>
      </c>
      <c r="G55" s="339">
        <v>6963</v>
      </c>
      <c r="H55" s="340">
        <v>7201</v>
      </c>
    </row>
    <row r="56" spans="2:8" ht="52.5" customHeight="1" x14ac:dyDescent="0.15">
      <c r="B56" s="120"/>
      <c r="C56" s="1198" t="s">
        <v>47</v>
      </c>
      <c r="D56" s="1198"/>
      <c r="E56" s="1199"/>
      <c r="F56" s="341">
        <v>4190</v>
      </c>
      <c r="G56" s="341">
        <v>4453</v>
      </c>
      <c r="H56" s="342">
        <v>4380</v>
      </c>
    </row>
    <row r="57" spans="2:8" ht="53.25" customHeight="1" x14ac:dyDescent="0.15">
      <c r="B57" s="120"/>
      <c r="C57" s="1200" t="s">
        <v>48</v>
      </c>
      <c r="D57" s="1200"/>
      <c r="E57" s="1201"/>
      <c r="F57" s="343">
        <v>13223</v>
      </c>
      <c r="G57" s="343">
        <v>13566</v>
      </c>
      <c r="H57" s="344">
        <v>13076</v>
      </c>
    </row>
    <row r="58" spans="2:8" ht="45.75" customHeight="1" x14ac:dyDescent="0.15">
      <c r="B58" s="121"/>
      <c r="C58" s="1188" t="s">
        <v>558</v>
      </c>
      <c r="D58" s="1189"/>
      <c r="E58" s="1190"/>
      <c r="F58" s="345">
        <v>7682</v>
      </c>
      <c r="G58" s="345">
        <v>7382</v>
      </c>
      <c r="H58" s="346">
        <v>7406</v>
      </c>
    </row>
    <row r="59" spans="2:8" ht="45.75" customHeight="1" x14ac:dyDescent="0.15">
      <c r="B59" s="121"/>
      <c r="C59" s="1188" t="s">
        <v>559</v>
      </c>
      <c r="D59" s="1189"/>
      <c r="E59" s="1190"/>
      <c r="F59" s="345">
        <v>4808</v>
      </c>
      <c r="G59" s="345">
        <v>4460</v>
      </c>
      <c r="H59" s="346">
        <v>4045</v>
      </c>
    </row>
    <row r="60" spans="2:8" ht="45.75" customHeight="1" x14ac:dyDescent="0.15">
      <c r="B60" s="121"/>
      <c r="C60" s="1188" t="s">
        <v>560</v>
      </c>
      <c r="D60" s="1189"/>
      <c r="E60" s="1190"/>
      <c r="F60" s="345">
        <v>0</v>
      </c>
      <c r="G60" s="345">
        <v>1000</v>
      </c>
      <c r="H60" s="346">
        <v>908</v>
      </c>
    </row>
    <row r="61" spans="2:8" ht="45.75" customHeight="1" x14ac:dyDescent="0.15">
      <c r="B61" s="121"/>
      <c r="C61" s="1188" t="s">
        <v>561</v>
      </c>
      <c r="D61" s="1189"/>
      <c r="E61" s="1190"/>
      <c r="F61" s="345">
        <v>693</v>
      </c>
      <c r="G61" s="345">
        <v>667</v>
      </c>
      <c r="H61" s="346">
        <v>644</v>
      </c>
    </row>
    <row r="62" spans="2:8" ht="45.75" customHeight="1" thickBot="1" x14ac:dyDescent="0.2">
      <c r="B62" s="122"/>
      <c r="C62" s="1191" t="s">
        <v>562</v>
      </c>
      <c r="D62" s="1192"/>
      <c r="E62" s="1193"/>
      <c r="F62" s="347">
        <v>40</v>
      </c>
      <c r="G62" s="347">
        <v>57</v>
      </c>
      <c r="H62" s="348">
        <v>73</v>
      </c>
    </row>
    <row r="63" spans="2:8" ht="52.5" customHeight="1" thickBot="1" x14ac:dyDescent="0.2">
      <c r="B63" s="123"/>
      <c r="C63" s="1194" t="s">
        <v>49</v>
      </c>
      <c r="D63" s="1194"/>
      <c r="E63" s="1195"/>
      <c r="F63" s="349">
        <v>24107</v>
      </c>
      <c r="G63" s="349">
        <v>24982</v>
      </c>
      <c r="H63" s="350">
        <v>24657</v>
      </c>
    </row>
    <row r="64" spans="2:8" x14ac:dyDescent="0.15"/>
  </sheetData>
  <sheetProtection algorithmName="SHA-512" hashValue="ywAqgd4cOsf/+4P/A/xRLJRLAEdVYLHNdoUF92QryyrV19ihs4I3MK9UgX7+T/BiqnczmDxSPPXP5ZjKrA2trQ==" saltValue="WhwnBUGDFzjeuUsVXHbn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532</v>
      </c>
      <c r="G2" s="137"/>
      <c r="H2" s="138"/>
    </row>
    <row r="3" spans="1:8" x14ac:dyDescent="0.15">
      <c r="A3" s="134" t="s">
        <v>525</v>
      </c>
      <c r="B3" s="139"/>
      <c r="C3" s="140"/>
      <c r="D3" s="141">
        <v>51722</v>
      </c>
      <c r="E3" s="142"/>
      <c r="F3" s="143">
        <v>43261</v>
      </c>
      <c r="G3" s="144"/>
      <c r="H3" s="145"/>
    </row>
    <row r="4" spans="1:8" x14ac:dyDescent="0.15">
      <c r="A4" s="146"/>
      <c r="B4" s="147"/>
      <c r="C4" s="148"/>
      <c r="D4" s="149">
        <v>40112</v>
      </c>
      <c r="E4" s="150"/>
      <c r="F4" s="151">
        <v>24721</v>
      </c>
      <c r="G4" s="152"/>
      <c r="H4" s="153"/>
    </row>
    <row r="5" spans="1:8" x14ac:dyDescent="0.15">
      <c r="A5" s="134" t="s">
        <v>527</v>
      </c>
      <c r="B5" s="139"/>
      <c r="C5" s="140"/>
      <c r="D5" s="141">
        <v>55989</v>
      </c>
      <c r="E5" s="142"/>
      <c r="F5" s="143">
        <v>40626</v>
      </c>
      <c r="G5" s="144"/>
      <c r="H5" s="145"/>
    </row>
    <row r="6" spans="1:8" x14ac:dyDescent="0.15">
      <c r="A6" s="146"/>
      <c r="B6" s="147"/>
      <c r="C6" s="148"/>
      <c r="D6" s="149">
        <v>44231</v>
      </c>
      <c r="E6" s="150"/>
      <c r="F6" s="151">
        <v>24279</v>
      </c>
      <c r="G6" s="152"/>
      <c r="H6" s="153"/>
    </row>
    <row r="7" spans="1:8" x14ac:dyDescent="0.15">
      <c r="A7" s="134" t="s">
        <v>528</v>
      </c>
      <c r="B7" s="139"/>
      <c r="C7" s="140"/>
      <c r="D7" s="141">
        <v>26367</v>
      </c>
      <c r="E7" s="142"/>
      <c r="F7" s="143">
        <v>46133</v>
      </c>
      <c r="G7" s="144"/>
      <c r="H7" s="145"/>
    </row>
    <row r="8" spans="1:8" x14ac:dyDescent="0.15">
      <c r="A8" s="146"/>
      <c r="B8" s="147"/>
      <c r="C8" s="148"/>
      <c r="D8" s="149">
        <v>15947</v>
      </c>
      <c r="E8" s="150"/>
      <c r="F8" s="151">
        <v>27280</v>
      </c>
      <c r="G8" s="152"/>
      <c r="H8" s="153"/>
    </row>
    <row r="9" spans="1:8" x14ac:dyDescent="0.15">
      <c r="A9" s="134" t="s">
        <v>529</v>
      </c>
      <c r="B9" s="139"/>
      <c r="C9" s="140"/>
      <c r="D9" s="141">
        <v>47168</v>
      </c>
      <c r="E9" s="142"/>
      <c r="F9" s="143">
        <v>49174</v>
      </c>
      <c r="G9" s="144"/>
      <c r="H9" s="145"/>
    </row>
    <row r="10" spans="1:8" x14ac:dyDescent="0.15">
      <c r="A10" s="146"/>
      <c r="B10" s="147"/>
      <c r="C10" s="148"/>
      <c r="D10" s="149">
        <v>22172</v>
      </c>
      <c r="E10" s="150"/>
      <c r="F10" s="151">
        <v>29896</v>
      </c>
      <c r="G10" s="152"/>
      <c r="H10" s="153"/>
    </row>
    <row r="11" spans="1:8" x14ac:dyDescent="0.15">
      <c r="A11" s="134" t="s">
        <v>530</v>
      </c>
      <c r="B11" s="139"/>
      <c r="C11" s="140"/>
      <c r="D11" s="141">
        <v>29713</v>
      </c>
      <c r="E11" s="142"/>
      <c r="F11" s="143">
        <v>50636</v>
      </c>
      <c r="G11" s="144"/>
      <c r="H11" s="145"/>
    </row>
    <row r="12" spans="1:8" x14ac:dyDescent="0.15">
      <c r="A12" s="146"/>
      <c r="B12" s="147"/>
      <c r="C12" s="154"/>
      <c r="D12" s="149">
        <v>20689</v>
      </c>
      <c r="E12" s="150"/>
      <c r="F12" s="151">
        <v>31778</v>
      </c>
      <c r="G12" s="152"/>
      <c r="H12" s="153"/>
    </row>
    <row r="13" spans="1:8" x14ac:dyDescent="0.15">
      <c r="A13" s="134"/>
      <c r="B13" s="139"/>
      <c r="C13" s="140"/>
      <c r="D13" s="141">
        <v>42192</v>
      </c>
      <c r="E13" s="142"/>
      <c r="F13" s="143">
        <v>45966</v>
      </c>
      <c r="G13" s="155"/>
      <c r="H13" s="145"/>
    </row>
    <row r="14" spans="1:8" x14ac:dyDescent="0.15">
      <c r="A14" s="146"/>
      <c r="B14" s="147"/>
      <c r="C14" s="148"/>
      <c r="D14" s="149">
        <v>28630</v>
      </c>
      <c r="E14" s="150"/>
      <c r="F14" s="151">
        <v>27591</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0.54</v>
      </c>
      <c r="C19" s="156">
        <f>ROUND(VALUE(SUBSTITUTE(実質収支比率等に係る経年分析!G$48,"▲","-")),2)</f>
        <v>0.56000000000000005</v>
      </c>
      <c r="D19" s="156">
        <f>ROUND(VALUE(SUBSTITUTE(実質収支比率等に係る経年分析!H$48,"▲","-")),2)</f>
        <v>1.49</v>
      </c>
      <c r="E19" s="156">
        <f>ROUND(VALUE(SUBSTITUTE(実質収支比率等に係る経年分析!I$48,"▲","-")),2)</f>
        <v>1.46</v>
      </c>
      <c r="F19" s="156">
        <f>ROUND(VALUE(SUBSTITUTE(実質収支比率等に係る経年分析!J$48,"▲","-")),2)</f>
        <v>1.22</v>
      </c>
    </row>
    <row r="20" spans="1:11" x14ac:dyDescent="0.15">
      <c r="A20" s="156" t="s">
        <v>53</v>
      </c>
      <c r="B20" s="156">
        <f>ROUND(VALUE(SUBSTITUTE(実質収支比率等に係る経年分析!F$47,"▲","-")),2)</f>
        <v>12.82</v>
      </c>
      <c r="C20" s="156">
        <f>ROUND(VALUE(SUBSTITUTE(実質収支比率等に係る経年分析!G$47,"▲","-")),2)</f>
        <v>12.47</v>
      </c>
      <c r="D20" s="156">
        <f>ROUND(VALUE(SUBSTITUTE(実質収支比率等に係る経年分析!H$47,"▲","-")),2)</f>
        <v>12.88</v>
      </c>
      <c r="E20" s="156">
        <f>ROUND(VALUE(SUBSTITUTE(実質収支比率等に係る経年分析!I$47,"▲","-")),2)</f>
        <v>13.12</v>
      </c>
      <c r="F20" s="156">
        <f>ROUND(VALUE(SUBSTITUTE(実質収支比率等に係る経年分析!J$47,"▲","-")),2)</f>
        <v>13.16</v>
      </c>
    </row>
    <row r="21" spans="1:11" x14ac:dyDescent="0.15">
      <c r="A21" s="156" t="s">
        <v>54</v>
      </c>
      <c r="B21" s="156">
        <f>IF(ISNUMBER(VALUE(SUBSTITUTE(実質収支比率等に係る経年分析!F$49,"▲","-"))),ROUND(VALUE(SUBSTITUTE(実質収支比率等に係る経年分析!F$49,"▲","-")),2),NA())</f>
        <v>-0.44</v>
      </c>
      <c r="C21" s="156">
        <f>IF(ISNUMBER(VALUE(SUBSTITUTE(実質収支比率等に係る経年分析!G$49,"▲","-"))),ROUND(VALUE(SUBSTITUTE(実質収支比率等に係る経年分析!G$49,"▲","-")),2),NA())</f>
        <v>0.24</v>
      </c>
      <c r="D21" s="156">
        <f>IF(ISNUMBER(VALUE(SUBSTITUTE(実質収支比率等に係る経年分析!H$49,"▲","-"))),ROUND(VALUE(SUBSTITUTE(実質収支比率等に係る経年分析!H$49,"▲","-")),2),NA())</f>
        <v>1.08</v>
      </c>
      <c r="E21" s="156">
        <f>IF(ISNUMBER(VALUE(SUBSTITUTE(実質収支比率等に係る経年分析!I$49,"▲","-"))),ROUND(VALUE(SUBSTITUTE(実質収支比率等に係る経年分析!I$49,"▲","-")),2),NA())</f>
        <v>0.52</v>
      </c>
      <c r="F21" s="156">
        <f>IF(ISNUMBER(VALUE(SUBSTITUTE(実質収支比率等に係る経年分析!J$49,"▲","-"))),ROUND(VALUE(SUBSTITUTE(実質収支比率等に係る経年分析!J$49,"▲","-")),2),NA())</f>
        <v>0.72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0.49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0.25</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歯科保健センター事業</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0.05</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0.06</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0.05</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0.06</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0.05</v>
      </c>
    </row>
    <row r="30" spans="1:11" x14ac:dyDescent="0.15">
      <c r="A30" s="157" t="str">
        <f>IF(連結実質赤字比率に係る赤字・黒字の構成分析!C$40="",NA(),連結実質赤字比率に係る赤字・黒字の構成分析!C$40)</f>
        <v>国民健康保険事業</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0.06</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7.0000000000000007E-2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0.06</v>
      </c>
    </row>
    <row r="31" spans="1:11" x14ac:dyDescent="0.15">
      <c r="A31" s="157" t="str">
        <f>IF(連結実質赤字比率に係る赤字・黒字の構成分析!C$39="",NA(),連結実質赤字比率に係る赤字・黒字の構成分析!C$39)</f>
        <v>学校給食費管理事業</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0.09</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7.0000000000000007E-2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7.0000000000000007E-2</v>
      </c>
    </row>
    <row r="32" spans="1:11" x14ac:dyDescent="0.15">
      <c r="A32" s="157" t="str">
        <f>IF(連結実質赤字比率に係る赤字・黒字の構成分析!C$38="",NA(),連結実質赤字比率に係る赤字・黒字の構成分析!C$38)</f>
        <v>夜間休日応急診療事業</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0.47</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0.14000000000000001</v>
      </c>
    </row>
    <row r="33" spans="1:16" x14ac:dyDescent="0.15">
      <c r="A33" s="157" t="str">
        <f>IF(連結実質赤字比率に係る赤字・黒字の構成分析!C$37="",NA(),連結実質赤字比率に係る赤字・黒字の構成分析!C$37)</f>
        <v>後期高齢者医療事業</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0.14000000000000001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0.14000000000000001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0.14000000000000001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0.18</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0.28999999999999998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0.84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0.94</v>
      </c>
    </row>
    <row r="35" spans="1:16" x14ac:dyDescent="0.15">
      <c r="A35" s="157" t="str">
        <f>IF(連結実質赤字比率に係る赤字・黒字の構成分析!C$35="",NA(),連結実質赤字比率に係る赤字・黒字の構成分析!C$35)</f>
        <v>下水道事業</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6.32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5.96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5.36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4.8499999999999996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4.74</v>
      </c>
    </row>
    <row r="36" spans="1:16" x14ac:dyDescent="0.15">
      <c r="A36" s="157" t="str">
        <f>IF(連結実質赤字比率に係る赤字・黒字の構成分析!C$34="",NA(),連結実質赤字比率に係る赤字・黒字の構成分析!C$34)</f>
        <v>水道事業</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9.14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8.82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8.9600000000000009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8.19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8.23</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11828</v>
      </c>
      <c r="E42" s="158"/>
      <c r="F42" s="158"/>
      <c r="G42" s="158">
        <f>'実質公債費比率（分子）の構造'!L$52</f>
        <v>11485</v>
      </c>
      <c r="H42" s="158"/>
      <c r="I42" s="158"/>
      <c r="J42" s="158">
        <f>'実質公債費比率（分子）の構造'!M$52</f>
        <v>11115</v>
      </c>
      <c r="K42" s="158"/>
      <c r="L42" s="158"/>
      <c r="M42" s="158">
        <f>'実質公債費比率（分子）の構造'!N$52</f>
        <v>11162</v>
      </c>
      <c r="N42" s="158"/>
      <c r="O42" s="158"/>
      <c r="P42" s="158">
        <f>'実質公債費比率（分子）の構造'!O$52</f>
        <v>11435</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t="str">
        <f>'実質公債費比率（分子）の構造'!N$51</f>
        <v>-</v>
      </c>
      <c r="L43" s="158"/>
      <c r="M43" s="158"/>
      <c r="N43" s="158">
        <f>'実質公債費比率（分子）の構造'!O$51</f>
        <v>0</v>
      </c>
      <c r="O43" s="158"/>
      <c r="P43" s="158"/>
    </row>
    <row r="44" spans="1:16" x14ac:dyDescent="0.15">
      <c r="A44" s="158" t="s">
        <v>62</v>
      </c>
      <c r="B44" s="158">
        <f>'実質公債費比率（分子）の構造'!K$50</f>
        <v>180</v>
      </c>
      <c r="C44" s="158"/>
      <c r="D44" s="158"/>
      <c r="E44" s="158">
        <f>'実質公債費比率（分子）の構造'!L$50</f>
        <v>192</v>
      </c>
      <c r="F44" s="158"/>
      <c r="G44" s="158"/>
      <c r="H44" s="158">
        <f>'実質公債費比率（分子）の構造'!M$50</f>
        <v>183</v>
      </c>
      <c r="I44" s="158"/>
      <c r="J44" s="158"/>
      <c r="K44" s="158">
        <f>'実質公債費比率（分子）の構造'!N$50</f>
        <v>180</v>
      </c>
      <c r="L44" s="158"/>
      <c r="M44" s="158"/>
      <c r="N44" s="158">
        <f>'実質公債費比率（分子）の構造'!O$50</f>
        <v>180</v>
      </c>
      <c r="O44" s="158"/>
      <c r="P44" s="158"/>
    </row>
    <row r="45" spans="1:16" x14ac:dyDescent="0.1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2363</v>
      </c>
      <c r="C46" s="158"/>
      <c r="D46" s="158"/>
      <c r="E46" s="158">
        <f>'実質公債費比率（分子）の構造'!L$48</f>
        <v>2325</v>
      </c>
      <c r="F46" s="158"/>
      <c r="G46" s="158"/>
      <c r="H46" s="158">
        <f>'実質公債費比率（分子）の構造'!M$48</f>
        <v>2097</v>
      </c>
      <c r="I46" s="158"/>
      <c r="J46" s="158"/>
      <c r="K46" s="158">
        <f>'実質公債費比率（分子）の構造'!N$48</f>
        <v>1966</v>
      </c>
      <c r="L46" s="158"/>
      <c r="M46" s="158"/>
      <c r="N46" s="158">
        <f>'実質公債費比率（分子）の構造'!O$48</f>
        <v>1889</v>
      </c>
      <c r="O46" s="158"/>
      <c r="P46" s="158"/>
    </row>
    <row r="47" spans="1:16" x14ac:dyDescent="0.15">
      <c r="A47" s="158" t="s">
        <v>12</v>
      </c>
      <c r="B47" s="158">
        <f>'実質公債費比率（分子）の構造'!K$47</f>
        <v>32</v>
      </c>
      <c r="C47" s="158"/>
      <c r="D47" s="158"/>
      <c r="E47" s="158">
        <f>'実質公債費比率（分子）の構造'!L$47</f>
        <v>32</v>
      </c>
      <c r="F47" s="158"/>
      <c r="G47" s="158"/>
      <c r="H47" s="158">
        <f>'実質公債費比率（分子）の構造'!M$47</f>
        <v>40</v>
      </c>
      <c r="I47" s="158"/>
      <c r="J47" s="158"/>
      <c r="K47" s="158">
        <f>'実質公債費比率（分子）の構造'!N$47</f>
        <v>34</v>
      </c>
      <c r="L47" s="158"/>
      <c r="M47" s="158"/>
      <c r="N47" s="158">
        <f>'実質公債費比率（分子）の構造'!O$47</f>
        <v>35</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9952</v>
      </c>
      <c r="C49" s="158"/>
      <c r="D49" s="158"/>
      <c r="E49" s="158">
        <f>'実質公債費比率（分子）の構造'!L$45</f>
        <v>9727</v>
      </c>
      <c r="F49" s="158"/>
      <c r="G49" s="158"/>
      <c r="H49" s="158">
        <f>'実質公債費比率（分子）の構造'!M$45</f>
        <v>9819</v>
      </c>
      <c r="I49" s="158"/>
      <c r="J49" s="158"/>
      <c r="K49" s="158">
        <f>'実質公債費比率（分子）の構造'!N$45</f>
        <v>9958</v>
      </c>
      <c r="L49" s="158"/>
      <c r="M49" s="158"/>
      <c r="N49" s="158">
        <f>'実質公債費比率（分子）の構造'!O$45</f>
        <v>10036</v>
      </c>
      <c r="O49" s="158"/>
      <c r="P49" s="158"/>
    </row>
    <row r="50" spans="1:16" x14ac:dyDescent="0.15">
      <c r="A50" s="158" t="s">
        <v>67</v>
      </c>
      <c r="B50" s="158" t="e">
        <f>NA()</f>
        <v>#N/A</v>
      </c>
      <c r="C50" s="158">
        <f>IF(ISNUMBER('実質公債費比率（分子）の構造'!K$53),'実質公債費比率（分子）の構造'!K$53,NA())</f>
        <v>699</v>
      </c>
      <c r="D50" s="158" t="e">
        <f>NA()</f>
        <v>#N/A</v>
      </c>
      <c r="E50" s="158" t="e">
        <f>NA()</f>
        <v>#N/A</v>
      </c>
      <c r="F50" s="158">
        <f>IF(ISNUMBER('実質公債費比率（分子）の構造'!L$53),'実質公債費比率（分子）の構造'!L$53,NA())</f>
        <v>791</v>
      </c>
      <c r="G50" s="158" t="e">
        <f>NA()</f>
        <v>#N/A</v>
      </c>
      <c r="H50" s="158" t="e">
        <f>NA()</f>
        <v>#N/A</v>
      </c>
      <c r="I50" s="158">
        <f>IF(ISNUMBER('実質公債費比率（分子）の構造'!M$53),'実質公債費比率（分子）の構造'!M$53,NA())</f>
        <v>1024</v>
      </c>
      <c r="J50" s="158" t="e">
        <f>NA()</f>
        <v>#N/A</v>
      </c>
      <c r="K50" s="158" t="e">
        <f>NA()</f>
        <v>#N/A</v>
      </c>
      <c r="L50" s="158">
        <f>IF(ISNUMBER('実質公債費比率（分子）の構造'!N$53),'実質公債費比率（分子）の構造'!N$53,NA())</f>
        <v>976</v>
      </c>
      <c r="M50" s="158" t="e">
        <f>NA()</f>
        <v>#N/A</v>
      </c>
      <c r="N50" s="158" t="e">
        <f>NA()</f>
        <v>#N/A</v>
      </c>
      <c r="O50" s="158">
        <f>IF(ISNUMBER('実質公債費比率（分子）の構造'!O$53),'実質公債費比率（分子）の構造'!O$53,NA())</f>
        <v>705</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85123</v>
      </c>
      <c r="E56" s="157"/>
      <c r="F56" s="157"/>
      <c r="G56" s="157">
        <f>'将来負担比率（分子）の構造'!J$52</f>
        <v>85752</v>
      </c>
      <c r="H56" s="157"/>
      <c r="I56" s="157"/>
      <c r="J56" s="157">
        <f>'将来負担比率（分子）の構造'!K$52</f>
        <v>84123</v>
      </c>
      <c r="K56" s="157"/>
      <c r="L56" s="157"/>
      <c r="M56" s="157">
        <f>'将来負担比率（分子）の構造'!L$52</f>
        <v>83309</v>
      </c>
      <c r="N56" s="157"/>
      <c r="O56" s="157"/>
      <c r="P56" s="157">
        <f>'将来負担比率（分子）の構造'!M$52</f>
        <v>79726</v>
      </c>
    </row>
    <row r="57" spans="1:16" x14ac:dyDescent="0.15">
      <c r="A57" s="157" t="s">
        <v>42</v>
      </c>
      <c r="B57" s="157"/>
      <c r="C57" s="157"/>
      <c r="D57" s="157">
        <f>'将来負担比率（分子）の構造'!I$51</f>
        <v>41999</v>
      </c>
      <c r="E57" s="157"/>
      <c r="F57" s="157"/>
      <c r="G57" s="157">
        <f>'将来負担比率（分子）の構造'!J$51</f>
        <v>42799</v>
      </c>
      <c r="H57" s="157"/>
      <c r="I57" s="157"/>
      <c r="J57" s="157">
        <f>'将来負担比率（分子）の構造'!K$51</f>
        <v>42520</v>
      </c>
      <c r="K57" s="157"/>
      <c r="L57" s="157"/>
      <c r="M57" s="157">
        <f>'将来負担比率（分子）の構造'!L$51</f>
        <v>46930</v>
      </c>
      <c r="N57" s="157"/>
      <c r="O57" s="157"/>
      <c r="P57" s="157">
        <f>'将来負担比率（分子）の構造'!M$51</f>
        <v>46385</v>
      </c>
    </row>
    <row r="58" spans="1:16" x14ac:dyDescent="0.15">
      <c r="A58" s="157" t="s">
        <v>41</v>
      </c>
      <c r="B58" s="157"/>
      <c r="C58" s="157"/>
      <c r="D58" s="157">
        <f>'将来負担比率（分子）の構造'!I$50</f>
        <v>25349</v>
      </c>
      <c r="E58" s="157"/>
      <c r="F58" s="157"/>
      <c r="G58" s="157">
        <f>'将来負担比率（分子）の構造'!J$50</f>
        <v>26790</v>
      </c>
      <c r="H58" s="157"/>
      <c r="I58" s="157"/>
      <c r="J58" s="157">
        <f>'将来負担比率（分子）の構造'!K$50</f>
        <v>27520</v>
      </c>
      <c r="K58" s="157"/>
      <c r="L58" s="157"/>
      <c r="M58" s="157">
        <f>'将来負担比率（分子）の構造'!L$50</f>
        <v>27644</v>
      </c>
      <c r="N58" s="157"/>
      <c r="O58" s="157"/>
      <c r="P58" s="157">
        <f>'将来負担比率（分子）の構造'!M$50</f>
        <v>26986</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168</v>
      </c>
      <c r="C61" s="157"/>
      <c r="D61" s="157"/>
      <c r="E61" s="157">
        <f>'将来負担比率（分子）の構造'!J$46</f>
        <v>160</v>
      </c>
      <c r="F61" s="157"/>
      <c r="G61" s="157"/>
      <c r="H61" s="157">
        <f>'将来負担比率（分子）の構造'!K$46</f>
        <v>153</v>
      </c>
      <c r="I61" s="157"/>
      <c r="J61" s="157"/>
      <c r="K61" s="157">
        <f>'将来負担比率（分子）の構造'!L$46</f>
        <v>145</v>
      </c>
      <c r="L61" s="157"/>
      <c r="M61" s="157"/>
      <c r="N61" s="157">
        <f>'将来負担比率（分子）の構造'!M$46</f>
        <v>8</v>
      </c>
      <c r="O61" s="157"/>
      <c r="P61" s="157"/>
    </row>
    <row r="62" spans="1:16" x14ac:dyDescent="0.15">
      <c r="A62" s="157" t="s">
        <v>35</v>
      </c>
      <c r="B62" s="157">
        <f>'将来負担比率（分子）の構造'!I$45</f>
        <v>12254</v>
      </c>
      <c r="C62" s="157"/>
      <c r="D62" s="157"/>
      <c r="E62" s="157">
        <f>'将来負担比率（分子）の構造'!J$45</f>
        <v>12468</v>
      </c>
      <c r="F62" s="157"/>
      <c r="G62" s="157"/>
      <c r="H62" s="157">
        <f>'将来負担比率（分子）の構造'!K$45</f>
        <v>12456</v>
      </c>
      <c r="I62" s="157"/>
      <c r="J62" s="157"/>
      <c r="K62" s="157">
        <f>'将来負担比率（分子）の構造'!L$45</f>
        <v>12991</v>
      </c>
      <c r="L62" s="157"/>
      <c r="M62" s="157"/>
      <c r="N62" s="157">
        <f>'将来負担比率（分子）の構造'!M$45</f>
        <v>13027</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29088</v>
      </c>
      <c r="C64" s="157"/>
      <c r="D64" s="157"/>
      <c r="E64" s="157">
        <f>'将来負担比率（分子）の構造'!J$43</f>
        <v>26384</v>
      </c>
      <c r="F64" s="157"/>
      <c r="G64" s="157"/>
      <c r="H64" s="157">
        <f>'将来負担比率（分子）の構造'!K$43</f>
        <v>23009</v>
      </c>
      <c r="I64" s="157"/>
      <c r="J64" s="157"/>
      <c r="K64" s="157">
        <f>'将来負担比率（分子）の構造'!L$43</f>
        <v>21474</v>
      </c>
      <c r="L64" s="157"/>
      <c r="M64" s="157"/>
      <c r="N64" s="157">
        <f>'将来負担比率（分子）の構造'!M$43</f>
        <v>19783</v>
      </c>
      <c r="O64" s="157"/>
      <c r="P64" s="157"/>
    </row>
    <row r="65" spans="1:16" x14ac:dyDescent="0.15">
      <c r="A65" s="157" t="s">
        <v>32</v>
      </c>
      <c r="B65" s="157">
        <f>'将来負担比率（分子）の構造'!I$42</f>
        <v>3670</v>
      </c>
      <c r="C65" s="157"/>
      <c r="D65" s="157"/>
      <c r="E65" s="157">
        <f>'将来負担比率（分子）の構造'!J$42</f>
        <v>2672</v>
      </c>
      <c r="F65" s="157"/>
      <c r="G65" s="157"/>
      <c r="H65" s="157">
        <f>'将来負担比率（分子）の構造'!K$42</f>
        <v>2641</v>
      </c>
      <c r="I65" s="157"/>
      <c r="J65" s="157"/>
      <c r="K65" s="157">
        <f>'将来負担比率（分子）の構造'!L$42</f>
        <v>2410</v>
      </c>
      <c r="L65" s="157"/>
      <c r="M65" s="157"/>
      <c r="N65" s="157">
        <f>'将来負担比率（分子）の構造'!M$42</f>
        <v>4069</v>
      </c>
      <c r="O65" s="157"/>
      <c r="P65" s="157"/>
    </row>
    <row r="66" spans="1:16" x14ac:dyDescent="0.15">
      <c r="A66" s="157" t="s">
        <v>31</v>
      </c>
      <c r="B66" s="157">
        <f>'将来負担比率（分子）の構造'!I$41</f>
        <v>95346</v>
      </c>
      <c r="C66" s="157"/>
      <c r="D66" s="157"/>
      <c r="E66" s="157">
        <f>'将来負担比率（分子）の構造'!J$41</f>
        <v>101084</v>
      </c>
      <c r="F66" s="157"/>
      <c r="G66" s="157"/>
      <c r="H66" s="157">
        <f>'将来負担比率（分子）の構造'!K$41</f>
        <v>97452</v>
      </c>
      <c r="I66" s="157"/>
      <c r="J66" s="157"/>
      <c r="K66" s="157">
        <f>'将来負担比率（分子）の構造'!L$41</f>
        <v>100012</v>
      </c>
      <c r="L66" s="157"/>
      <c r="M66" s="157"/>
      <c r="N66" s="157">
        <f>'将来負担比率（分子）の構造'!M$41</f>
        <v>95964</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6693</v>
      </c>
      <c r="C72" s="161">
        <f>基金残高に係る経年分析!G55</f>
        <v>6963</v>
      </c>
      <c r="D72" s="161">
        <f>基金残高に係る経年分析!H55</f>
        <v>7201</v>
      </c>
    </row>
    <row r="73" spans="1:16" x14ac:dyDescent="0.15">
      <c r="A73" s="160" t="s">
        <v>74</v>
      </c>
      <c r="B73" s="161">
        <f>基金残高に係る経年分析!F56</f>
        <v>4190</v>
      </c>
      <c r="C73" s="161">
        <f>基金残高に係る経年分析!G56</f>
        <v>4453</v>
      </c>
      <c r="D73" s="161">
        <f>基金残高に係る経年分析!H56</f>
        <v>4380</v>
      </c>
    </row>
    <row r="74" spans="1:16" x14ac:dyDescent="0.15">
      <c r="A74" s="160" t="s">
        <v>75</v>
      </c>
      <c r="B74" s="161">
        <f>基金残高に係る経年分析!F57</f>
        <v>13223</v>
      </c>
      <c r="C74" s="161">
        <f>基金残高に係る経年分析!G57</f>
        <v>13566</v>
      </c>
      <c r="D74" s="161">
        <f>基金残高に係る経年分析!H57</f>
        <v>13076</v>
      </c>
    </row>
  </sheetData>
  <sheetProtection algorithmName="SHA-512" hashValue="v9fd/lzN9budkC+XLAGInT6aDnPhwHWjfsU2hlA1ao/2CCPdNQP6wxJFeC58QuU4kevBiWx78iqgO5wKAMFwEQ==" saltValue="hsp2vFt/+539wB/ZRPCD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40512891</v>
      </c>
      <c r="S5" s="600"/>
      <c r="T5" s="600"/>
      <c r="U5" s="600"/>
      <c r="V5" s="600"/>
      <c r="W5" s="600"/>
      <c r="X5" s="600"/>
      <c r="Y5" s="601"/>
      <c r="Z5" s="602">
        <v>40.299999999999997</v>
      </c>
      <c r="AA5" s="602"/>
      <c r="AB5" s="602"/>
      <c r="AC5" s="602"/>
      <c r="AD5" s="603">
        <v>37654492</v>
      </c>
      <c r="AE5" s="603"/>
      <c r="AF5" s="603"/>
      <c r="AG5" s="603"/>
      <c r="AH5" s="603"/>
      <c r="AI5" s="603"/>
      <c r="AJ5" s="603"/>
      <c r="AK5" s="603"/>
      <c r="AL5" s="604">
        <v>67</v>
      </c>
      <c r="AM5" s="605"/>
      <c r="AN5" s="605"/>
      <c r="AO5" s="606"/>
      <c r="AP5" s="596" t="s">
        <v>216</v>
      </c>
      <c r="AQ5" s="597"/>
      <c r="AR5" s="597"/>
      <c r="AS5" s="597"/>
      <c r="AT5" s="597"/>
      <c r="AU5" s="597"/>
      <c r="AV5" s="597"/>
      <c r="AW5" s="597"/>
      <c r="AX5" s="597"/>
      <c r="AY5" s="597"/>
      <c r="AZ5" s="597"/>
      <c r="BA5" s="597"/>
      <c r="BB5" s="597"/>
      <c r="BC5" s="597"/>
      <c r="BD5" s="597"/>
      <c r="BE5" s="597"/>
      <c r="BF5" s="598"/>
      <c r="BG5" s="610">
        <v>37652671</v>
      </c>
      <c r="BH5" s="611"/>
      <c r="BI5" s="611"/>
      <c r="BJ5" s="611"/>
      <c r="BK5" s="611"/>
      <c r="BL5" s="611"/>
      <c r="BM5" s="611"/>
      <c r="BN5" s="612"/>
      <c r="BO5" s="613">
        <v>92.9</v>
      </c>
      <c r="BP5" s="613"/>
      <c r="BQ5" s="613"/>
      <c r="BR5" s="613"/>
      <c r="BS5" s="614">
        <v>524552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722269</v>
      </c>
      <c r="S6" s="611"/>
      <c r="T6" s="611"/>
      <c r="U6" s="611"/>
      <c r="V6" s="611"/>
      <c r="W6" s="611"/>
      <c r="X6" s="611"/>
      <c r="Y6" s="612"/>
      <c r="Z6" s="613">
        <v>0.7</v>
      </c>
      <c r="AA6" s="613"/>
      <c r="AB6" s="613"/>
      <c r="AC6" s="613"/>
      <c r="AD6" s="614">
        <v>722269</v>
      </c>
      <c r="AE6" s="614"/>
      <c r="AF6" s="614"/>
      <c r="AG6" s="614"/>
      <c r="AH6" s="614"/>
      <c r="AI6" s="614"/>
      <c r="AJ6" s="614"/>
      <c r="AK6" s="614"/>
      <c r="AL6" s="615">
        <v>1.3</v>
      </c>
      <c r="AM6" s="616"/>
      <c r="AN6" s="616"/>
      <c r="AO6" s="617"/>
      <c r="AP6" s="607" t="s">
        <v>221</v>
      </c>
      <c r="AQ6" s="608"/>
      <c r="AR6" s="608"/>
      <c r="AS6" s="608"/>
      <c r="AT6" s="608"/>
      <c r="AU6" s="608"/>
      <c r="AV6" s="608"/>
      <c r="AW6" s="608"/>
      <c r="AX6" s="608"/>
      <c r="AY6" s="608"/>
      <c r="AZ6" s="608"/>
      <c r="BA6" s="608"/>
      <c r="BB6" s="608"/>
      <c r="BC6" s="608"/>
      <c r="BD6" s="608"/>
      <c r="BE6" s="608"/>
      <c r="BF6" s="609"/>
      <c r="BG6" s="610">
        <v>37652671</v>
      </c>
      <c r="BH6" s="611"/>
      <c r="BI6" s="611"/>
      <c r="BJ6" s="611"/>
      <c r="BK6" s="611"/>
      <c r="BL6" s="611"/>
      <c r="BM6" s="611"/>
      <c r="BN6" s="612"/>
      <c r="BO6" s="613">
        <v>92.9</v>
      </c>
      <c r="BP6" s="613"/>
      <c r="BQ6" s="613"/>
      <c r="BR6" s="613"/>
      <c r="BS6" s="614">
        <v>524552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525436</v>
      </c>
      <c r="CS6" s="611"/>
      <c r="CT6" s="611"/>
      <c r="CU6" s="611"/>
      <c r="CV6" s="611"/>
      <c r="CW6" s="611"/>
      <c r="CX6" s="611"/>
      <c r="CY6" s="612"/>
      <c r="CZ6" s="604">
        <v>0.5</v>
      </c>
      <c r="DA6" s="605"/>
      <c r="DB6" s="605"/>
      <c r="DC6" s="621"/>
      <c r="DD6" s="619" t="s">
        <v>122</v>
      </c>
      <c r="DE6" s="611"/>
      <c r="DF6" s="611"/>
      <c r="DG6" s="611"/>
      <c r="DH6" s="611"/>
      <c r="DI6" s="611"/>
      <c r="DJ6" s="611"/>
      <c r="DK6" s="611"/>
      <c r="DL6" s="611"/>
      <c r="DM6" s="611"/>
      <c r="DN6" s="611"/>
      <c r="DO6" s="611"/>
      <c r="DP6" s="612"/>
      <c r="DQ6" s="619">
        <v>525436</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27416</v>
      </c>
      <c r="S7" s="611"/>
      <c r="T7" s="611"/>
      <c r="U7" s="611"/>
      <c r="V7" s="611"/>
      <c r="W7" s="611"/>
      <c r="X7" s="611"/>
      <c r="Y7" s="612"/>
      <c r="Z7" s="613">
        <v>0</v>
      </c>
      <c r="AA7" s="613"/>
      <c r="AB7" s="613"/>
      <c r="AC7" s="613"/>
      <c r="AD7" s="614">
        <v>27416</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16467796</v>
      </c>
      <c r="BH7" s="611"/>
      <c r="BI7" s="611"/>
      <c r="BJ7" s="611"/>
      <c r="BK7" s="611"/>
      <c r="BL7" s="611"/>
      <c r="BM7" s="611"/>
      <c r="BN7" s="612"/>
      <c r="BO7" s="613">
        <v>40.6</v>
      </c>
      <c r="BP7" s="613"/>
      <c r="BQ7" s="613"/>
      <c r="BR7" s="613"/>
      <c r="BS7" s="614">
        <v>524552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11308254</v>
      </c>
      <c r="CS7" s="611"/>
      <c r="CT7" s="611"/>
      <c r="CU7" s="611"/>
      <c r="CV7" s="611"/>
      <c r="CW7" s="611"/>
      <c r="CX7" s="611"/>
      <c r="CY7" s="612"/>
      <c r="CZ7" s="613">
        <v>11.4</v>
      </c>
      <c r="DA7" s="613"/>
      <c r="DB7" s="613"/>
      <c r="DC7" s="613"/>
      <c r="DD7" s="619">
        <v>761111</v>
      </c>
      <c r="DE7" s="611"/>
      <c r="DF7" s="611"/>
      <c r="DG7" s="611"/>
      <c r="DH7" s="611"/>
      <c r="DI7" s="611"/>
      <c r="DJ7" s="611"/>
      <c r="DK7" s="611"/>
      <c r="DL7" s="611"/>
      <c r="DM7" s="611"/>
      <c r="DN7" s="611"/>
      <c r="DO7" s="611"/>
      <c r="DP7" s="612"/>
      <c r="DQ7" s="619">
        <v>8738676</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488773</v>
      </c>
      <c r="S8" s="611"/>
      <c r="T8" s="611"/>
      <c r="U8" s="611"/>
      <c r="V8" s="611"/>
      <c r="W8" s="611"/>
      <c r="X8" s="611"/>
      <c r="Y8" s="612"/>
      <c r="Z8" s="613">
        <v>0.5</v>
      </c>
      <c r="AA8" s="613"/>
      <c r="AB8" s="613"/>
      <c r="AC8" s="613"/>
      <c r="AD8" s="614">
        <v>488773</v>
      </c>
      <c r="AE8" s="614"/>
      <c r="AF8" s="614"/>
      <c r="AG8" s="614"/>
      <c r="AH8" s="614"/>
      <c r="AI8" s="614"/>
      <c r="AJ8" s="614"/>
      <c r="AK8" s="614"/>
      <c r="AL8" s="615">
        <v>0.9</v>
      </c>
      <c r="AM8" s="616"/>
      <c r="AN8" s="616"/>
      <c r="AO8" s="617"/>
      <c r="AP8" s="607" t="s">
        <v>227</v>
      </c>
      <c r="AQ8" s="608"/>
      <c r="AR8" s="608"/>
      <c r="AS8" s="608"/>
      <c r="AT8" s="608"/>
      <c r="AU8" s="608"/>
      <c r="AV8" s="608"/>
      <c r="AW8" s="608"/>
      <c r="AX8" s="608"/>
      <c r="AY8" s="608"/>
      <c r="AZ8" s="608"/>
      <c r="BA8" s="608"/>
      <c r="BB8" s="608"/>
      <c r="BC8" s="608"/>
      <c r="BD8" s="608"/>
      <c r="BE8" s="608"/>
      <c r="BF8" s="609"/>
      <c r="BG8" s="610">
        <v>401394</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44405437</v>
      </c>
      <c r="CS8" s="611"/>
      <c r="CT8" s="611"/>
      <c r="CU8" s="611"/>
      <c r="CV8" s="611"/>
      <c r="CW8" s="611"/>
      <c r="CX8" s="611"/>
      <c r="CY8" s="612"/>
      <c r="CZ8" s="613">
        <v>44.7</v>
      </c>
      <c r="DA8" s="613"/>
      <c r="DB8" s="613"/>
      <c r="DC8" s="613"/>
      <c r="DD8" s="619">
        <v>549038</v>
      </c>
      <c r="DE8" s="611"/>
      <c r="DF8" s="611"/>
      <c r="DG8" s="611"/>
      <c r="DH8" s="611"/>
      <c r="DI8" s="611"/>
      <c r="DJ8" s="611"/>
      <c r="DK8" s="611"/>
      <c r="DL8" s="611"/>
      <c r="DM8" s="611"/>
      <c r="DN8" s="611"/>
      <c r="DO8" s="611"/>
      <c r="DP8" s="612"/>
      <c r="DQ8" s="619">
        <v>22024297</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644723</v>
      </c>
      <c r="S9" s="611"/>
      <c r="T9" s="611"/>
      <c r="U9" s="611"/>
      <c r="V9" s="611"/>
      <c r="W9" s="611"/>
      <c r="X9" s="611"/>
      <c r="Y9" s="612"/>
      <c r="Z9" s="613">
        <v>0.6</v>
      </c>
      <c r="AA9" s="613"/>
      <c r="AB9" s="613"/>
      <c r="AC9" s="613"/>
      <c r="AD9" s="614">
        <v>644723</v>
      </c>
      <c r="AE9" s="614"/>
      <c r="AF9" s="614"/>
      <c r="AG9" s="614"/>
      <c r="AH9" s="614"/>
      <c r="AI9" s="614"/>
      <c r="AJ9" s="614"/>
      <c r="AK9" s="614"/>
      <c r="AL9" s="615">
        <v>1.1000000000000001</v>
      </c>
      <c r="AM9" s="616"/>
      <c r="AN9" s="616"/>
      <c r="AO9" s="617"/>
      <c r="AP9" s="607" t="s">
        <v>230</v>
      </c>
      <c r="AQ9" s="608"/>
      <c r="AR9" s="608"/>
      <c r="AS9" s="608"/>
      <c r="AT9" s="608"/>
      <c r="AU9" s="608"/>
      <c r="AV9" s="608"/>
      <c r="AW9" s="608"/>
      <c r="AX9" s="608"/>
      <c r="AY9" s="608"/>
      <c r="AZ9" s="608"/>
      <c r="BA9" s="608"/>
      <c r="BB9" s="608"/>
      <c r="BC9" s="608"/>
      <c r="BD9" s="608"/>
      <c r="BE9" s="608"/>
      <c r="BF9" s="609"/>
      <c r="BG9" s="610">
        <v>13562070</v>
      </c>
      <c r="BH9" s="611"/>
      <c r="BI9" s="611"/>
      <c r="BJ9" s="611"/>
      <c r="BK9" s="611"/>
      <c r="BL9" s="611"/>
      <c r="BM9" s="611"/>
      <c r="BN9" s="612"/>
      <c r="BO9" s="613">
        <v>33.5</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9197778</v>
      </c>
      <c r="CS9" s="611"/>
      <c r="CT9" s="611"/>
      <c r="CU9" s="611"/>
      <c r="CV9" s="611"/>
      <c r="CW9" s="611"/>
      <c r="CX9" s="611"/>
      <c r="CY9" s="612"/>
      <c r="CZ9" s="613">
        <v>9.3000000000000007</v>
      </c>
      <c r="DA9" s="613"/>
      <c r="DB9" s="613"/>
      <c r="DC9" s="613"/>
      <c r="DD9" s="619">
        <v>1513593</v>
      </c>
      <c r="DE9" s="611"/>
      <c r="DF9" s="611"/>
      <c r="DG9" s="611"/>
      <c r="DH9" s="611"/>
      <c r="DI9" s="611"/>
      <c r="DJ9" s="611"/>
      <c r="DK9" s="611"/>
      <c r="DL9" s="611"/>
      <c r="DM9" s="611"/>
      <c r="DN9" s="611"/>
      <c r="DO9" s="611"/>
      <c r="DP9" s="612"/>
      <c r="DQ9" s="619">
        <v>6983499</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672764</v>
      </c>
      <c r="BH10" s="611"/>
      <c r="BI10" s="611"/>
      <c r="BJ10" s="611"/>
      <c r="BK10" s="611"/>
      <c r="BL10" s="611"/>
      <c r="BM10" s="611"/>
      <c r="BN10" s="612"/>
      <c r="BO10" s="613">
        <v>1.7</v>
      </c>
      <c r="BP10" s="613"/>
      <c r="BQ10" s="613"/>
      <c r="BR10" s="613"/>
      <c r="BS10" s="614">
        <v>111928</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252906</v>
      </c>
      <c r="CS10" s="611"/>
      <c r="CT10" s="611"/>
      <c r="CU10" s="611"/>
      <c r="CV10" s="611"/>
      <c r="CW10" s="611"/>
      <c r="CX10" s="611"/>
      <c r="CY10" s="612"/>
      <c r="CZ10" s="613">
        <v>0.3</v>
      </c>
      <c r="DA10" s="613"/>
      <c r="DB10" s="613"/>
      <c r="DC10" s="613"/>
      <c r="DD10" s="619" t="s">
        <v>122</v>
      </c>
      <c r="DE10" s="611"/>
      <c r="DF10" s="611"/>
      <c r="DG10" s="611"/>
      <c r="DH10" s="611"/>
      <c r="DI10" s="611"/>
      <c r="DJ10" s="611"/>
      <c r="DK10" s="611"/>
      <c r="DL10" s="611"/>
      <c r="DM10" s="611"/>
      <c r="DN10" s="611"/>
      <c r="DO10" s="611"/>
      <c r="DP10" s="612"/>
      <c r="DQ10" s="619">
        <v>97916</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6198920</v>
      </c>
      <c r="S11" s="611"/>
      <c r="T11" s="611"/>
      <c r="U11" s="611"/>
      <c r="V11" s="611"/>
      <c r="W11" s="611"/>
      <c r="X11" s="611"/>
      <c r="Y11" s="612"/>
      <c r="Z11" s="615">
        <v>6.2</v>
      </c>
      <c r="AA11" s="616"/>
      <c r="AB11" s="616"/>
      <c r="AC11" s="622"/>
      <c r="AD11" s="619">
        <v>6198920</v>
      </c>
      <c r="AE11" s="611"/>
      <c r="AF11" s="611"/>
      <c r="AG11" s="611"/>
      <c r="AH11" s="611"/>
      <c r="AI11" s="611"/>
      <c r="AJ11" s="611"/>
      <c r="AK11" s="612"/>
      <c r="AL11" s="615">
        <v>11</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1831568</v>
      </c>
      <c r="BH11" s="611"/>
      <c r="BI11" s="611"/>
      <c r="BJ11" s="611"/>
      <c r="BK11" s="611"/>
      <c r="BL11" s="611"/>
      <c r="BM11" s="611"/>
      <c r="BN11" s="612"/>
      <c r="BO11" s="613">
        <v>4.5</v>
      </c>
      <c r="BP11" s="613"/>
      <c r="BQ11" s="613"/>
      <c r="BR11" s="613"/>
      <c r="BS11" s="614">
        <v>412624</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690752</v>
      </c>
      <c r="CS11" s="611"/>
      <c r="CT11" s="611"/>
      <c r="CU11" s="611"/>
      <c r="CV11" s="611"/>
      <c r="CW11" s="611"/>
      <c r="CX11" s="611"/>
      <c r="CY11" s="612"/>
      <c r="CZ11" s="613">
        <v>0.7</v>
      </c>
      <c r="DA11" s="613"/>
      <c r="DB11" s="613"/>
      <c r="DC11" s="613"/>
      <c r="DD11" s="619">
        <v>58019</v>
      </c>
      <c r="DE11" s="611"/>
      <c r="DF11" s="611"/>
      <c r="DG11" s="611"/>
      <c r="DH11" s="611"/>
      <c r="DI11" s="611"/>
      <c r="DJ11" s="611"/>
      <c r="DK11" s="611"/>
      <c r="DL11" s="611"/>
      <c r="DM11" s="611"/>
      <c r="DN11" s="611"/>
      <c r="DO11" s="611"/>
      <c r="DP11" s="612"/>
      <c r="DQ11" s="619">
        <v>547488</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v>20776</v>
      </c>
      <c r="S12" s="611"/>
      <c r="T12" s="611"/>
      <c r="U12" s="611"/>
      <c r="V12" s="611"/>
      <c r="W12" s="611"/>
      <c r="X12" s="611"/>
      <c r="Y12" s="612"/>
      <c r="Z12" s="613">
        <v>0</v>
      </c>
      <c r="AA12" s="613"/>
      <c r="AB12" s="613"/>
      <c r="AC12" s="613"/>
      <c r="AD12" s="614">
        <v>20776</v>
      </c>
      <c r="AE12" s="614"/>
      <c r="AF12" s="614"/>
      <c r="AG12" s="614"/>
      <c r="AH12" s="614"/>
      <c r="AI12" s="614"/>
      <c r="AJ12" s="614"/>
      <c r="AK12" s="614"/>
      <c r="AL12" s="615">
        <v>0</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18764462</v>
      </c>
      <c r="BH12" s="611"/>
      <c r="BI12" s="611"/>
      <c r="BJ12" s="611"/>
      <c r="BK12" s="611"/>
      <c r="BL12" s="611"/>
      <c r="BM12" s="611"/>
      <c r="BN12" s="612"/>
      <c r="BO12" s="613">
        <v>46.3</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925459</v>
      </c>
      <c r="CS12" s="611"/>
      <c r="CT12" s="611"/>
      <c r="CU12" s="611"/>
      <c r="CV12" s="611"/>
      <c r="CW12" s="611"/>
      <c r="CX12" s="611"/>
      <c r="CY12" s="612"/>
      <c r="CZ12" s="613">
        <v>0.9</v>
      </c>
      <c r="DA12" s="613"/>
      <c r="DB12" s="613"/>
      <c r="DC12" s="613"/>
      <c r="DD12" s="619">
        <v>2485</v>
      </c>
      <c r="DE12" s="611"/>
      <c r="DF12" s="611"/>
      <c r="DG12" s="611"/>
      <c r="DH12" s="611"/>
      <c r="DI12" s="611"/>
      <c r="DJ12" s="611"/>
      <c r="DK12" s="611"/>
      <c r="DL12" s="611"/>
      <c r="DM12" s="611"/>
      <c r="DN12" s="611"/>
      <c r="DO12" s="611"/>
      <c r="DP12" s="612"/>
      <c r="DQ12" s="619">
        <v>600243</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18596010</v>
      </c>
      <c r="BH13" s="611"/>
      <c r="BI13" s="611"/>
      <c r="BJ13" s="611"/>
      <c r="BK13" s="611"/>
      <c r="BL13" s="611"/>
      <c r="BM13" s="611"/>
      <c r="BN13" s="612"/>
      <c r="BO13" s="613">
        <v>45.9</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8029405</v>
      </c>
      <c r="CS13" s="611"/>
      <c r="CT13" s="611"/>
      <c r="CU13" s="611"/>
      <c r="CV13" s="611"/>
      <c r="CW13" s="611"/>
      <c r="CX13" s="611"/>
      <c r="CY13" s="612"/>
      <c r="CZ13" s="613">
        <v>8.1</v>
      </c>
      <c r="DA13" s="613"/>
      <c r="DB13" s="613"/>
      <c r="DC13" s="613"/>
      <c r="DD13" s="619">
        <v>3042440</v>
      </c>
      <c r="DE13" s="611"/>
      <c r="DF13" s="611"/>
      <c r="DG13" s="611"/>
      <c r="DH13" s="611"/>
      <c r="DI13" s="611"/>
      <c r="DJ13" s="611"/>
      <c r="DK13" s="611"/>
      <c r="DL13" s="611"/>
      <c r="DM13" s="611"/>
      <c r="DN13" s="611"/>
      <c r="DO13" s="611"/>
      <c r="DP13" s="612"/>
      <c r="DQ13" s="619">
        <v>5957657</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716340</v>
      </c>
      <c r="BH14" s="611"/>
      <c r="BI14" s="611"/>
      <c r="BJ14" s="611"/>
      <c r="BK14" s="611"/>
      <c r="BL14" s="611"/>
      <c r="BM14" s="611"/>
      <c r="BN14" s="612"/>
      <c r="BO14" s="613">
        <v>1.8</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3517351</v>
      </c>
      <c r="CS14" s="611"/>
      <c r="CT14" s="611"/>
      <c r="CU14" s="611"/>
      <c r="CV14" s="611"/>
      <c r="CW14" s="611"/>
      <c r="CX14" s="611"/>
      <c r="CY14" s="612"/>
      <c r="CZ14" s="613">
        <v>3.5</v>
      </c>
      <c r="DA14" s="613"/>
      <c r="DB14" s="613"/>
      <c r="DC14" s="613"/>
      <c r="DD14" s="619">
        <v>234893</v>
      </c>
      <c r="DE14" s="611"/>
      <c r="DF14" s="611"/>
      <c r="DG14" s="611"/>
      <c r="DH14" s="611"/>
      <c r="DI14" s="611"/>
      <c r="DJ14" s="611"/>
      <c r="DK14" s="611"/>
      <c r="DL14" s="611"/>
      <c r="DM14" s="611"/>
      <c r="DN14" s="611"/>
      <c r="DO14" s="611"/>
      <c r="DP14" s="612"/>
      <c r="DQ14" s="619">
        <v>2459916</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v>132102</v>
      </c>
      <c r="S15" s="611"/>
      <c r="T15" s="611"/>
      <c r="U15" s="611"/>
      <c r="V15" s="611"/>
      <c r="W15" s="611"/>
      <c r="X15" s="611"/>
      <c r="Y15" s="612"/>
      <c r="Z15" s="613">
        <v>0.1</v>
      </c>
      <c r="AA15" s="613"/>
      <c r="AB15" s="613"/>
      <c r="AC15" s="613"/>
      <c r="AD15" s="614">
        <v>132102</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1704073</v>
      </c>
      <c r="BH15" s="611"/>
      <c r="BI15" s="611"/>
      <c r="BJ15" s="611"/>
      <c r="BK15" s="611"/>
      <c r="BL15" s="611"/>
      <c r="BM15" s="611"/>
      <c r="BN15" s="612"/>
      <c r="BO15" s="613">
        <v>4.2</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11768235</v>
      </c>
      <c r="CS15" s="611"/>
      <c r="CT15" s="611"/>
      <c r="CU15" s="611"/>
      <c r="CV15" s="611"/>
      <c r="CW15" s="611"/>
      <c r="CX15" s="611"/>
      <c r="CY15" s="612"/>
      <c r="CZ15" s="613">
        <v>11.9</v>
      </c>
      <c r="DA15" s="613"/>
      <c r="DB15" s="613"/>
      <c r="DC15" s="613"/>
      <c r="DD15" s="619">
        <v>1480671</v>
      </c>
      <c r="DE15" s="611"/>
      <c r="DF15" s="611"/>
      <c r="DG15" s="611"/>
      <c r="DH15" s="611"/>
      <c r="DI15" s="611"/>
      <c r="DJ15" s="611"/>
      <c r="DK15" s="611"/>
      <c r="DL15" s="611"/>
      <c r="DM15" s="611"/>
      <c r="DN15" s="611"/>
      <c r="DO15" s="611"/>
      <c r="DP15" s="612"/>
      <c r="DQ15" s="619">
        <v>8764484</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514740</v>
      </c>
      <c r="S16" s="611"/>
      <c r="T16" s="611"/>
      <c r="U16" s="611"/>
      <c r="V16" s="611"/>
      <c r="W16" s="611"/>
      <c r="X16" s="611"/>
      <c r="Y16" s="612"/>
      <c r="Z16" s="613">
        <v>0.5</v>
      </c>
      <c r="AA16" s="613"/>
      <c r="AB16" s="613"/>
      <c r="AC16" s="613"/>
      <c r="AD16" s="614">
        <v>514740</v>
      </c>
      <c r="AE16" s="614"/>
      <c r="AF16" s="614"/>
      <c r="AG16" s="614"/>
      <c r="AH16" s="614"/>
      <c r="AI16" s="614"/>
      <c r="AJ16" s="614"/>
      <c r="AK16" s="614"/>
      <c r="AL16" s="615">
        <v>0.9</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86743</v>
      </c>
      <c r="CS16" s="611"/>
      <c r="CT16" s="611"/>
      <c r="CU16" s="611"/>
      <c r="CV16" s="611"/>
      <c r="CW16" s="611"/>
      <c r="CX16" s="611"/>
      <c r="CY16" s="612"/>
      <c r="CZ16" s="613">
        <v>0.1</v>
      </c>
      <c r="DA16" s="613"/>
      <c r="DB16" s="613"/>
      <c r="DC16" s="613"/>
      <c r="DD16" s="619" t="s">
        <v>122</v>
      </c>
      <c r="DE16" s="611"/>
      <c r="DF16" s="611"/>
      <c r="DG16" s="611"/>
      <c r="DH16" s="611"/>
      <c r="DI16" s="611"/>
      <c r="DJ16" s="611"/>
      <c r="DK16" s="611"/>
      <c r="DL16" s="611"/>
      <c r="DM16" s="611"/>
      <c r="DN16" s="611"/>
      <c r="DO16" s="611"/>
      <c r="DP16" s="612"/>
      <c r="DQ16" s="619">
        <v>15392</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1504219</v>
      </c>
      <c r="S17" s="611"/>
      <c r="T17" s="611"/>
      <c r="U17" s="611"/>
      <c r="V17" s="611"/>
      <c r="W17" s="611"/>
      <c r="X17" s="611"/>
      <c r="Y17" s="612"/>
      <c r="Z17" s="613">
        <v>1.5</v>
      </c>
      <c r="AA17" s="613"/>
      <c r="AB17" s="613"/>
      <c r="AC17" s="613"/>
      <c r="AD17" s="614">
        <v>1504219</v>
      </c>
      <c r="AE17" s="614"/>
      <c r="AF17" s="614"/>
      <c r="AG17" s="614"/>
      <c r="AH17" s="614"/>
      <c r="AI17" s="614"/>
      <c r="AJ17" s="614"/>
      <c r="AK17" s="614"/>
      <c r="AL17" s="615">
        <v>2.7</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8583197</v>
      </c>
      <c r="CS17" s="611"/>
      <c r="CT17" s="611"/>
      <c r="CU17" s="611"/>
      <c r="CV17" s="611"/>
      <c r="CW17" s="611"/>
      <c r="CX17" s="611"/>
      <c r="CY17" s="612"/>
      <c r="CZ17" s="613">
        <v>8.6</v>
      </c>
      <c r="DA17" s="613"/>
      <c r="DB17" s="613"/>
      <c r="DC17" s="613"/>
      <c r="DD17" s="619" t="s">
        <v>122</v>
      </c>
      <c r="DE17" s="611"/>
      <c r="DF17" s="611"/>
      <c r="DG17" s="611"/>
      <c r="DH17" s="611"/>
      <c r="DI17" s="611"/>
      <c r="DJ17" s="611"/>
      <c r="DK17" s="611"/>
      <c r="DL17" s="611"/>
      <c r="DM17" s="611"/>
      <c r="DN17" s="611"/>
      <c r="DO17" s="611"/>
      <c r="DP17" s="612"/>
      <c r="DQ17" s="619">
        <v>8563975</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312871</v>
      </c>
      <c r="S18" s="611"/>
      <c r="T18" s="611"/>
      <c r="U18" s="611"/>
      <c r="V18" s="611"/>
      <c r="W18" s="611"/>
      <c r="X18" s="611"/>
      <c r="Y18" s="612"/>
      <c r="Z18" s="613">
        <v>0.3</v>
      </c>
      <c r="AA18" s="613"/>
      <c r="AB18" s="613"/>
      <c r="AC18" s="613"/>
      <c r="AD18" s="614">
        <v>312871</v>
      </c>
      <c r="AE18" s="614"/>
      <c r="AF18" s="614"/>
      <c r="AG18" s="614"/>
      <c r="AH18" s="614"/>
      <c r="AI18" s="614"/>
      <c r="AJ18" s="614"/>
      <c r="AK18" s="614"/>
      <c r="AL18" s="615">
        <v>0.6</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1172780</v>
      </c>
      <c r="S19" s="611"/>
      <c r="T19" s="611"/>
      <c r="U19" s="611"/>
      <c r="V19" s="611"/>
      <c r="W19" s="611"/>
      <c r="X19" s="611"/>
      <c r="Y19" s="612"/>
      <c r="Z19" s="613">
        <v>1.2</v>
      </c>
      <c r="AA19" s="613"/>
      <c r="AB19" s="613"/>
      <c r="AC19" s="613"/>
      <c r="AD19" s="614">
        <v>1172780</v>
      </c>
      <c r="AE19" s="614"/>
      <c r="AF19" s="614"/>
      <c r="AG19" s="614"/>
      <c r="AH19" s="614"/>
      <c r="AI19" s="614"/>
      <c r="AJ19" s="614"/>
      <c r="AK19" s="614"/>
      <c r="AL19" s="615">
        <v>2.1</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2860220</v>
      </c>
      <c r="BH19" s="611"/>
      <c r="BI19" s="611"/>
      <c r="BJ19" s="611"/>
      <c r="BK19" s="611"/>
      <c r="BL19" s="611"/>
      <c r="BM19" s="611"/>
      <c r="BN19" s="612"/>
      <c r="BO19" s="613">
        <v>7.1</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v>18568</v>
      </c>
      <c r="S20" s="611"/>
      <c r="T20" s="611"/>
      <c r="U20" s="611"/>
      <c r="V20" s="611"/>
      <c r="W20" s="611"/>
      <c r="X20" s="611"/>
      <c r="Y20" s="612"/>
      <c r="Z20" s="613">
        <v>0</v>
      </c>
      <c r="AA20" s="613"/>
      <c r="AB20" s="613"/>
      <c r="AC20" s="613"/>
      <c r="AD20" s="614">
        <v>18568</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2860220</v>
      </c>
      <c r="BH20" s="611"/>
      <c r="BI20" s="611"/>
      <c r="BJ20" s="611"/>
      <c r="BK20" s="611"/>
      <c r="BL20" s="611"/>
      <c r="BM20" s="611"/>
      <c r="BN20" s="612"/>
      <c r="BO20" s="613">
        <v>7.1</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99290953</v>
      </c>
      <c r="CS20" s="611"/>
      <c r="CT20" s="611"/>
      <c r="CU20" s="611"/>
      <c r="CV20" s="611"/>
      <c r="CW20" s="611"/>
      <c r="CX20" s="611"/>
      <c r="CY20" s="612"/>
      <c r="CZ20" s="613">
        <v>100</v>
      </c>
      <c r="DA20" s="613"/>
      <c r="DB20" s="613"/>
      <c r="DC20" s="613"/>
      <c r="DD20" s="619">
        <v>7642250</v>
      </c>
      <c r="DE20" s="611"/>
      <c r="DF20" s="611"/>
      <c r="DG20" s="611"/>
      <c r="DH20" s="611"/>
      <c r="DI20" s="611"/>
      <c r="DJ20" s="611"/>
      <c r="DK20" s="611"/>
      <c r="DL20" s="611"/>
      <c r="DM20" s="611"/>
      <c r="DN20" s="611"/>
      <c r="DO20" s="611"/>
      <c r="DP20" s="612"/>
      <c r="DQ20" s="619">
        <v>65278979</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8579329</v>
      </c>
      <c r="S21" s="611"/>
      <c r="T21" s="611"/>
      <c r="U21" s="611"/>
      <c r="V21" s="611"/>
      <c r="W21" s="611"/>
      <c r="X21" s="611"/>
      <c r="Y21" s="612"/>
      <c r="Z21" s="613">
        <v>8.5</v>
      </c>
      <c r="AA21" s="613"/>
      <c r="AB21" s="613"/>
      <c r="AC21" s="613"/>
      <c r="AD21" s="614">
        <v>7832973</v>
      </c>
      <c r="AE21" s="614"/>
      <c r="AF21" s="614"/>
      <c r="AG21" s="614"/>
      <c r="AH21" s="614"/>
      <c r="AI21" s="614"/>
      <c r="AJ21" s="614"/>
      <c r="AK21" s="614"/>
      <c r="AL21" s="615">
        <v>13.9</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1821</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7832973</v>
      </c>
      <c r="S22" s="611"/>
      <c r="T22" s="611"/>
      <c r="U22" s="611"/>
      <c r="V22" s="611"/>
      <c r="W22" s="611"/>
      <c r="X22" s="611"/>
      <c r="Y22" s="612"/>
      <c r="Z22" s="613">
        <v>7.8</v>
      </c>
      <c r="AA22" s="613"/>
      <c r="AB22" s="613"/>
      <c r="AC22" s="613"/>
      <c r="AD22" s="614">
        <v>7832973</v>
      </c>
      <c r="AE22" s="614"/>
      <c r="AF22" s="614"/>
      <c r="AG22" s="614"/>
      <c r="AH22" s="614"/>
      <c r="AI22" s="614"/>
      <c r="AJ22" s="614"/>
      <c r="AK22" s="614"/>
      <c r="AL22" s="615">
        <v>13.9</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746356</v>
      </c>
      <c r="S23" s="611"/>
      <c r="T23" s="611"/>
      <c r="U23" s="611"/>
      <c r="V23" s="611"/>
      <c r="W23" s="611"/>
      <c r="X23" s="611"/>
      <c r="Y23" s="612"/>
      <c r="Z23" s="613">
        <v>0.7</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2858399</v>
      </c>
      <c r="BH23" s="611"/>
      <c r="BI23" s="611"/>
      <c r="BJ23" s="611"/>
      <c r="BK23" s="611"/>
      <c r="BL23" s="611"/>
      <c r="BM23" s="611"/>
      <c r="BN23" s="612"/>
      <c r="BO23" s="613">
        <v>7.1</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57702251</v>
      </c>
      <c r="CS24" s="600"/>
      <c r="CT24" s="600"/>
      <c r="CU24" s="600"/>
      <c r="CV24" s="600"/>
      <c r="CW24" s="600"/>
      <c r="CX24" s="600"/>
      <c r="CY24" s="601"/>
      <c r="CZ24" s="604">
        <v>58.1</v>
      </c>
      <c r="DA24" s="605"/>
      <c r="DB24" s="605"/>
      <c r="DC24" s="621"/>
      <c r="DD24" s="645">
        <v>35699813</v>
      </c>
      <c r="DE24" s="600"/>
      <c r="DF24" s="600"/>
      <c r="DG24" s="600"/>
      <c r="DH24" s="600"/>
      <c r="DI24" s="600"/>
      <c r="DJ24" s="600"/>
      <c r="DK24" s="601"/>
      <c r="DL24" s="645">
        <v>31773670</v>
      </c>
      <c r="DM24" s="600"/>
      <c r="DN24" s="600"/>
      <c r="DO24" s="600"/>
      <c r="DP24" s="600"/>
      <c r="DQ24" s="600"/>
      <c r="DR24" s="600"/>
      <c r="DS24" s="600"/>
      <c r="DT24" s="600"/>
      <c r="DU24" s="600"/>
      <c r="DV24" s="601"/>
      <c r="DW24" s="604">
        <v>56</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59346158</v>
      </c>
      <c r="S25" s="611"/>
      <c r="T25" s="611"/>
      <c r="U25" s="611"/>
      <c r="V25" s="611"/>
      <c r="W25" s="611"/>
      <c r="X25" s="611"/>
      <c r="Y25" s="612"/>
      <c r="Z25" s="613">
        <v>59.1</v>
      </c>
      <c r="AA25" s="613"/>
      <c r="AB25" s="613"/>
      <c r="AC25" s="613"/>
      <c r="AD25" s="614">
        <v>55741403</v>
      </c>
      <c r="AE25" s="614"/>
      <c r="AF25" s="614"/>
      <c r="AG25" s="614"/>
      <c r="AH25" s="614"/>
      <c r="AI25" s="614"/>
      <c r="AJ25" s="614"/>
      <c r="AK25" s="614"/>
      <c r="AL25" s="615">
        <v>99.2</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17818311</v>
      </c>
      <c r="CS25" s="642"/>
      <c r="CT25" s="642"/>
      <c r="CU25" s="642"/>
      <c r="CV25" s="642"/>
      <c r="CW25" s="642"/>
      <c r="CX25" s="642"/>
      <c r="CY25" s="643"/>
      <c r="CZ25" s="615">
        <v>17.899999999999999</v>
      </c>
      <c r="DA25" s="640"/>
      <c r="DB25" s="640"/>
      <c r="DC25" s="644"/>
      <c r="DD25" s="619">
        <v>15662732</v>
      </c>
      <c r="DE25" s="642"/>
      <c r="DF25" s="642"/>
      <c r="DG25" s="642"/>
      <c r="DH25" s="642"/>
      <c r="DI25" s="642"/>
      <c r="DJ25" s="642"/>
      <c r="DK25" s="643"/>
      <c r="DL25" s="619">
        <v>15312822</v>
      </c>
      <c r="DM25" s="642"/>
      <c r="DN25" s="642"/>
      <c r="DO25" s="642"/>
      <c r="DP25" s="642"/>
      <c r="DQ25" s="642"/>
      <c r="DR25" s="642"/>
      <c r="DS25" s="642"/>
      <c r="DT25" s="642"/>
      <c r="DU25" s="642"/>
      <c r="DV25" s="643"/>
      <c r="DW25" s="615">
        <v>27</v>
      </c>
      <c r="DX25" s="640"/>
      <c r="DY25" s="640"/>
      <c r="DZ25" s="640"/>
      <c r="EA25" s="640"/>
      <c r="EB25" s="640"/>
      <c r="EC25" s="641"/>
    </row>
    <row r="26" spans="2:133" ht="11.25" customHeight="1" x14ac:dyDescent="0.15">
      <c r="B26" s="607" t="s">
        <v>283</v>
      </c>
      <c r="C26" s="608"/>
      <c r="D26" s="608"/>
      <c r="E26" s="608"/>
      <c r="F26" s="608"/>
      <c r="G26" s="608"/>
      <c r="H26" s="608"/>
      <c r="I26" s="608"/>
      <c r="J26" s="608"/>
      <c r="K26" s="608"/>
      <c r="L26" s="608"/>
      <c r="M26" s="608"/>
      <c r="N26" s="608"/>
      <c r="O26" s="608"/>
      <c r="P26" s="608"/>
      <c r="Q26" s="609"/>
      <c r="R26" s="610">
        <v>33659</v>
      </c>
      <c r="S26" s="611"/>
      <c r="T26" s="611"/>
      <c r="U26" s="611"/>
      <c r="V26" s="611"/>
      <c r="W26" s="611"/>
      <c r="X26" s="611"/>
      <c r="Y26" s="612"/>
      <c r="Z26" s="613">
        <v>0</v>
      </c>
      <c r="AA26" s="613"/>
      <c r="AB26" s="613"/>
      <c r="AC26" s="613"/>
      <c r="AD26" s="614">
        <v>33659</v>
      </c>
      <c r="AE26" s="614"/>
      <c r="AF26" s="614"/>
      <c r="AG26" s="614"/>
      <c r="AH26" s="614"/>
      <c r="AI26" s="614"/>
      <c r="AJ26" s="614"/>
      <c r="AK26" s="614"/>
      <c r="AL26" s="615">
        <v>0.1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11524693</v>
      </c>
      <c r="CS26" s="611"/>
      <c r="CT26" s="611"/>
      <c r="CU26" s="611"/>
      <c r="CV26" s="611"/>
      <c r="CW26" s="611"/>
      <c r="CX26" s="611"/>
      <c r="CY26" s="612"/>
      <c r="CZ26" s="615">
        <v>11.6</v>
      </c>
      <c r="DA26" s="640"/>
      <c r="DB26" s="640"/>
      <c r="DC26" s="644"/>
      <c r="DD26" s="619">
        <v>9943496</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15">
      <c r="B27" s="607" t="s">
        <v>286</v>
      </c>
      <c r="C27" s="608"/>
      <c r="D27" s="608"/>
      <c r="E27" s="608"/>
      <c r="F27" s="608"/>
      <c r="G27" s="608"/>
      <c r="H27" s="608"/>
      <c r="I27" s="608"/>
      <c r="J27" s="608"/>
      <c r="K27" s="608"/>
      <c r="L27" s="608"/>
      <c r="M27" s="608"/>
      <c r="N27" s="608"/>
      <c r="O27" s="608"/>
      <c r="P27" s="608"/>
      <c r="Q27" s="609"/>
      <c r="R27" s="610">
        <v>2408438</v>
      </c>
      <c r="S27" s="611"/>
      <c r="T27" s="611"/>
      <c r="U27" s="611"/>
      <c r="V27" s="611"/>
      <c r="W27" s="611"/>
      <c r="X27" s="611"/>
      <c r="Y27" s="612"/>
      <c r="Z27" s="613">
        <v>2.4</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40512891</v>
      </c>
      <c r="BH27" s="611"/>
      <c r="BI27" s="611"/>
      <c r="BJ27" s="611"/>
      <c r="BK27" s="611"/>
      <c r="BL27" s="611"/>
      <c r="BM27" s="611"/>
      <c r="BN27" s="612"/>
      <c r="BO27" s="613">
        <v>100</v>
      </c>
      <c r="BP27" s="613"/>
      <c r="BQ27" s="613"/>
      <c r="BR27" s="613"/>
      <c r="BS27" s="614">
        <v>524552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31300745</v>
      </c>
      <c r="CS27" s="642"/>
      <c r="CT27" s="642"/>
      <c r="CU27" s="642"/>
      <c r="CV27" s="642"/>
      <c r="CW27" s="642"/>
      <c r="CX27" s="642"/>
      <c r="CY27" s="643"/>
      <c r="CZ27" s="615">
        <v>31.5</v>
      </c>
      <c r="DA27" s="640"/>
      <c r="DB27" s="640"/>
      <c r="DC27" s="644"/>
      <c r="DD27" s="619">
        <v>11473108</v>
      </c>
      <c r="DE27" s="642"/>
      <c r="DF27" s="642"/>
      <c r="DG27" s="642"/>
      <c r="DH27" s="642"/>
      <c r="DI27" s="642"/>
      <c r="DJ27" s="642"/>
      <c r="DK27" s="643"/>
      <c r="DL27" s="619">
        <v>8160817</v>
      </c>
      <c r="DM27" s="642"/>
      <c r="DN27" s="642"/>
      <c r="DO27" s="642"/>
      <c r="DP27" s="642"/>
      <c r="DQ27" s="642"/>
      <c r="DR27" s="642"/>
      <c r="DS27" s="642"/>
      <c r="DT27" s="642"/>
      <c r="DU27" s="642"/>
      <c r="DV27" s="643"/>
      <c r="DW27" s="615">
        <v>14.4</v>
      </c>
      <c r="DX27" s="640"/>
      <c r="DY27" s="640"/>
      <c r="DZ27" s="640"/>
      <c r="EA27" s="640"/>
      <c r="EB27" s="640"/>
      <c r="EC27" s="641"/>
    </row>
    <row r="28" spans="2:133" ht="11.25" customHeight="1" x14ac:dyDescent="0.15">
      <c r="B28" s="607" t="s">
        <v>289</v>
      </c>
      <c r="C28" s="608"/>
      <c r="D28" s="608"/>
      <c r="E28" s="608"/>
      <c r="F28" s="608"/>
      <c r="G28" s="608"/>
      <c r="H28" s="608"/>
      <c r="I28" s="608"/>
      <c r="J28" s="608"/>
      <c r="K28" s="608"/>
      <c r="L28" s="608"/>
      <c r="M28" s="608"/>
      <c r="N28" s="608"/>
      <c r="O28" s="608"/>
      <c r="P28" s="608"/>
      <c r="Q28" s="609"/>
      <c r="R28" s="610">
        <v>726536</v>
      </c>
      <c r="S28" s="611"/>
      <c r="T28" s="611"/>
      <c r="U28" s="611"/>
      <c r="V28" s="611"/>
      <c r="W28" s="611"/>
      <c r="X28" s="611"/>
      <c r="Y28" s="612"/>
      <c r="Z28" s="613">
        <v>0.7</v>
      </c>
      <c r="AA28" s="613"/>
      <c r="AB28" s="613"/>
      <c r="AC28" s="613"/>
      <c r="AD28" s="614">
        <v>364110</v>
      </c>
      <c r="AE28" s="614"/>
      <c r="AF28" s="614"/>
      <c r="AG28" s="614"/>
      <c r="AH28" s="614"/>
      <c r="AI28" s="614"/>
      <c r="AJ28" s="614"/>
      <c r="AK28" s="614"/>
      <c r="AL28" s="615">
        <v>0.6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8583195</v>
      </c>
      <c r="CS28" s="611"/>
      <c r="CT28" s="611"/>
      <c r="CU28" s="611"/>
      <c r="CV28" s="611"/>
      <c r="CW28" s="611"/>
      <c r="CX28" s="611"/>
      <c r="CY28" s="612"/>
      <c r="CZ28" s="615">
        <v>8.6</v>
      </c>
      <c r="DA28" s="640"/>
      <c r="DB28" s="640"/>
      <c r="DC28" s="644"/>
      <c r="DD28" s="619">
        <v>8563973</v>
      </c>
      <c r="DE28" s="611"/>
      <c r="DF28" s="611"/>
      <c r="DG28" s="611"/>
      <c r="DH28" s="611"/>
      <c r="DI28" s="611"/>
      <c r="DJ28" s="611"/>
      <c r="DK28" s="612"/>
      <c r="DL28" s="619">
        <v>8300031</v>
      </c>
      <c r="DM28" s="611"/>
      <c r="DN28" s="611"/>
      <c r="DO28" s="611"/>
      <c r="DP28" s="611"/>
      <c r="DQ28" s="611"/>
      <c r="DR28" s="611"/>
      <c r="DS28" s="611"/>
      <c r="DT28" s="611"/>
      <c r="DU28" s="611"/>
      <c r="DV28" s="612"/>
      <c r="DW28" s="615">
        <v>14.6</v>
      </c>
      <c r="DX28" s="640"/>
      <c r="DY28" s="640"/>
      <c r="DZ28" s="640"/>
      <c r="EA28" s="640"/>
      <c r="EB28" s="640"/>
      <c r="EC28" s="641"/>
    </row>
    <row r="29" spans="2:133" ht="11.25" customHeight="1" x14ac:dyDescent="0.15">
      <c r="B29" s="607" t="s">
        <v>291</v>
      </c>
      <c r="C29" s="608"/>
      <c r="D29" s="608"/>
      <c r="E29" s="608"/>
      <c r="F29" s="608"/>
      <c r="G29" s="608"/>
      <c r="H29" s="608"/>
      <c r="I29" s="608"/>
      <c r="J29" s="608"/>
      <c r="K29" s="608"/>
      <c r="L29" s="608"/>
      <c r="M29" s="608"/>
      <c r="N29" s="608"/>
      <c r="O29" s="608"/>
      <c r="P29" s="608"/>
      <c r="Q29" s="609"/>
      <c r="R29" s="610">
        <v>502010</v>
      </c>
      <c r="S29" s="611"/>
      <c r="T29" s="611"/>
      <c r="U29" s="611"/>
      <c r="V29" s="611"/>
      <c r="W29" s="611"/>
      <c r="X29" s="611"/>
      <c r="Y29" s="612"/>
      <c r="Z29" s="613">
        <v>0.5</v>
      </c>
      <c r="AA29" s="613"/>
      <c r="AB29" s="613"/>
      <c r="AC29" s="613"/>
      <c r="AD29" s="614">
        <v>5</v>
      </c>
      <c r="AE29" s="614"/>
      <c r="AF29" s="614"/>
      <c r="AG29" s="614"/>
      <c r="AH29" s="614"/>
      <c r="AI29" s="614"/>
      <c r="AJ29" s="614"/>
      <c r="AK29" s="614"/>
      <c r="AL29" s="615">
        <v>0</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8579434</v>
      </c>
      <c r="CS29" s="642"/>
      <c r="CT29" s="642"/>
      <c r="CU29" s="642"/>
      <c r="CV29" s="642"/>
      <c r="CW29" s="642"/>
      <c r="CX29" s="642"/>
      <c r="CY29" s="643"/>
      <c r="CZ29" s="615">
        <v>8.6</v>
      </c>
      <c r="DA29" s="640"/>
      <c r="DB29" s="640"/>
      <c r="DC29" s="644"/>
      <c r="DD29" s="619">
        <v>8560212</v>
      </c>
      <c r="DE29" s="642"/>
      <c r="DF29" s="642"/>
      <c r="DG29" s="642"/>
      <c r="DH29" s="642"/>
      <c r="DI29" s="642"/>
      <c r="DJ29" s="642"/>
      <c r="DK29" s="643"/>
      <c r="DL29" s="619">
        <v>8296270</v>
      </c>
      <c r="DM29" s="642"/>
      <c r="DN29" s="642"/>
      <c r="DO29" s="642"/>
      <c r="DP29" s="642"/>
      <c r="DQ29" s="642"/>
      <c r="DR29" s="642"/>
      <c r="DS29" s="642"/>
      <c r="DT29" s="642"/>
      <c r="DU29" s="642"/>
      <c r="DV29" s="643"/>
      <c r="DW29" s="615">
        <v>14.6</v>
      </c>
      <c r="DX29" s="640"/>
      <c r="DY29" s="640"/>
      <c r="DZ29" s="640"/>
      <c r="EA29" s="640"/>
      <c r="EB29" s="640"/>
      <c r="EC29" s="641"/>
    </row>
    <row r="30" spans="2:133" ht="11.25" customHeight="1" x14ac:dyDescent="0.15">
      <c r="B30" s="607" t="s">
        <v>293</v>
      </c>
      <c r="C30" s="608"/>
      <c r="D30" s="608"/>
      <c r="E30" s="608"/>
      <c r="F30" s="608"/>
      <c r="G30" s="608"/>
      <c r="H30" s="608"/>
      <c r="I30" s="608"/>
      <c r="J30" s="608"/>
      <c r="K30" s="608"/>
      <c r="L30" s="608"/>
      <c r="M30" s="608"/>
      <c r="N30" s="608"/>
      <c r="O30" s="608"/>
      <c r="P30" s="608"/>
      <c r="Q30" s="609"/>
      <c r="R30" s="610">
        <v>20082981</v>
      </c>
      <c r="S30" s="611"/>
      <c r="T30" s="611"/>
      <c r="U30" s="611"/>
      <c r="V30" s="611"/>
      <c r="W30" s="611"/>
      <c r="X30" s="611"/>
      <c r="Y30" s="612"/>
      <c r="Z30" s="613">
        <v>20</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8274169</v>
      </c>
      <c r="CS30" s="611"/>
      <c r="CT30" s="611"/>
      <c r="CU30" s="611"/>
      <c r="CV30" s="611"/>
      <c r="CW30" s="611"/>
      <c r="CX30" s="611"/>
      <c r="CY30" s="612"/>
      <c r="CZ30" s="615">
        <v>8.3000000000000007</v>
      </c>
      <c r="DA30" s="640"/>
      <c r="DB30" s="640"/>
      <c r="DC30" s="644"/>
      <c r="DD30" s="619">
        <v>8255525</v>
      </c>
      <c r="DE30" s="611"/>
      <c r="DF30" s="611"/>
      <c r="DG30" s="611"/>
      <c r="DH30" s="611"/>
      <c r="DI30" s="611"/>
      <c r="DJ30" s="611"/>
      <c r="DK30" s="612"/>
      <c r="DL30" s="619">
        <v>7991583</v>
      </c>
      <c r="DM30" s="611"/>
      <c r="DN30" s="611"/>
      <c r="DO30" s="611"/>
      <c r="DP30" s="611"/>
      <c r="DQ30" s="611"/>
      <c r="DR30" s="611"/>
      <c r="DS30" s="611"/>
      <c r="DT30" s="611"/>
      <c r="DU30" s="611"/>
      <c r="DV30" s="612"/>
      <c r="DW30" s="615">
        <v>14.1</v>
      </c>
      <c r="DX30" s="640"/>
      <c r="DY30" s="640"/>
      <c r="DZ30" s="640"/>
      <c r="EA30" s="640"/>
      <c r="EB30" s="640"/>
      <c r="EC30" s="641"/>
    </row>
    <row r="31" spans="2:133" ht="11.25" customHeight="1" x14ac:dyDescent="0.15">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99.6</v>
      </c>
      <c r="BH31" s="654"/>
      <c r="BI31" s="654"/>
      <c r="BJ31" s="654"/>
      <c r="BK31" s="654"/>
      <c r="BL31" s="654"/>
      <c r="BM31" s="605">
        <v>98.2</v>
      </c>
      <c r="BN31" s="654"/>
      <c r="BO31" s="654"/>
      <c r="BP31" s="654"/>
      <c r="BQ31" s="655"/>
      <c r="BR31" s="666">
        <v>99.5</v>
      </c>
      <c r="BS31" s="654"/>
      <c r="BT31" s="654"/>
      <c r="BU31" s="654"/>
      <c r="BV31" s="654"/>
      <c r="BW31" s="654"/>
      <c r="BX31" s="605">
        <v>98</v>
      </c>
      <c r="BY31" s="654"/>
      <c r="BZ31" s="654"/>
      <c r="CA31" s="654"/>
      <c r="CB31" s="655"/>
      <c r="CD31" s="648"/>
      <c r="CE31" s="649"/>
      <c r="CF31" s="607" t="s">
        <v>300</v>
      </c>
      <c r="CG31" s="608"/>
      <c r="CH31" s="608"/>
      <c r="CI31" s="608"/>
      <c r="CJ31" s="608"/>
      <c r="CK31" s="608"/>
      <c r="CL31" s="608"/>
      <c r="CM31" s="608"/>
      <c r="CN31" s="608"/>
      <c r="CO31" s="608"/>
      <c r="CP31" s="608"/>
      <c r="CQ31" s="609"/>
      <c r="CR31" s="610">
        <v>305265</v>
      </c>
      <c r="CS31" s="642"/>
      <c r="CT31" s="642"/>
      <c r="CU31" s="642"/>
      <c r="CV31" s="642"/>
      <c r="CW31" s="642"/>
      <c r="CX31" s="642"/>
      <c r="CY31" s="643"/>
      <c r="CZ31" s="615">
        <v>0.3</v>
      </c>
      <c r="DA31" s="640"/>
      <c r="DB31" s="640"/>
      <c r="DC31" s="644"/>
      <c r="DD31" s="619">
        <v>304687</v>
      </c>
      <c r="DE31" s="642"/>
      <c r="DF31" s="642"/>
      <c r="DG31" s="642"/>
      <c r="DH31" s="642"/>
      <c r="DI31" s="642"/>
      <c r="DJ31" s="642"/>
      <c r="DK31" s="643"/>
      <c r="DL31" s="619">
        <v>304687</v>
      </c>
      <c r="DM31" s="642"/>
      <c r="DN31" s="642"/>
      <c r="DO31" s="642"/>
      <c r="DP31" s="642"/>
      <c r="DQ31" s="642"/>
      <c r="DR31" s="642"/>
      <c r="DS31" s="642"/>
      <c r="DT31" s="642"/>
      <c r="DU31" s="642"/>
      <c r="DV31" s="643"/>
      <c r="DW31" s="615">
        <v>0.5</v>
      </c>
      <c r="DX31" s="640"/>
      <c r="DY31" s="640"/>
      <c r="DZ31" s="640"/>
      <c r="EA31" s="640"/>
      <c r="EB31" s="640"/>
      <c r="EC31" s="641"/>
    </row>
    <row r="32" spans="2:133" ht="11.25" customHeight="1" x14ac:dyDescent="0.15">
      <c r="B32" s="607" t="s">
        <v>301</v>
      </c>
      <c r="C32" s="608"/>
      <c r="D32" s="608"/>
      <c r="E32" s="608"/>
      <c r="F32" s="608"/>
      <c r="G32" s="608"/>
      <c r="H32" s="608"/>
      <c r="I32" s="608"/>
      <c r="J32" s="608"/>
      <c r="K32" s="608"/>
      <c r="L32" s="608"/>
      <c r="M32" s="608"/>
      <c r="N32" s="608"/>
      <c r="O32" s="608"/>
      <c r="P32" s="608"/>
      <c r="Q32" s="609"/>
      <c r="R32" s="610">
        <v>7851854</v>
      </c>
      <c r="S32" s="611"/>
      <c r="T32" s="611"/>
      <c r="U32" s="611"/>
      <c r="V32" s="611"/>
      <c r="W32" s="611"/>
      <c r="X32" s="611"/>
      <c r="Y32" s="612"/>
      <c r="Z32" s="613">
        <v>7.8</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99.5</v>
      </c>
      <c r="BH32" s="642"/>
      <c r="BI32" s="642"/>
      <c r="BJ32" s="642"/>
      <c r="BK32" s="642"/>
      <c r="BL32" s="642"/>
      <c r="BM32" s="616">
        <v>98.5</v>
      </c>
      <c r="BN32" s="642"/>
      <c r="BO32" s="642"/>
      <c r="BP32" s="642"/>
      <c r="BQ32" s="665"/>
      <c r="BR32" s="667">
        <v>99.4</v>
      </c>
      <c r="BS32" s="642"/>
      <c r="BT32" s="642"/>
      <c r="BU32" s="642"/>
      <c r="BV32" s="642"/>
      <c r="BW32" s="642"/>
      <c r="BX32" s="616">
        <v>98.2</v>
      </c>
      <c r="BY32" s="642"/>
      <c r="BZ32" s="642"/>
      <c r="CA32" s="642"/>
      <c r="CB32" s="665"/>
      <c r="CD32" s="650"/>
      <c r="CE32" s="651"/>
      <c r="CF32" s="607" t="s">
        <v>304</v>
      </c>
      <c r="CG32" s="608"/>
      <c r="CH32" s="608"/>
      <c r="CI32" s="608"/>
      <c r="CJ32" s="608"/>
      <c r="CK32" s="608"/>
      <c r="CL32" s="608"/>
      <c r="CM32" s="608"/>
      <c r="CN32" s="608"/>
      <c r="CO32" s="608"/>
      <c r="CP32" s="608"/>
      <c r="CQ32" s="609"/>
      <c r="CR32" s="610">
        <v>3761</v>
      </c>
      <c r="CS32" s="611"/>
      <c r="CT32" s="611"/>
      <c r="CU32" s="611"/>
      <c r="CV32" s="611"/>
      <c r="CW32" s="611"/>
      <c r="CX32" s="611"/>
      <c r="CY32" s="612"/>
      <c r="CZ32" s="615">
        <v>0</v>
      </c>
      <c r="DA32" s="640"/>
      <c r="DB32" s="640"/>
      <c r="DC32" s="644"/>
      <c r="DD32" s="619">
        <v>3761</v>
      </c>
      <c r="DE32" s="611"/>
      <c r="DF32" s="611"/>
      <c r="DG32" s="611"/>
      <c r="DH32" s="611"/>
      <c r="DI32" s="611"/>
      <c r="DJ32" s="611"/>
      <c r="DK32" s="612"/>
      <c r="DL32" s="619">
        <v>3761</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15">
      <c r="B33" s="607" t="s">
        <v>305</v>
      </c>
      <c r="C33" s="608"/>
      <c r="D33" s="608"/>
      <c r="E33" s="608"/>
      <c r="F33" s="608"/>
      <c r="G33" s="608"/>
      <c r="H33" s="608"/>
      <c r="I33" s="608"/>
      <c r="J33" s="608"/>
      <c r="K33" s="608"/>
      <c r="L33" s="608"/>
      <c r="M33" s="608"/>
      <c r="N33" s="608"/>
      <c r="O33" s="608"/>
      <c r="P33" s="608"/>
      <c r="Q33" s="609"/>
      <c r="R33" s="610">
        <v>115069</v>
      </c>
      <c r="S33" s="611"/>
      <c r="T33" s="611"/>
      <c r="U33" s="611"/>
      <c r="V33" s="611"/>
      <c r="W33" s="611"/>
      <c r="X33" s="611"/>
      <c r="Y33" s="612"/>
      <c r="Z33" s="613">
        <v>0.1</v>
      </c>
      <c r="AA33" s="613"/>
      <c r="AB33" s="613"/>
      <c r="AC33" s="613"/>
      <c r="AD33" s="614">
        <v>23618</v>
      </c>
      <c r="AE33" s="614"/>
      <c r="AF33" s="614"/>
      <c r="AG33" s="614"/>
      <c r="AH33" s="614"/>
      <c r="AI33" s="614"/>
      <c r="AJ33" s="614"/>
      <c r="AK33" s="614"/>
      <c r="AL33" s="615">
        <v>0</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99.6</v>
      </c>
      <c r="BH33" s="669"/>
      <c r="BI33" s="669"/>
      <c r="BJ33" s="669"/>
      <c r="BK33" s="669"/>
      <c r="BL33" s="669"/>
      <c r="BM33" s="670">
        <v>97.9</v>
      </c>
      <c r="BN33" s="669"/>
      <c r="BO33" s="669"/>
      <c r="BP33" s="669"/>
      <c r="BQ33" s="671"/>
      <c r="BR33" s="668">
        <v>99.6</v>
      </c>
      <c r="BS33" s="669"/>
      <c r="BT33" s="669"/>
      <c r="BU33" s="669"/>
      <c r="BV33" s="669"/>
      <c r="BW33" s="669"/>
      <c r="BX33" s="670">
        <v>97.7</v>
      </c>
      <c r="BY33" s="669"/>
      <c r="BZ33" s="669"/>
      <c r="CA33" s="669"/>
      <c r="CB33" s="671"/>
      <c r="CD33" s="607" t="s">
        <v>307</v>
      </c>
      <c r="CE33" s="608"/>
      <c r="CF33" s="608"/>
      <c r="CG33" s="608"/>
      <c r="CH33" s="608"/>
      <c r="CI33" s="608"/>
      <c r="CJ33" s="608"/>
      <c r="CK33" s="608"/>
      <c r="CL33" s="608"/>
      <c r="CM33" s="608"/>
      <c r="CN33" s="608"/>
      <c r="CO33" s="608"/>
      <c r="CP33" s="608"/>
      <c r="CQ33" s="609"/>
      <c r="CR33" s="610">
        <v>33859709</v>
      </c>
      <c r="CS33" s="642"/>
      <c r="CT33" s="642"/>
      <c r="CU33" s="642"/>
      <c r="CV33" s="642"/>
      <c r="CW33" s="642"/>
      <c r="CX33" s="642"/>
      <c r="CY33" s="643"/>
      <c r="CZ33" s="615">
        <v>34.1</v>
      </c>
      <c r="DA33" s="640"/>
      <c r="DB33" s="640"/>
      <c r="DC33" s="644"/>
      <c r="DD33" s="619">
        <v>27078037</v>
      </c>
      <c r="DE33" s="642"/>
      <c r="DF33" s="642"/>
      <c r="DG33" s="642"/>
      <c r="DH33" s="642"/>
      <c r="DI33" s="642"/>
      <c r="DJ33" s="642"/>
      <c r="DK33" s="643"/>
      <c r="DL33" s="619">
        <v>21588222</v>
      </c>
      <c r="DM33" s="642"/>
      <c r="DN33" s="642"/>
      <c r="DO33" s="642"/>
      <c r="DP33" s="642"/>
      <c r="DQ33" s="642"/>
      <c r="DR33" s="642"/>
      <c r="DS33" s="642"/>
      <c r="DT33" s="642"/>
      <c r="DU33" s="642"/>
      <c r="DV33" s="643"/>
      <c r="DW33" s="615">
        <v>38</v>
      </c>
      <c r="DX33" s="640"/>
      <c r="DY33" s="640"/>
      <c r="DZ33" s="640"/>
      <c r="EA33" s="640"/>
      <c r="EB33" s="640"/>
      <c r="EC33" s="641"/>
    </row>
    <row r="34" spans="2:133" ht="11.25" customHeight="1" x14ac:dyDescent="0.15">
      <c r="B34" s="607" t="s">
        <v>308</v>
      </c>
      <c r="C34" s="608"/>
      <c r="D34" s="608"/>
      <c r="E34" s="608"/>
      <c r="F34" s="608"/>
      <c r="G34" s="608"/>
      <c r="H34" s="608"/>
      <c r="I34" s="608"/>
      <c r="J34" s="608"/>
      <c r="K34" s="608"/>
      <c r="L34" s="608"/>
      <c r="M34" s="608"/>
      <c r="N34" s="608"/>
      <c r="O34" s="608"/>
      <c r="P34" s="608"/>
      <c r="Q34" s="609"/>
      <c r="R34" s="610">
        <v>460355</v>
      </c>
      <c r="S34" s="611"/>
      <c r="T34" s="611"/>
      <c r="U34" s="611"/>
      <c r="V34" s="611"/>
      <c r="W34" s="611"/>
      <c r="X34" s="611"/>
      <c r="Y34" s="612"/>
      <c r="Z34" s="613">
        <v>0.5</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14220481</v>
      </c>
      <c r="CS34" s="611"/>
      <c r="CT34" s="611"/>
      <c r="CU34" s="611"/>
      <c r="CV34" s="611"/>
      <c r="CW34" s="611"/>
      <c r="CX34" s="611"/>
      <c r="CY34" s="612"/>
      <c r="CZ34" s="615">
        <v>14.3</v>
      </c>
      <c r="DA34" s="640"/>
      <c r="DB34" s="640"/>
      <c r="DC34" s="644"/>
      <c r="DD34" s="619">
        <v>10669328</v>
      </c>
      <c r="DE34" s="611"/>
      <c r="DF34" s="611"/>
      <c r="DG34" s="611"/>
      <c r="DH34" s="611"/>
      <c r="DI34" s="611"/>
      <c r="DJ34" s="611"/>
      <c r="DK34" s="612"/>
      <c r="DL34" s="619">
        <v>9223611</v>
      </c>
      <c r="DM34" s="611"/>
      <c r="DN34" s="611"/>
      <c r="DO34" s="611"/>
      <c r="DP34" s="611"/>
      <c r="DQ34" s="611"/>
      <c r="DR34" s="611"/>
      <c r="DS34" s="611"/>
      <c r="DT34" s="611"/>
      <c r="DU34" s="611"/>
      <c r="DV34" s="612"/>
      <c r="DW34" s="615">
        <v>16.2</v>
      </c>
      <c r="DX34" s="640"/>
      <c r="DY34" s="640"/>
      <c r="DZ34" s="640"/>
      <c r="EA34" s="640"/>
      <c r="EB34" s="640"/>
      <c r="EC34" s="641"/>
    </row>
    <row r="35" spans="2:133" ht="11.25" customHeight="1" x14ac:dyDescent="0.15">
      <c r="B35" s="607" t="s">
        <v>310</v>
      </c>
      <c r="C35" s="608"/>
      <c r="D35" s="608"/>
      <c r="E35" s="608"/>
      <c r="F35" s="608"/>
      <c r="G35" s="608"/>
      <c r="H35" s="608"/>
      <c r="I35" s="608"/>
      <c r="J35" s="608"/>
      <c r="K35" s="608"/>
      <c r="L35" s="608"/>
      <c r="M35" s="608"/>
      <c r="N35" s="608"/>
      <c r="O35" s="608"/>
      <c r="P35" s="608"/>
      <c r="Q35" s="609"/>
      <c r="R35" s="610">
        <v>1257022</v>
      </c>
      <c r="S35" s="611"/>
      <c r="T35" s="611"/>
      <c r="U35" s="611"/>
      <c r="V35" s="611"/>
      <c r="W35" s="611"/>
      <c r="X35" s="611"/>
      <c r="Y35" s="612"/>
      <c r="Z35" s="613">
        <v>1.3</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789027</v>
      </c>
      <c r="CS35" s="642"/>
      <c r="CT35" s="642"/>
      <c r="CU35" s="642"/>
      <c r="CV35" s="642"/>
      <c r="CW35" s="642"/>
      <c r="CX35" s="642"/>
      <c r="CY35" s="643"/>
      <c r="CZ35" s="615">
        <v>0.8</v>
      </c>
      <c r="DA35" s="640"/>
      <c r="DB35" s="640"/>
      <c r="DC35" s="644"/>
      <c r="DD35" s="619">
        <v>697642</v>
      </c>
      <c r="DE35" s="642"/>
      <c r="DF35" s="642"/>
      <c r="DG35" s="642"/>
      <c r="DH35" s="642"/>
      <c r="DI35" s="642"/>
      <c r="DJ35" s="642"/>
      <c r="DK35" s="643"/>
      <c r="DL35" s="619">
        <v>492811</v>
      </c>
      <c r="DM35" s="642"/>
      <c r="DN35" s="642"/>
      <c r="DO35" s="642"/>
      <c r="DP35" s="642"/>
      <c r="DQ35" s="642"/>
      <c r="DR35" s="642"/>
      <c r="DS35" s="642"/>
      <c r="DT35" s="642"/>
      <c r="DU35" s="642"/>
      <c r="DV35" s="643"/>
      <c r="DW35" s="615">
        <v>0.9</v>
      </c>
      <c r="DX35" s="640"/>
      <c r="DY35" s="640"/>
      <c r="DZ35" s="640"/>
      <c r="EA35" s="640"/>
      <c r="EB35" s="640"/>
      <c r="EC35" s="641"/>
    </row>
    <row r="36" spans="2:133" ht="11.25" customHeight="1" x14ac:dyDescent="0.15">
      <c r="B36" s="607" t="s">
        <v>314</v>
      </c>
      <c r="C36" s="608"/>
      <c r="D36" s="608"/>
      <c r="E36" s="608"/>
      <c r="F36" s="608"/>
      <c r="G36" s="608"/>
      <c r="H36" s="608"/>
      <c r="I36" s="608"/>
      <c r="J36" s="608"/>
      <c r="K36" s="608"/>
      <c r="L36" s="608"/>
      <c r="M36" s="608"/>
      <c r="N36" s="608"/>
      <c r="O36" s="608"/>
      <c r="P36" s="608"/>
      <c r="Q36" s="609"/>
      <c r="R36" s="610">
        <v>1237663</v>
      </c>
      <c r="S36" s="611"/>
      <c r="T36" s="611"/>
      <c r="U36" s="611"/>
      <c r="V36" s="611"/>
      <c r="W36" s="611"/>
      <c r="X36" s="611"/>
      <c r="Y36" s="612"/>
      <c r="Z36" s="613">
        <v>1.2</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12074642</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36647</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8060719</v>
      </c>
      <c r="CS36" s="611"/>
      <c r="CT36" s="611"/>
      <c r="CU36" s="611"/>
      <c r="CV36" s="611"/>
      <c r="CW36" s="611"/>
      <c r="CX36" s="611"/>
      <c r="CY36" s="612"/>
      <c r="CZ36" s="615">
        <v>8.1</v>
      </c>
      <c r="DA36" s="640"/>
      <c r="DB36" s="640"/>
      <c r="DC36" s="644"/>
      <c r="DD36" s="619">
        <v>7132521</v>
      </c>
      <c r="DE36" s="611"/>
      <c r="DF36" s="611"/>
      <c r="DG36" s="611"/>
      <c r="DH36" s="611"/>
      <c r="DI36" s="611"/>
      <c r="DJ36" s="611"/>
      <c r="DK36" s="612"/>
      <c r="DL36" s="619">
        <v>5075018</v>
      </c>
      <c r="DM36" s="611"/>
      <c r="DN36" s="611"/>
      <c r="DO36" s="611"/>
      <c r="DP36" s="611"/>
      <c r="DQ36" s="611"/>
      <c r="DR36" s="611"/>
      <c r="DS36" s="611"/>
      <c r="DT36" s="611"/>
      <c r="DU36" s="611"/>
      <c r="DV36" s="612"/>
      <c r="DW36" s="615">
        <v>8.9</v>
      </c>
      <c r="DX36" s="640"/>
      <c r="DY36" s="640"/>
      <c r="DZ36" s="640"/>
      <c r="EA36" s="640"/>
      <c r="EB36" s="640"/>
      <c r="EC36" s="641"/>
    </row>
    <row r="37" spans="2:133" ht="11.25" customHeight="1" x14ac:dyDescent="0.15">
      <c r="B37" s="607" t="s">
        <v>318</v>
      </c>
      <c r="C37" s="608"/>
      <c r="D37" s="608"/>
      <c r="E37" s="608"/>
      <c r="F37" s="608"/>
      <c r="G37" s="608"/>
      <c r="H37" s="608"/>
      <c r="I37" s="608"/>
      <c r="J37" s="608"/>
      <c r="K37" s="608"/>
      <c r="L37" s="608"/>
      <c r="M37" s="608"/>
      <c r="N37" s="608"/>
      <c r="O37" s="608"/>
      <c r="P37" s="608"/>
      <c r="Q37" s="609"/>
      <c r="R37" s="610">
        <v>1863901</v>
      </c>
      <c r="S37" s="611"/>
      <c r="T37" s="611"/>
      <c r="U37" s="611"/>
      <c r="V37" s="611"/>
      <c r="W37" s="611"/>
      <c r="X37" s="611"/>
      <c r="Y37" s="612"/>
      <c r="Z37" s="613">
        <v>1.9</v>
      </c>
      <c r="AA37" s="613"/>
      <c r="AB37" s="613"/>
      <c r="AC37" s="613"/>
      <c r="AD37" s="614">
        <v>28635</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v>2428174</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-659473</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7759</v>
      </c>
      <c r="CS37" s="642"/>
      <c r="CT37" s="642"/>
      <c r="CU37" s="642"/>
      <c r="CV37" s="642"/>
      <c r="CW37" s="642"/>
      <c r="CX37" s="642"/>
      <c r="CY37" s="643"/>
      <c r="CZ37" s="615">
        <v>0</v>
      </c>
      <c r="DA37" s="640"/>
      <c r="DB37" s="640"/>
      <c r="DC37" s="644"/>
      <c r="DD37" s="619">
        <v>7759</v>
      </c>
      <c r="DE37" s="642"/>
      <c r="DF37" s="642"/>
      <c r="DG37" s="642"/>
      <c r="DH37" s="642"/>
      <c r="DI37" s="642"/>
      <c r="DJ37" s="642"/>
      <c r="DK37" s="643"/>
      <c r="DL37" s="619">
        <v>7759</v>
      </c>
      <c r="DM37" s="642"/>
      <c r="DN37" s="642"/>
      <c r="DO37" s="642"/>
      <c r="DP37" s="642"/>
      <c r="DQ37" s="642"/>
      <c r="DR37" s="642"/>
      <c r="DS37" s="642"/>
      <c r="DT37" s="642"/>
      <c r="DU37" s="642"/>
      <c r="DV37" s="643"/>
      <c r="DW37" s="615">
        <v>0</v>
      </c>
      <c r="DX37" s="640"/>
      <c r="DY37" s="640"/>
      <c r="DZ37" s="640"/>
      <c r="EA37" s="640"/>
      <c r="EB37" s="640"/>
      <c r="EC37" s="641"/>
    </row>
    <row r="38" spans="2:133" ht="11.25" customHeight="1" x14ac:dyDescent="0.15">
      <c r="B38" s="607" t="s">
        <v>322</v>
      </c>
      <c r="C38" s="608"/>
      <c r="D38" s="608"/>
      <c r="E38" s="608"/>
      <c r="F38" s="608"/>
      <c r="G38" s="608"/>
      <c r="H38" s="608"/>
      <c r="I38" s="608"/>
      <c r="J38" s="608"/>
      <c r="K38" s="608"/>
      <c r="L38" s="608"/>
      <c r="M38" s="608"/>
      <c r="N38" s="608"/>
      <c r="O38" s="608"/>
      <c r="P38" s="608"/>
      <c r="Q38" s="609"/>
      <c r="R38" s="610">
        <v>4568014</v>
      </c>
      <c r="S38" s="611"/>
      <c r="T38" s="611"/>
      <c r="U38" s="611"/>
      <c r="V38" s="611"/>
      <c r="W38" s="611"/>
      <c r="X38" s="611"/>
      <c r="Y38" s="612"/>
      <c r="Z38" s="613">
        <v>4.5</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54190</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30337</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9592278</v>
      </c>
      <c r="CS38" s="611"/>
      <c r="CT38" s="611"/>
      <c r="CU38" s="611"/>
      <c r="CV38" s="611"/>
      <c r="CW38" s="611"/>
      <c r="CX38" s="611"/>
      <c r="CY38" s="612"/>
      <c r="CZ38" s="615">
        <v>9.6999999999999993</v>
      </c>
      <c r="DA38" s="640"/>
      <c r="DB38" s="640"/>
      <c r="DC38" s="644"/>
      <c r="DD38" s="619">
        <v>7687225</v>
      </c>
      <c r="DE38" s="611"/>
      <c r="DF38" s="611"/>
      <c r="DG38" s="611"/>
      <c r="DH38" s="611"/>
      <c r="DI38" s="611"/>
      <c r="DJ38" s="611"/>
      <c r="DK38" s="612"/>
      <c r="DL38" s="619">
        <v>6796782</v>
      </c>
      <c r="DM38" s="611"/>
      <c r="DN38" s="611"/>
      <c r="DO38" s="611"/>
      <c r="DP38" s="611"/>
      <c r="DQ38" s="611"/>
      <c r="DR38" s="611"/>
      <c r="DS38" s="611"/>
      <c r="DT38" s="611"/>
      <c r="DU38" s="611"/>
      <c r="DV38" s="612"/>
      <c r="DW38" s="615">
        <v>12</v>
      </c>
      <c r="DX38" s="640"/>
      <c r="DY38" s="640"/>
      <c r="DZ38" s="640"/>
      <c r="EA38" s="640"/>
      <c r="EB38" s="640"/>
      <c r="EC38" s="641"/>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44625</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932614</v>
      </c>
      <c r="CS39" s="642"/>
      <c r="CT39" s="642"/>
      <c r="CU39" s="642"/>
      <c r="CV39" s="642"/>
      <c r="CW39" s="642"/>
      <c r="CX39" s="642"/>
      <c r="CY39" s="643"/>
      <c r="CZ39" s="615">
        <v>0.9</v>
      </c>
      <c r="DA39" s="640"/>
      <c r="DB39" s="640"/>
      <c r="DC39" s="644"/>
      <c r="DD39" s="619">
        <v>891321</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15">
      <c r="B40" s="607" t="s">
        <v>330</v>
      </c>
      <c r="C40" s="608"/>
      <c r="D40" s="608"/>
      <c r="E40" s="608"/>
      <c r="F40" s="608"/>
      <c r="G40" s="608"/>
      <c r="H40" s="608"/>
      <c r="I40" s="608"/>
      <c r="J40" s="608"/>
      <c r="K40" s="608"/>
      <c r="L40" s="608"/>
      <c r="M40" s="608"/>
      <c r="N40" s="608"/>
      <c r="O40" s="608"/>
      <c r="P40" s="608"/>
      <c r="Q40" s="609"/>
      <c r="R40" s="610">
        <v>578414</v>
      </c>
      <c r="S40" s="611"/>
      <c r="T40" s="611"/>
      <c r="U40" s="611"/>
      <c r="V40" s="611"/>
      <c r="W40" s="611"/>
      <c r="X40" s="611"/>
      <c r="Y40" s="612"/>
      <c r="Z40" s="613">
        <v>0.6</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2"/>
      <c r="BM40" s="608" t="s">
        <v>333</v>
      </c>
      <c r="BN40" s="608"/>
      <c r="BO40" s="608"/>
      <c r="BP40" s="608"/>
      <c r="BQ40" s="608"/>
      <c r="BR40" s="608"/>
      <c r="BS40" s="608"/>
      <c r="BT40" s="608"/>
      <c r="BU40" s="609"/>
      <c r="BV40" s="610">
        <v>100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264590</v>
      </c>
      <c r="CS40" s="611"/>
      <c r="CT40" s="611"/>
      <c r="CU40" s="611"/>
      <c r="CV40" s="611"/>
      <c r="CW40" s="611"/>
      <c r="CX40" s="611"/>
      <c r="CY40" s="612"/>
      <c r="CZ40" s="615">
        <v>0.3</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15">
      <c r="B41" s="631" t="s">
        <v>335</v>
      </c>
      <c r="C41" s="632"/>
      <c r="D41" s="632"/>
      <c r="E41" s="632"/>
      <c r="F41" s="632"/>
      <c r="G41" s="632"/>
      <c r="H41" s="632"/>
      <c r="I41" s="632"/>
      <c r="J41" s="632"/>
      <c r="K41" s="632"/>
      <c r="L41" s="632"/>
      <c r="M41" s="632"/>
      <c r="N41" s="632"/>
      <c r="O41" s="632"/>
      <c r="P41" s="632"/>
      <c r="Q41" s="633"/>
      <c r="R41" s="682">
        <v>100453660</v>
      </c>
      <c r="S41" s="683"/>
      <c r="T41" s="683"/>
      <c r="U41" s="683"/>
      <c r="V41" s="683"/>
      <c r="W41" s="683"/>
      <c r="X41" s="683"/>
      <c r="Y41" s="687"/>
      <c r="Z41" s="688">
        <v>100</v>
      </c>
      <c r="AA41" s="688"/>
      <c r="AB41" s="688"/>
      <c r="AC41" s="688"/>
      <c r="AD41" s="689">
        <v>56191430</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2471442</v>
      </c>
      <c r="BA41" s="611"/>
      <c r="BB41" s="611"/>
      <c r="BC41" s="611"/>
      <c r="BD41" s="642"/>
      <c r="BE41" s="642"/>
      <c r="BF41" s="665"/>
      <c r="BG41" s="658"/>
      <c r="BH41" s="659"/>
      <c r="BI41" s="659"/>
      <c r="BJ41" s="659"/>
      <c r="BK41" s="659"/>
      <c r="BL41" s="202"/>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339</v>
      </c>
      <c r="AR42" s="680"/>
      <c r="AS42" s="680"/>
      <c r="AT42" s="680"/>
      <c r="AU42" s="680"/>
      <c r="AV42" s="680"/>
      <c r="AW42" s="680"/>
      <c r="AX42" s="680"/>
      <c r="AY42" s="681"/>
      <c r="AZ42" s="682">
        <v>7120836</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401</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7728993</v>
      </c>
      <c r="CS42" s="642"/>
      <c r="CT42" s="642"/>
      <c r="CU42" s="642"/>
      <c r="CV42" s="642"/>
      <c r="CW42" s="642"/>
      <c r="CX42" s="642"/>
      <c r="CY42" s="643"/>
      <c r="CZ42" s="615">
        <v>7.8</v>
      </c>
      <c r="DA42" s="640"/>
      <c r="DB42" s="640"/>
      <c r="DC42" s="644"/>
      <c r="DD42" s="619">
        <v>2501129</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196" t="s">
        <v>342</v>
      </c>
      <c r="CD43" s="607" t="s">
        <v>343</v>
      </c>
      <c r="CE43" s="608"/>
      <c r="CF43" s="608"/>
      <c r="CG43" s="608"/>
      <c r="CH43" s="608"/>
      <c r="CI43" s="608"/>
      <c r="CJ43" s="608"/>
      <c r="CK43" s="608"/>
      <c r="CL43" s="608"/>
      <c r="CM43" s="608"/>
      <c r="CN43" s="608"/>
      <c r="CO43" s="608"/>
      <c r="CP43" s="608"/>
      <c r="CQ43" s="609"/>
      <c r="CR43" s="610">
        <v>149965</v>
      </c>
      <c r="CS43" s="642"/>
      <c r="CT43" s="642"/>
      <c r="CU43" s="642"/>
      <c r="CV43" s="642"/>
      <c r="CW43" s="642"/>
      <c r="CX43" s="642"/>
      <c r="CY43" s="643"/>
      <c r="CZ43" s="615">
        <v>0.2</v>
      </c>
      <c r="DA43" s="640"/>
      <c r="DB43" s="640"/>
      <c r="DC43" s="644"/>
      <c r="DD43" s="619">
        <v>149965</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7642250</v>
      </c>
      <c r="CS44" s="611"/>
      <c r="CT44" s="611"/>
      <c r="CU44" s="611"/>
      <c r="CV44" s="611"/>
      <c r="CW44" s="611"/>
      <c r="CX44" s="611"/>
      <c r="CY44" s="612"/>
      <c r="CZ44" s="615">
        <v>7.7</v>
      </c>
      <c r="DA44" s="616"/>
      <c r="DB44" s="616"/>
      <c r="DC44" s="622"/>
      <c r="DD44" s="619">
        <v>2485737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1753238</v>
      </c>
      <c r="CS45" s="642"/>
      <c r="CT45" s="642"/>
      <c r="CU45" s="642"/>
      <c r="CV45" s="642"/>
      <c r="CW45" s="642"/>
      <c r="CX45" s="642"/>
      <c r="CY45" s="643"/>
      <c r="CZ45" s="615">
        <v>1.8</v>
      </c>
      <c r="DA45" s="640"/>
      <c r="DB45" s="640"/>
      <c r="DC45" s="644"/>
      <c r="DD45" s="619">
        <v>98873</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07"/>
      <c r="CD46" s="648"/>
      <c r="CE46" s="649"/>
      <c r="CF46" s="607" t="s">
        <v>348</v>
      </c>
      <c r="CG46" s="608"/>
      <c r="CH46" s="608"/>
      <c r="CI46" s="608"/>
      <c r="CJ46" s="608"/>
      <c r="CK46" s="608"/>
      <c r="CL46" s="608"/>
      <c r="CM46" s="608"/>
      <c r="CN46" s="608"/>
      <c r="CO46" s="608"/>
      <c r="CP46" s="608"/>
      <c r="CQ46" s="609"/>
      <c r="CR46" s="610">
        <v>5321172</v>
      </c>
      <c r="CS46" s="611"/>
      <c r="CT46" s="611"/>
      <c r="CU46" s="611"/>
      <c r="CV46" s="611"/>
      <c r="CW46" s="611"/>
      <c r="CX46" s="611"/>
      <c r="CY46" s="612"/>
      <c r="CZ46" s="615">
        <v>5.4</v>
      </c>
      <c r="DA46" s="616"/>
      <c r="DB46" s="616"/>
      <c r="DC46" s="622"/>
      <c r="DD46" s="619">
        <v>2349124</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07"/>
      <c r="CD47" s="648"/>
      <c r="CE47" s="649"/>
      <c r="CF47" s="607" t="s">
        <v>349</v>
      </c>
      <c r="CG47" s="608"/>
      <c r="CH47" s="608"/>
      <c r="CI47" s="608"/>
      <c r="CJ47" s="608"/>
      <c r="CK47" s="608"/>
      <c r="CL47" s="608"/>
      <c r="CM47" s="608"/>
      <c r="CN47" s="608"/>
      <c r="CO47" s="608"/>
      <c r="CP47" s="608"/>
      <c r="CQ47" s="609"/>
      <c r="CR47" s="610">
        <v>86743</v>
      </c>
      <c r="CS47" s="642"/>
      <c r="CT47" s="642"/>
      <c r="CU47" s="642"/>
      <c r="CV47" s="642"/>
      <c r="CW47" s="642"/>
      <c r="CX47" s="642"/>
      <c r="CY47" s="643"/>
      <c r="CZ47" s="615">
        <v>0.1</v>
      </c>
      <c r="DA47" s="640"/>
      <c r="DB47" s="640"/>
      <c r="DC47" s="644"/>
      <c r="DD47" s="619">
        <v>15392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07"/>
      <c r="CD49" s="631" t="s">
        <v>351</v>
      </c>
      <c r="CE49" s="632"/>
      <c r="CF49" s="632"/>
      <c r="CG49" s="632"/>
      <c r="CH49" s="632"/>
      <c r="CI49" s="632"/>
      <c r="CJ49" s="632"/>
      <c r="CK49" s="632"/>
      <c r="CL49" s="632"/>
      <c r="CM49" s="632"/>
      <c r="CN49" s="632"/>
      <c r="CO49" s="632"/>
      <c r="CP49" s="632"/>
      <c r="CQ49" s="633"/>
      <c r="CR49" s="682">
        <v>99290953</v>
      </c>
      <c r="CS49" s="669"/>
      <c r="CT49" s="669"/>
      <c r="CU49" s="669"/>
      <c r="CV49" s="669"/>
      <c r="CW49" s="669"/>
      <c r="CX49" s="669"/>
      <c r="CY49" s="698"/>
      <c r="CZ49" s="690">
        <v>100</v>
      </c>
      <c r="DA49" s="699"/>
      <c r="DB49" s="699"/>
      <c r="DC49" s="700"/>
      <c r="DD49" s="701">
        <v>65278979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4esp+E1ZwVIO79STZpIUnfXMv+dHDJxSDzeeTtsHSTmgvGU45Yg+/AhHtTWZsY4sq5Z11gBV5+Krnx1LLmmKPQ==" saltValue="5EihtRLBOGiBLxxIdS96W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374</v>
      </c>
      <c r="C7" s="737"/>
      <c r="D7" s="737"/>
      <c r="E7" s="737"/>
      <c r="F7" s="737"/>
      <c r="G7" s="737"/>
      <c r="H7" s="737"/>
      <c r="I7" s="737"/>
      <c r="J7" s="737"/>
      <c r="K7" s="737"/>
      <c r="L7" s="737"/>
      <c r="M7" s="737"/>
      <c r="N7" s="737"/>
      <c r="O7" s="737"/>
      <c r="P7" s="738"/>
      <c r="Q7" s="739">
        <v>99247</v>
      </c>
      <c r="R7" s="740"/>
      <c r="S7" s="740"/>
      <c r="T7" s="740"/>
      <c r="U7" s="740"/>
      <c r="V7" s="740">
        <v>98237</v>
      </c>
      <c r="W7" s="740"/>
      <c r="X7" s="740"/>
      <c r="Y7" s="740"/>
      <c r="Z7" s="740"/>
      <c r="AA7" s="740">
        <v>1010</v>
      </c>
      <c r="AB7" s="740"/>
      <c r="AC7" s="740"/>
      <c r="AD7" s="740"/>
      <c r="AE7" s="741"/>
      <c r="AF7" s="742">
        <v>517</v>
      </c>
      <c r="AG7" s="743"/>
      <c r="AH7" s="743"/>
      <c r="AI7" s="743"/>
      <c r="AJ7" s="744"/>
      <c r="AK7" s="745">
        <v>1436</v>
      </c>
      <c r="AL7" s="746"/>
      <c r="AM7" s="746"/>
      <c r="AN7" s="746"/>
      <c r="AO7" s="746"/>
      <c r="AP7" s="746">
        <v>75441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563</v>
      </c>
      <c r="BT7" s="734"/>
      <c r="BU7" s="734"/>
      <c r="BV7" s="734"/>
      <c r="BW7" s="734"/>
      <c r="BX7" s="734"/>
      <c r="BY7" s="734"/>
      <c r="BZ7" s="734"/>
      <c r="CA7" s="734"/>
      <c r="CB7" s="734"/>
      <c r="CC7" s="734"/>
      <c r="CD7" s="734"/>
      <c r="CE7" s="734"/>
      <c r="CF7" s="734"/>
      <c r="CG7" s="749"/>
      <c r="CH7" s="730">
        <v>-28</v>
      </c>
      <c r="CI7" s="731"/>
      <c r="CJ7" s="731"/>
      <c r="CK7" s="731"/>
      <c r="CL7" s="732"/>
      <c r="CM7" s="730">
        <v>4248</v>
      </c>
      <c r="CN7" s="731"/>
      <c r="CO7" s="731"/>
      <c r="CP7" s="731"/>
      <c r="CQ7" s="732"/>
      <c r="CR7" s="730">
        <v>11</v>
      </c>
      <c r="CS7" s="731"/>
      <c r="CT7" s="731"/>
      <c r="CU7" s="731"/>
      <c r="CV7" s="732"/>
      <c r="CW7" s="730">
        <v>60</v>
      </c>
      <c r="CX7" s="731"/>
      <c r="CY7" s="731"/>
      <c r="CZ7" s="731"/>
      <c r="DA7" s="732"/>
      <c r="DB7" s="730" t="s">
        <v>554</v>
      </c>
      <c r="DC7" s="731"/>
      <c r="DD7" s="731"/>
      <c r="DE7" s="731"/>
      <c r="DF7" s="732"/>
      <c r="DG7" s="730" t="s">
        <v>554</v>
      </c>
      <c r="DH7" s="731"/>
      <c r="DI7" s="731"/>
      <c r="DJ7" s="731"/>
      <c r="DK7" s="732"/>
      <c r="DL7" s="730" t="s">
        <v>554</v>
      </c>
      <c r="DM7" s="731"/>
      <c r="DN7" s="731"/>
      <c r="DO7" s="731"/>
      <c r="DP7" s="732"/>
      <c r="DQ7" s="730" t="s">
        <v>554</v>
      </c>
      <c r="DR7" s="731"/>
      <c r="DS7" s="731"/>
      <c r="DT7" s="731"/>
      <c r="DU7" s="732"/>
      <c r="DV7" s="733"/>
      <c r="DW7" s="734"/>
      <c r="DX7" s="734"/>
      <c r="DY7" s="734"/>
      <c r="DZ7" s="735"/>
      <c r="EA7" s="217"/>
    </row>
    <row r="8" spans="1:131" s="218" customFormat="1" ht="26.25" customHeight="1" x14ac:dyDescent="0.15">
      <c r="A8" s="221">
        <v>2</v>
      </c>
      <c r="B8" s="767" t="s">
        <v>375</v>
      </c>
      <c r="C8" s="768"/>
      <c r="D8" s="768"/>
      <c r="E8" s="768"/>
      <c r="F8" s="768"/>
      <c r="G8" s="768"/>
      <c r="H8" s="768"/>
      <c r="I8" s="768"/>
      <c r="J8" s="768"/>
      <c r="K8" s="768"/>
      <c r="L8" s="768"/>
      <c r="M8" s="768"/>
      <c r="N8" s="768"/>
      <c r="O8" s="768"/>
      <c r="P8" s="769"/>
      <c r="Q8" s="770">
        <v>58</v>
      </c>
      <c r="R8" s="771"/>
      <c r="S8" s="771"/>
      <c r="T8" s="771"/>
      <c r="U8" s="771"/>
      <c r="V8" s="771">
        <v>58</v>
      </c>
      <c r="W8" s="771"/>
      <c r="X8" s="771"/>
      <c r="Y8" s="771"/>
      <c r="Z8" s="771"/>
      <c r="AA8" s="771" t="s">
        <v>554</v>
      </c>
      <c r="AB8" s="771"/>
      <c r="AC8" s="771"/>
      <c r="AD8" s="771"/>
      <c r="AE8" s="772"/>
      <c r="AF8" s="773" t="s">
        <v>122</v>
      </c>
      <c r="AG8" s="774"/>
      <c r="AH8" s="774"/>
      <c r="AI8" s="774"/>
      <c r="AJ8" s="775"/>
      <c r="AK8" s="756">
        <v>25</v>
      </c>
      <c r="AL8" s="757"/>
      <c r="AM8" s="757"/>
      <c r="AN8" s="757"/>
      <c r="AO8" s="757"/>
      <c r="AP8" s="757">
        <v>125</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566</v>
      </c>
      <c r="BT8" s="761"/>
      <c r="BU8" s="761"/>
      <c r="BV8" s="761"/>
      <c r="BW8" s="761"/>
      <c r="BX8" s="761"/>
      <c r="BY8" s="761"/>
      <c r="BZ8" s="761"/>
      <c r="CA8" s="761"/>
      <c r="CB8" s="761"/>
      <c r="CC8" s="761"/>
      <c r="CD8" s="761"/>
      <c r="CE8" s="761"/>
      <c r="CF8" s="761"/>
      <c r="CG8" s="762"/>
      <c r="CH8" s="763">
        <v>0</v>
      </c>
      <c r="CI8" s="764"/>
      <c r="CJ8" s="764"/>
      <c r="CK8" s="764"/>
      <c r="CL8" s="765"/>
      <c r="CM8" s="763">
        <v>33</v>
      </c>
      <c r="CN8" s="764"/>
      <c r="CO8" s="764"/>
      <c r="CP8" s="764"/>
      <c r="CQ8" s="765"/>
      <c r="CR8" s="763">
        <v>9</v>
      </c>
      <c r="CS8" s="764"/>
      <c r="CT8" s="764"/>
      <c r="CU8" s="764"/>
      <c r="CV8" s="765"/>
      <c r="CW8" s="763">
        <v>248</v>
      </c>
      <c r="CX8" s="764"/>
      <c r="CY8" s="764"/>
      <c r="CZ8" s="764"/>
      <c r="DA8" s="765"/>
      <c r="DB8" s="763" t="s">
        <v>554</v>
      </c>
      <c r="DC8" s="764"/>
      <c r="DD8" s="764"/>
      <c r="DE8" s="764"/>
      <c r="DF8" s="765"/>
      <c r="DG8" s="763" t="s">
        <v>554</v>
      </c>
      <c r="DH8" s="764"/>
      <c r="DI8" s="764"/>
      <c r="DJ8" s="764"/>
      <c r="DK8" s="765"/>
      <c r="DL8" s="763" t="s">
        <v>554</v>
      </c>
      <c r="DM8" s="764"/>
      <c r="DN8" s="764"/>
      <c r="DO8" s="764"/>
      <c r="DP8" s="765"/>
      <c r="DQ8" s="763" t="s">
        <v>554</v>
      </c>
      <c r="DR8" s="764"/>
      <c r="DS8" s="764"/>
      <c r="DT8" s="764"/>
      <c r="DU8" s="765"/>
      <c r="DV8" s="760"/>
      <c r="DW8" s="761"/>
      <c r="DX8" s="761"/>
      <c r="DY8" s="761"/>
      <c r="DZ8" s="766"/>
      <c r="EA8" s="217"/>
    </row>
    <row r="9" spans="1:131" s="218" customFormat="1" ht="26.25" customHeight="1" x14ac:dyDescent="0.15">
      <c r="A9" s="221">
        <v>3</v>
      </c>
      <c r="B9" s="767" t="s">
        <v>376</v>
      </c>
      <c r="C9" s="768"/>
      <c r="D9" s="768"/>
      <c r="E9" s="768"/>
      <c r="F9" s="768"/>
      <c r="G9" s="768"/>
      <c r="H9" s="768"/>
      <c r="I9" s="768"/>
      <c r="J9" s="768"/>
      <c r="K9" s="768"/>
      <c r="L9" s="768"/>
      <c r="M9" s="768"/>
      <c r="N9" s="768"/>
      <c r="O9" s="768"/>
      <c r="P9" s="769"/>
      <c r="Q9" s="770">
        <v>530</v>
      </c>
      <c r="R9" s="771"/>
      <c r="S9" s="771"/>
      <c r="T9" s="771"/>
      <c r="U9" s="771"/>
      <c r="V9" s="771">
        <v>449</v>
      </c>
      <c r="W9" s="771"/>
      <c r="X9" s="771"/>
      <c r="Y9" s="771"/>
      <c r="Z9" s="771"/>
      <c r="AA9" s="771">
        <v>81</v>
      </c>
      <c r="AB9" s="771"/>
      <c r="AC9" s="771"/>
      <c r="AD9" s="771"/>
      <c r="AE9" s="772"/>
      <c r="AF9" s="773">
        <v>81</v>
      </c>
      <c r="AG9" s="774"/>
      <c r="AH9" s="774"/>
      <c r="AI9" s="774"/>
      <c r="AJ9" s="775"/>
      <c r="AK9" s="756">
        <v>73</v>
      </c>
      <c r="AL9" s="757"/>
      <c r="AM9" s="757"/>
      <c r="AN9" s="757"/>
      <c r="AO9" s="757"/>
      <c r="AP9" s="757">
        <v>761</v>
      </c>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t="s">
        <v>571</v>
      </c>
      <c r="BS9" s="760" t="s">
        <v>564</v>
      </c>
      <c r="BT9" s="761"/>
      <c r="BU9" s="761"/>
      <c r="BV9" s="761"/>
      <c r="BW9" s="761"/>
      <c r="BX9" s="761"/>
      <c r="BY9" s="761"/>
      <c r="BZ9" s="761"/>
      <c r="CA9" s="761"/>
      <c r="CB9" s="761"/>
      <c r="CC9" s="761"/>
      <c r="CD9" s="761"/>
      <c r="CE9" s="761"/>
      <c r="CF9" s="761"/>
      <c r="CG9" s="762"/>
      <c r="CH9" s="763">
        <v>882</v>
      </c>
      <c r="CI9" s="764"/>
      <c r="CJ9" s="764"/>
      <c r="CK9" s="764"/>
      <c r="CL9" s="765"/>
      <c r="CM9" s="763">
        <v>17770</v>
      </c>
      <c r="CN9" s="764"/>
      <c r="CO9" s="764"/>
      <c r="CP9" s="764"/>
      <c r="CQ9" s="765"/>
      <c r="CR9" s="763">
        <v>1357</v>
      </c>
      <c r="CS9" s="764"/>
      <c r="CT9" s="764"/>
      <c r="CU9" s="764"/>
      <c r="CV9" s="765"/>
      <c r="CW9" s="763">
        <v>1687</v>
      </c>
      <c r="CX9" s="764"/>
      <c r="CY9" s="764"/>
      <c r="CZ9" s="764"/>
      <c r="DA9" s="765"/>
      <c r="DB9" s="763">
        <v>19626</v>
      </c>
      <c r="DC9" s="764"/>
      <c r="DD9" s="764"/>
      <c r="DE9" s="764"/>
      <c r="DF9" s="765"/>
      <c r="DG9" s="763" t="s">
        <v>554</v>
      </c>
      <c r="DH9" s="764"/>
      <c r="DI9" s="764"/>
      <c r="DJ9" s="764"/>
      <c r="DK9" s="765"/>
      <c r="DL9" s="763" t="s">
        <v>554</v>
      </c>
      <c r="DM9" s="764"/>
      <c r="DN9" s="764"/>
      <c r="DO9" s="764"/>
      <c r="DP9" s="765"/>
      <c r="DQ9" s="763" t="s">
        <v>554</v>
      </c>
      <c r="DR9" s="764"/>
      <c r="DS9" s="764"/>
      <c r="DT9" s="764"/>
      <c r="DU9" s="765"/>
      <c r="DV9" s="760"/>
      <c r="DW9" s="761"/>
      <c r="DX9" s="761"/>
      <c r="DY9" s="761"/>
      <c r="DZ9" s="766"/>
      <c r="EA9" s="217"/>
    </row>
    <row r="10" spans="1:131" s="218" customFormat="1" ht="26.25" customHeight="1" x14ac:dyDescent="0.15">
      <c r="A10" s="221">
        <v>4</v>
      </c>
      <c r="B10" s="767" t="s">
        <v>377</v>
      </c>
      <c r="C10" s="768"/>
      <c r="D10" s="768"/>
      <c r="E10" s="768"/>
      <c r="F10" s="768"/>
      <c r="G10" s="768"/>
      <c r="H10" s="768"/>
      <c r="I10" s="768"/>
      <c r="J10" s="768"/>
      <c r="K10" s="768"/>
      <c r="L10" s="768"/>
      <c r="M10" s="768"/>
      <c r="N10" s="768"/>
      <c r="O10" s="768"/>
      <c r="P10" s="769"/>
      <c r="Q10" s="770">
        <v>116</v>
      </c>
      <c r="R10" s="771"/>
      <c r="S10" s="771"/>
      <c r="T10" s="771"/>
      <c r="U10" s="771"/>
      <c r="V10" s="771">
        <v>85</v>
      </c>
      <c r="W10" s="771"/>
      <c r="X10" s="771"/>
      <c r="Y10" s="771"/>
      <c r="Z10" s="771"/>
      <c r="AA10" s="771">
        <v>31</v>
      </c>
      <c r="AB10" s="771"/>
      <c r="AC10" s="771"/>
      <c r="AD10" s="771"/>
      <c r="AE10" s="772"/>
      <c r="AF10" s="773">
        <v>31</v>
      </c>
      <c r="AG10" s="774"/>
      <c r="AH10" s="774"/>
      <c r="AI10" s="774"/>
      <c r="AJ10" s="775"/>
      <c r="AK10" s="756">
        <v>27</v>
      </c>
      <c r="AL10" s="757"/>
      <c r="AM10" s="757"/>
      <c r="AN10" s="757"/>
      <c r="AO10" s="757"/>
      <c r="AP10" s="757">
        <v>11</v>
      </c>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t="s">
        <v>571</v>
      </c>
      <c r="BS10" s="760" t="s">
        <v>567</v>
      </c>
      <c r="BT10" s="761"/>
      <c r="BU10" s="761"/>
      <c r="BV10" s="761"/>
      <c r="BW10" s="761"/>
      <c r="BX10" s="761"/>
      <c r="BY10" s="761"/>
      <c r="BZ10" s="761"/>
      <c r="CA10" s="761"/>
      <c r="CB10" s="761"/>
      <c r="CC10" s="761"/>
      <c r="CD10" s="761"/>
      <c r="CE10" s="761"/>
      <c r="CF10" s="761"/>
      <c r="CG10" s="762"/>
      <c r="CH10" s="763">
        <v>-14</v>
      </c>
      <c r="CI10" s="764"/>
      <c r="CJ10" s="764"/>
      <c r="CK10" s="764"/>
      <c r="CL10" s="765"/>
      <c r="CM10" s="763">
        <v>4149</v>
      </c>
      <c r="CN10" s="764"/>
      <c r="CO10" s="764"/>
      <c r="CP10" s="764"/>
      <c r="CQ10" s="765"/>
      <c r="CR10" s="763">
        <v>5</v>
      </c>
      <c r="CS10" s="764"/>
      <c r="CT10" s="764"/>
      <c r="CU10" s="764"/>
      <c r="CV10" s="765"/>
      <c r="CW10" s="763" t="s">
        <v>554</v>
      </c>
      <c r="CX10" s="764"/>
      <c r="CY10" s="764"/>
      <c r="CZ10" s="764"/>
      <c r="DA10" s="765"/>
      <c r="DB10" s="763" t="s">
        <v>554</v>
      </c>
      <c r="DC10" s="764"/>
      <c r="DD10" s="764"/>
      <c r="DE10" s="764"/>
      <c r="DF10" s="765"/>
      <c r="DG10" s="763" t="s">
        <v>554</v>
      </c>
      <c r="DH10" s="764"/>
      <c r="DI10" s="764"/>
      <c r="DJ10" s="764"/>
      <c r="DK10" s="765"/>
      <c r="DL10" s="763" t="s">
        <v>554</v>
      </c>
      <c r="DM10" s="764"/>
      <c r="DN10" s="764"/>
      <c r="DO10" s="764"/>
      <c r="DP10" s="765"/>
      <c r="DQ10" s="763" t="s">
        <v>554</v>
      </c>
      <c r="DR10" s="764"/>
      <c r="DS10" s="764"/>
      <c r="DT10" s="764"/>
      <c r="DU10" s="765"/>
      <c r="DV10" s="760"/>
      <c r="DW10" s="761"/>
      <c r="DX10" s="761"/>
      <c r="DY10" s="761"/>
      <c r="DZ10" s="766"/>
      <c r="EA10" s="217"/>
    </row>
    <row r="11" spans="1:131" s="218" customFormat="1" ht="26.25" customHeight="1" x14ac:dyDescent="0.15">
      <c r="A11" s="221">
        <v>5</v>
      </c>
      <c r="B11" s="767" t="s">
        <v>378</v>
      </c>
      <c r="C11" s="768"/>
      <c r="D11" s="768"/>
      <c r="E11" s="768"/>
      <c r="F11" s="768"/>
      <c r="G11" s="768"/>
      <c r="H11" s="768"/>
      <c r="I11" s="768"/>
      <c r="J11" s="768"/>
      <c r="K11" s="768"/>
      <c r="L11" s="768"/>
      <c r="M11" s="768"/>
      <c r="N11" s="768"/>
      <c r="O11" s="768"/>
      <c r="P11" s="769"/>
      <c r="Q11" s="770">
        <v>3302</v>
      </c>
      <c r="R11" s="771"/>
      <c r="S11" s="771"/>
      <c r="T11" s="771"/>
      <c r="U11" s="771"/>
      <c r="V11" s="771">
        <v>3302</v>
      </c>
      <c r="W11" s="771"/>
      <c r="X11" s="771"/>
      <c r="Y11" s="771"/>
      <c r="Z11" s="771"/>
      <c r="AA11" s="771" t="s">
        <v>554</v>
      </c>
      <c r="AB11" s="771"/>
      <c r="AC11" s="771"/>
      <c r="AD11" s="771"/>
      <c r="AE11" s="772"/>
      <c r="AF11" s="773" t="s">
        <v>122</v>
      </c>
      <c r="AG11" s="774"/>
      <c r="AH11" s="774"/>
      <c r="AI11" s="774"/>
      <c r="AJ11" s="775"/>
      <c r="AK11" s="756" t="s">
        <v>554</v>
      </c>
      <c r="AL11" s="757"/>
      <c r="AM11" s="757"/>
      <c r="AN11" s="757"/>
      <c r="AO11" s="757"/>
      <c r="AP11" s="757">
        <v>19626</v>
      </c>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t="s">
        <v>571</v>
      </c>
      <c r="BS11" s="760" t="s">
        <v>568</v>
      </c>
      <c r="BT11" s="761"/>
      <c r="BU11" s="761"/>
      <c r="BV11" s="761"/>
      <c r="BW11" s="761"/>
      <c r="BX11" s="761"/>
      <c r="BY11" s="761"/>
      <c r="BZ11" s="761"/>
      <c r="CA11" s="761"/>
      <c r="CB11" s="761"/>
      <c r="CC11" s="761"/>
      <c r="CD11" s="761"/>
      <c r="CE11" s="761"/>
      <c r="CF11" s="761"/>
      <c r="CG11" s="762"/>
      <c r="CH11" s="763">
        <v>-69</v>
      </c>
      <c r="CI11" s="764"/>
      <c r="CJ11" s="764"/>
      <c r="CK11" s="764"/>
      <c r="CL11" s="765"/>
      <c r="CM11" s="763">
        <v>1246</v>
      </c>
      <c r="CN11" s="764"/>
      <c r="CO11" s="764"/>
      <c r="CP11" s="764"/>
      <c r="CQ11" s="765"/>
      <c r="CR11" s="763">
        <v>45</v>
      </c>
      <c r="CS11" s="764"/>
      <c r="CT11" s="764"/>
      <c r="CU11" s="764"/>
      <c r="CV11" s="765"/>
      <c r="CW11" s="763">
        <v>97</v>
      </c>
      <c r="CX11" s="764"/>
      <c r="CY11" s="764"/>
      <c r="CZ11" s="764"/>
      <c r="DA11" s="765"/>
      <c r="DB11" s="763" t="s">
        <v>554</v>
      </c>
      <c r="DC11" s="764"/>
      <c r="DD11" s="764"/>
      <c r="DE11" s="764"/>
      <c r="DF11" s="765"/>
      <c r="DG11" s="763" t="s">
        <v>554</v>
      </c>
      <c r="DH11" s="764"/>
      <c r="DI11" s="764"/>
      <c r="DJ11" s="764"/>
      <c r="DK11" s="765"/>
      <c r="DL11" s="763">
        <v>25</v>
      </c>
      <c r="DM11" s="764"/>
      <c r="DN11" s="764"/>
      <c r="DO11" s="764"/>
      <c r="DP11" s="765"/>
      <c r="DQ11" s="763">
        <v>8</v>
      </c>
      <c r="DR11" s="764"/>
      <c r="DS11" s="764"/>
      <c r="DT11" s="764"/>
      <c r="DU11" s="765"/>
      <c r="DV11" s="760"/>
      <c r="DW11" s="761"/>
      <c r="DX11" s="761"/>
      <c r="DY11" s="761"/>
      <c r="DZ11" s="766"/>
      <c r="EA11" s="217"/>
    </row>
    <row r="12" spans="1:131" s="218" customFormat="1" ht="26.25" customHeight="1" x14ac:dyDescent="0.15">
      <c r="A12" s="221">
        <v>6</v>
      </c>
      <c r="B12" s="767" t="s">
        <v>379</v>
      </c>
      <c r="C12" s="768"/>
      <c r="D12" s="768"/>
      <c r="E12" s="768"/>
      <c r="F12" s="768"/>
      <c r="G12" s="768"/>
      <c r="H12" s="768"/>
      <c r="I12" s="768"/>
      <c r="J12" s="768"/>
      <c r="K12" s="768"/>
      <c r="L12" s="768"/>
      <c r="M12" s="768"/>
      <c r="N12" s="768"/>
      <c r="O12" s="768"/>
      <c r="P12" s="769"/>
      <c r="Q12" s="770">
        <v>1196</v>
      </c>
      <c r="R12" s="771"/>
      <c r="S12" s="771"/>
      <c r="T12" s="771"/>
      <c r="U12" s="771"/>
      <c r="V12" s="771">
        <v>1155</v>
      </c>
      <c r="W12" s="771"/>
      <c r="X12" s="771"/>
      <c r="Y12" s="771"/>
      <c r="Z12" s="771"/>
      <c r="AA12" s="771">
        <v>40</v>
      </c>
      <c r="AB12" s="771"/>
      <c r="AC12" s="771"/>
      <c r="AD12" s="771"/>
      <c r="AE12" s="772"/>
      <c r="AF12" s="773">
        <v>40</v>
      </c>
      <c r="AG12" s="774"/>
      <c r="AH12" s="774"/>
      <c r="AI12" s="774"/>
      <c r="AJ12" s="775"/>
      <c r="AK12" s="756">
        <v>131</v>
      </c>
      <c r="AL12" s="757"/>
      <c r="AM12" s="757"/>
      <c r="AN12" s="757"/>
      <c r="AO12" s="757"/>
      <c r="AP12" s="757" t="s">
        <v>554</v>
      </c>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t="s">
        <v>571</v>
      </c>
      <c r="BS12" s="760" t="s">
        <v>569</v>
      </c>
      <c r="BT12" s="761"/>
      <c r="BU12" s="761"/>
      <c r="BV12" s="761"/>
      <c r="BW12" s="761"/>
      <c r="BX12" s="761"/>
      <c r="BY12" s="761"/>
      <c r="BZ12" s="761"/>
      <c r="CA12" s="761"/>
      <c r="CB12" s="761"/>
      <c r="CC12" s="761"/>
      <c r="CD12" s="761"/>
      <c r="CE12" s="761"/>
      <c r="CF12" s="761"/>
      <c r="CG12" s="762"/>
      <c r="CH12" s="763">
        <v>28</v>
      </c>
      <c r="CI12" s="764"/>
      <c r="CJ12" s="764"/>
      <c r="CK12" s="764"/>
      <c r="CL12" s="765"/>
      <c r="CM12" s="763">
        <v>1669</v>
      </c>
      <c r="CN12" s="764"/>
      <c r="CO12" s="764"/>
      <c r="CP12" s="764"/>
      <c r="CQ12" s="765"/>
      <c r="CR12" s="763">
        <v>825</v>
      </c>
      <c r="CS12" s="764"/>
      <c r="CT12" s="764"/>
      <c r="CU12" s="764"/>
      <c r="CV12" s="765"/>
      <c r="CW12" s="763" t="s">
        <v>554</v>
      </c>
      <c r="CX12" s="764"/>
      <c r="CY12" s="764"/>
      <c r="CZ12" s="764"/>
      <c r="DA12" s="765"/>
      <c r="DB12" s="763" t="s">
        <v>554</v>
      </c>
      <c r="DC12" s="764"/>
      <c r="DD12" s="764"/>
      <c r="DE12" s="764"/>
      <c r="DF12" s="765"/>
      <c r="DG12" s="763" t="s">
        <v>554</v>
      </c>
      <c r="DH12" s="764"/>
      <c r="DI12" s="764"/>
      <c r="DJ12" s="764"/>
      <c r="DK12" s="765"/>
      <c r="DL12" s="763" t="s">
        <v>554</v>
      </c>
      <c r="DM12" s="764"/>
      <c r="DN12" s="764"/>
      <c r="DO12" s="764"/>
      <c r="DP12" s="765"/>
      <c r="DQ12" s="763" t="s">
        <v>554</v>
      </c>
      <c r="DR12" s="764"/>
      <c r="DS12" s="764"/>
      <c r="DT12" s="764"/>
      <c r="DU12" s="765"/>
      <c r="DV12" s="760"/>
      <c r="DW12" s="761"/>
      <c r="DX12" s="761"/>
      <c r="DY12" s="761"/>
      <c r="DZ12" s="766"/>
      <c r="EA12" s="217"/>
    </row>
    <row r="13" spans="1:131" s="218" customFormat="1" ht="26.25" customHeight="1" x14ac:dyDescent="0.15">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t="s">
        <v>565</v>
      </c>
      <c r="BT13" s="761"/>
      <c r="BU13" s="761"/>
      <c r="BV13" s="761"/>
      <c r="BW13" s="761"/>
      <c r="BX13" s="761"/>
      <c r="BY13" s="761"/>
      <c r="BZ13" s="761"/>
      <c r="CA13" s="761"/>
      <c r="CB13" s="761"/>
      <c r="CC13" s="761"/>
      <c r="CD13" s="761"/>
      <c r="CE13" s="761"/>
      <c r="CF13" s="761"/>
      <c r="CG13" s="762"/>
      <c r="CH13" s="763">
        <v>-2</v>
      </c>
      <c r="CI13" s="764"/>
      <c r="CJ13" s="764"/>
      <c r="CK13" s="764"/>
      <c r="CL13" s="765"/>
      <c r="CM13" s="763">
        <v>319</v>
      </c>
      <c r="CN13" s="764"/>
      <c r="CO13" s="764"/>
      <c r="CP13" s="764"/>
      <c r="CQ13" s="765"/>
      <c r="CR13" s="763">
        <v>1</v>
      </c>
      <c r="CS13" s="764"/>
      <c r="CT13" s="764"/>
      <c r="CU13" s="764"/>
      <c r="CV13" s="765"/>
      <c r="CW13" s="763">
        <v>83</v>
      </c>
      <c r="CX13" s="764"/>
      <c r="CY13" s="764"/>
      <c r="CZ13" s="764"/>
      <c r="DA13" s="765"/>
      <c r="DB13" s="763" t="s">
        <v>554</v>
      </c>
      <c r="DC13" s="764"/>
      <c r="DD13" s="764"/>
      <c r="DE13" s="764"/>
      <c r="DF13" s="765"/>
      <c r="DG13" s="763" t="s">
        <v>554</v>
      </c>
      <c r="DH13" s="764"/>
      <c r="DI13" s="764"/>
      <c r="DJ13" s="764"/>
      <c r="DK13" s="765"/>
      <c r="DL13" s="763" t="s">
        <v>554</v>
      </c>
      <c r="DM13" s="764"/>
      <c r="DN13" s="764"/>
      <c r="DO13" s="764"/>
      <c r="DP13" s="765"/>
      <c r="DQ13" s="763" t="s">
        <v>554</v>
      </c>
      <c r="DR13" s="764"/>
      <c r="DS13" s="764"/>
      <c r="DT13" s="764"/>
      <c r="DU13" s="765"/>
      <c r="DV13" s="760"/>
      <c r="DW13" s="761"/>
      <c r="DX13" s="761"/>
      <c r="DY13" s="761"/>
      <c r="DZ13" s="766"/>
      <c r="EA13" s="217"/>
    </row>
    <row r="14" spans="1:131" s="218" customFormat="1" ht="26.25" customHeight="1" x14ac:dyDescent="0.15">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t="s">
        <v>570</v>
      </c>
      <c r="BT14" s="761"/>
      <c r="BU14" s="761"/>
      <c r="BV14" s="761"/>
      <c r="BW14" s="761"/>
      <c r="BX14" s="761"/>
      <c r="BY14" s="761"/>
      <c r="BZ14" s="761"/>
      <c r="CA14" s="761"/>
      <c r="CB14" s="761"/>
      <c r="CC14" s="761"/>
      <c r="CD14" s="761"/>
      <c r="CE14" s="761"/>
      <c r="CF14" s="761"/>
      <c r="CG14" s="762"/>
      <c r="CH14" s="763">
        <v>-5</v>
      </c>
      <c r="CI14" s="764"/>
      <c r="CJ14" s="764"/>
      <c r="CK14" s="764"/>
      <c r="CL14" s="765"/>
      <c r="CM14" s="763">
        <v>746</v>
      </c>
      <c r="CN14" s="764"/>
      <c r="CO14" s="764"/>
      <c r="CP14" s="764"/>
      <c r="CQ14" s="765"/>
      <c r="CR14" s="763">
        <v>700</v>
      </c>
      <c r="CS14" s="764"/>
      <c r="CT14" s="764"/>
      <c r="CU14" s="764"/>
      <c r="CV14" s="765"/>
      <c r="CW14" s="763" t="s">
        <v>554</v>
      </c>
      <c r="CX14" s="764"/>
      <c r="CY14" s="764"/>
      <c r="CZ14" s="764"/>
      <c r="DA14" s="765"/>
      <c r="DB14" s="763" t="s">
        <v>554</v>
      </c>
      <c r="DC14" s="764"/>
      <c r="DD14" s="764"/>
      <c r="DE14" s="764"/>
      <c r="DF14" s="765"/>
      <c r="DG14" s="763" t="s">
        <v>554</v>
      </c>
      <c r="DH14" s="764"/>
      <c r="DI14" s="764"/>
      <c r="DJ14" s="764"/>
      <c r="DK14" s="765"/>
      <c r="DL14" s="763" t="s">
        <v>554</v>
      </c>
      <c r="DM14" s="764"/>
      <c r="DN14" s="764"/>
      <c r="DO14" s="764"/>
      <c r="DP14" s="765"/>
      <c r="DQ14" s="763" t="s">
        <v>554</v>
      </c>
      <c r="DR14" s="764"/>
      <c r="DS14" s="764"/>
      <c r="DT14" s="764"/>
      <c r="DU14" s="765"/>
      <c r="DV14" s="760"/>
      <c r="DW14" s="761"/>
      <c r="DX14" s="761"/>
      <c r="DY14" s="761"/>
      <c r="DZ14" s="766"/>
      <c r="EA14" s="217"/>
    </row>
    <row r="15" spans="1:131" s="218" customFormat="1" ht="26.25" customHeight="1" x14ac:dyDescent="0.15">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15">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15">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15">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15">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15">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380</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381</v>
      </c>
      <c r="B23" s="776" t="s">
        <v>382</v>
      </c>
      <c r="C23" s="777"/>
      <c r="D23" s="777"/>
      <c r="E23" s="777"/>
      <c r="F23" s="777"/>
      <c r="G23" s="777"/>
      <c r="H23" s="777"/>
      <c r="I23" s="777"/>
      <c r="J23" s="777"/>
      <c r="K23" s="777"/>
      <c r="L23" s="777"/>
      <c r="M23" s="777"/>
      <c r="N23" s="777"/>
      <c r="O23" s="777"/>
      <c r="P23" s="778"/>
      <c r="Q23" s="779">
        <v>103840</v>
      </c>
      <c r="R23" s="780"/>
      <c r="S23" s="780"/>
      <c r="T23" s="780"/>
      <c r="U23" s="780"/>
      <c r="V23" s="780">
        <v>102677</v>
      </c>
      <c r="W23" s="780"/>
      <c r="X23" s="780"/>
      <c r="Y23" s="780"/>
      <c r="Z23" s="780"/>
      <c r="AA23" s="780">
        <v>1163</v>
      </c>
      <c r="AB23" s="780"/>
      <c r="AC23" s="780"/>
      <c r="AD23" s="780"/>
      <c r="AE23" s="781"/>
      <c r="AF23" s="782">
        <v>669</v>
      </c>
      <c r="AG23" s="780"/>
      <c r="AH23" s="780"/>
      <c r="AI23" s="780"/>
      <c r="AJ23" s="783"/>
      <c r="AK23" s="784"/>
      <c r="AL23" s="785"/>
      <c r="AM23" s="785"/>
      <c r="AN23" s="785"/>
      <c r="AO23" s="785"/>
      <c r="AP23" s="780">
        <v>95964</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383</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384</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385</v>
      </c>
      <c r="R26" s="721"/>
      <c r="S26" s="721"/>
      <c r="T26" s="721"/>
      <c r="U26" s="722"/>
      <c r="V26" s="720" t="s">
        <v>386</v>
      </c>
      <c r="W26" s="721"/>
      <c r="X26" s="721"/>
      <c r="Y26" s="721"/>
      <c r="Z26" s="722"/>
      <c r="AA26" s="720" t="s">
        <v>387</v>
      </c>
      <c r="AB26" s="721"/>
      <c r="AC26" s="721"/>
      <c r="AD26" s="721"/>
      <c r="AE26" s="721"/>
      <c r="AF26" s="801" t="s">
        <v>388</v>
      </c>
      <c r="AG26" s="802"/>
      <c r="AH26" s="802"/>
      <c r="AI26" s="802"/>
      <c r="AJ26" s="803"/>
      <c r="AK26" s="721" t="s">
        <v>389</v>
      </c>
      <c r="AL26" s="721"/>
      <c r="AM26" s="721"/>
      <c r="AN26" s="721"/>
      <c r="AO26" s="722"/>
      <c r="AP26" s="720" t="s">
        <v>390</v>
      </c>
      <c r="AQ26" s="721"/>
      <c r="AR26" s="721"/>
      <c r="AS26" s="721"/>
      <c r="AT26" s="722"/>
      <c r="AU26" s="720" t="s">
        <v>391</v>
      </c>
      <c r="AV26" s="721"/>
      <c r="AW26" s="721"/>
      <c r="AX26" s="721"/>
      <c r="AY26" s="722"/>
      <c r="AZ26" s="720" t="s">
        <v>392</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393</v>
      </c>
      <c r="C28" s="737"/>
      <c r="D28" s="737"/>
      <c r="E28" s="737"/>
      <c r="F28" s="737"/>
      <c r="G28" s="737"/>
      <c r="H28" s="737"/>
      <c r="I28" s="737"/>
      <c r="J28" s="737"/>
      <c r="K28" s="737"/>
      <c r="L28" s="737"/>
      <c r="M28" s="737"/>
      <c r="N28" s="737"/>
      <c r="O28" s="737"/>
      <c r="P28" s="738"/>
      <c r="Q28" s="809">
        <v>25701</v>
      </c>
      <c r="R28" s="810"/>
      <c r="S28" s="810"/>
      <c r="T28" s="810"/>
      <c r="U28" s="810"/>
      <c r="V28" s="810">
        <v>25664</v>
      </c>
      <c r="W28" s="810"/>
      <c r="X28" s="810"/>
      <c r="Y28" s="810"/>
      <c r="Z28" s="810"/>
      <c r="AA28" s="810">
        <v>37</v>
      </c>
      <c r="AB28" s="810"/>
      <c r="AC28" s="810"/>
      <c r="AD28" s="810"/>
      <c r="AE28" s="811"/>
      <c r="AF28" s="812">
        <v>37</v>
      </c>
      <c r="AG28" s="810"/>
      <c r="AH28" s="810"/>
      <c r="AI28" s="810"/>
      <c r="AJ28" s="813"/>
      <c r="AK28" s="814">
        <v>2481</v>
      </c>
      <c r="AL28" s="815"/>
      <c r="AM28" s="815"/>
      <c r="AN28" s="815"/>
      <c r="AO28" s="815"/>
      <c r="AP28" s="815" t="s">
        <v>554</v>
      </c>
      <c r="AQ28" s="815"/>
      <c r="AR28" s="815"/>
      <c r="AS28" s="815"/>
      <c r="AT28" s="815"/>
      <c r="AU28" s="815" t="s">
        <v>554</v>
      </c>
      <c r="AV28" s="815"/>
      <c r="AW28" s="815"/>
      <c r="AX28" s="815"/>
      <c r="AY28" s="815"/>
      <c r="AZ28" s="816"/>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394</v>
      </c>
      <c r="C29" s="768"/>
      <c r="D29" s="768"/>
      <c r="E29" s="768"/>
      <c r="F29" s="768"/>
      <c r="G29" s="768"/>
      <c r="H29" s="768"/>
      <c r="I29" s="768"/>
      <c r="J29" s="768"/>
      <c r="K29" s="768"/>
      <c r="L29" s="768"/>
      <c r="M29" s="768"/>
      <c r="N29" s="768"/>
      <c r="O29" s="768"/>
      <c r="P29" s="769"/>
      <c r="Q29" s="770">
        <v>21297</v>
      </c>
      <c r="R29" s="771"/>
      <c r="S29" s="771"/>
      <c r="T29" s="771"/>
      <c r="U29" s="771"/>
      <c r="V29" s="771">
        <v>21293</v>
      </c>
      <c r="W29" s="771"/>
      <c r="X29" s="771"/>
      <c r="Y29" s="771"/>
      <c r="Z29" s="771"/>
      <c r="AA29" s="771">
        <v>4</v>
      </c>
      <c r="AB29" s="771"/>
      <c r="AC29" s="771"/>
      <c r="AD29" s="771"/>
      <c r="AE29" s="772"/>
      <c r="AF29" s="773">
        <v>4</v>
      </c>
      <c r="AG29" s="774"/>
      <c r="AH29" s="774"/>
      <c r="AI29" s="774"/>
      <c r="AJ29" s="775"/>
      <c r="AK29" s="821">
        <v>3403</v>
      </c>
      <c r="AL29" s="817"/>
      <c r="AM29" s="817"/>
      <c r="AN29" s="817"/>
      <c r="AO29" s="817"/>
      <c r="AP29" s="817" t="s">
        <v>554</v>
      </c>
      <c r="AQ29" s="817"/>
      <c r="AR29" s="817"/>
      <c r="AS29" s="817"/>
      <c r="AT29" s="817"/>
      <c r="AU29" s="817" t="s">
        <v>554</v>
      </c>
      <c r="AV29" s="817"/>
      <c r="AW29" s="817"/>
      <c r="AX29" s="817"/>
      <c r="AY29" s="817"/>
      <c r="AZ29" s="818"/>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395</v>
      </c>
      <c r="C30" s="768"/>
      <c r="D30" s="768"/>
      <c r="E30" s="768"/>
      <c r="F30" s="768"/>
      <c r="G30" s="768"/>
      <c r="H30" s="768"/>
      <c r="I30" s="768"/>
      <c r="J30" s="768"/>
      <c r="K30" s="768"/>
      <c r="L30" s="768"/>
      <c r="M30" s="768"/>
      <c r="N30" s="768"/>
      <c r="O30" s="768"/>
      <c r="P30" s="769"/>
      <c r="Q30" s="770">
        <v>4676</v>
      </c>
      <c r="R30" s="771"/>
      <c r="S30" s="771"/>
      <c r="T30" s="771"/>
      <c r="U30" s="771"/>
      <c r="V30" s="771">
        <v>4574</v>
      </c>
      <c r="W30" s="771"/>
      <c r="X30" s="771"/>
      <c r="Y30" s="771"/>
      <c r="Z30" s="771"/>
      <c r="AA30" s="771">
        <v>102</v>
      </c>
      <c r="AB30" s="771"/>
      <c r="AC30" s="771"/>
      <c r="AD30" s="771"/>
      <c r="AE30" s="772"/>
      <c r="AF30" s="773">
        <v>102</v>
      </c>
      <c r="AG30" s="774"/>
      <c r="AH30" s="774"/>
      <c r="AI30" s="774"/>
      <c r="AJ30" s="775"/>
      <c r="AK30" s="821">
        <v>847</v>
      </c>
      <c r="AL30" s="817"/>
      <c r="AM30" s="817"/>
      <c r="AN30" s="817"/>
      <c r="AO30" s="817"/>
      <c r="AP30" s="817" t="s">
        <v>554</v>
      </c>
      <c r="AQ30" s="817"/>
      <c r="AR30" s="817"/>
      <c r="AS30" s="817"/>
      <c r="AT30" s="817"/>
      <c r="AU30" s="817" t="s">
        <v>554</v>
      </c>
      <c r="AV30" s="817"/>
      <c r="AW30" s="817"/>
      <c r="AX30" s="817"/>
      <c r="AY30" s="817"/>
      <c r="AZ30" s="818"/>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396</v>
      </c>
      <c r="C31" s="768"/>
      <c r="D31" s="768"/>
      <c r="E31" s="768"/>
      <c r="F31" s="768"/>
      <c r="G31" s="768"/>
      <c r="H31" s="768"/>
      <c r="I31" s="768"/>
      <c r="J31" s="768"/>
      <c r="K31" s="768"/>
      <c r="L31" s="768"/>
      <c r="M31" s="768"/>
      <c r="N31" s="768"/>
      <c r="O31" s="768"/>
      <c r="P31" s="769"/>
      <c r="Q31" s="770">
        <v>5142</v>
      </c>
      <c r="R31" s="771"/>
      <c r="S31" s="771"/>
      <c r="T31" s="771"/>
      <c r="U31" s="771"/>
      <c r="V31" s="771">
        <v>4681</v>
      </c>
      <c r="W31" s="771"/>
      <c r="X31" s="771"/>
      <c r="Y31" s="771"/>
      <c r="Z31" s="771"/>
      <c r="AA31" s="771">
        <v>461</v>
      </c>
      <c r="AB31" s="771"/>
      <c r="AC31" s="771"/>
      <c r="AD31" s="771"/>
      <c r="AE31" s="772"/>
      <c r="AF31" s="773">
        <v>4503</v>
      </c>
      <c r="AG31" s="774"/>
      <c r="AH31" s="774"/>
      <c r="AI31" s="774"/>
      <c r="AJ31" s="775"/>
      <c r="AK31" s="821">
        <v>54</v>
      </c>
      <c r="AL31" s="817"/>
      <c r="AM31" s="817"/>
      <c r="AN31" s="817"/>
      <c r="AO31" s="817"/>
      <c r="AP31" s="817">
        <v>13284</v>
      </c>
      <c r="AQ31" s="817"/>
      <c r="AR31" s="817"/>
      <c r="AS31" s="817"/>
      <c r="AT31" s="817"/>
      <c r="AU31" s="817">
        <v>4647</v>
      </c>
      <c r="AV31" s="817"/>
      <c r="AW31" s="817"/>
      <c r="AX31" s="817"/>
      <c r="AY31" s="817"/>
      <c r="AZ31" s="818" t="s">
        <v>554</v>
      </c>
      <c r="BA31" s="818"/>
      <c r="BB31" s="818"/>
      <c r="BC31" s="818"/>
      <c r="BD31" s="818"/>
      <c r="BE31" s="819" t="s">
        <v>397</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398</v>
      </c>
      <c r="C32" s="768"/>
      <c r="D32" s="768"/>
      <c r="E32" s="768"/>
      <c r="F32" s="768"/>
      <c r="G32" s="768"/>
      <c r="H32" s="768"/>
      <c r="I32" s="768"/>
      <c r="J32" s="768"/>
      <c r="K32" s="768"/>
      <c r="L32" s="768"/>
      <c r="M32" s="768"/>
      <c r="N32" s="768"/>
      <c r="O32" s="768"/>
      <c r="P32" s="769"/>
      <c r="Q32" s="770">
        <v>6959</v>
      </c>
      <c r="R32" s="771"/>
      <c r="S32" s="771"/>
      <c r="T32" s="771"/>
      <c r="U32" s="771"/>
      <c r="V32" s="771">
        <v>6707</v>
      </c>
      <c r="W32" s="771"/>
      <c r="X32" s="771"/>
      <c r="Y32" s="771"/>
      <c r="Z32" s="771"/>
      <c r="AA32" s="771">
        <v>251</v>
      </c>
      <c r="AB32" s="771"/>
      <c r="AC32" s="771"/>
      <c r="AD32" s="771"/>
      <c r="AE32" s="772"/>
      <c r="AF32" s="773">
        <v>2596</v>
      </c>
      <c r="AG32" s="774"/>
      <c r="AH32" s="774"/>
      <c r="AI32" s="774"/>
      <c r="AJ32" s="775"/>
      <c r="AK32" s="821">
        <v>2428</v>
      </c>
      <c r="AL32" s="817"/>
      <c r="AM32" s="817"/>
      <c r="AN32" s="817"/>
      <c r="AO32" s="817"/>
      <c r="AP32" s="817">
        <v>41018</v>
      </c>
      <c r="AQ32" s="817"/>
      <c r="AR32" s="817"/>
      <c r="AS32" s="817"/>
      <c r="AT32" s="817"/>
      <c r="AU32" s="817">
        <v>4733</v>
      </c>
      <c r="AV32" s="817"/>
      <c r="AW32" s="817"/>
      <c r="AX32" s="817"/>
      <c r="AY32" s="817"/>
      <c r="AZ32" s="818" t="s">
        <v>554</v>
      </c>
      <c r="BA32" s="818"/>
      <c r="BB32" s="818"/>
      <c r="BC32" s="818"/>
      <c r="BD32" s="818"/>
      <c r="BE32" s="819" t="s">
        <v>397</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399</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381</v>
      </c>
      <c r="B63" s="776" t="s">
        <v>400</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7241</v>
      </c>
      <c r="AG63" s="831"/>
      <c r="AH63" s="831"/>
      <c r="AI63" s="831"/>
      <c r="AJ63" s="832"/>
      <c r="AK63" s="833"/>
      <c r="AL63" s="828"/>
      <c r="AM63" s="828"/>
      <c r="AN63" s="828"/>
      <c r="AO63" s="828"/>
      <c r="AP63" s="831">
        <v>54302</v>
      </c>
      <c r="AQ63" s="831"/>
      <c r="AR63" s="831"/>
      <c r="AS63" s="831"/>
      <c r="AT63" s="831"/>
      <c r="AU63" s="831">
        <v>9380</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402</v>
      </c>
      <c r="B66" s="715"/>
      <c r="C66" s="715"/>
      <c r="D66" s="715"/>
      <c r="E66" s="715"/>
      <c r="F66" s="715"/>
      <c r="G66" s="715"/>
      <c r="H66" s="715"/>
      <c r="I66" s="715"/>
      <c r="J66" s="715"/>
      <c r="K66" s="715"/>
      <c r="L66" s="715"/>
      <c r="M66" s="715"/>
      <c r="N66" s="715"/>
      <c r="O66" s="715"/>
      <c r="P66" s="716"/>
      <c r="Q66" s="720" t="s">
        <v>385</v>
      </c>
      <c r="R66" s="721"/>
      <c r="S66" s="721"/>
      <c r="T66" s="721"/>
      <c r="U66" s="722"/>
      <c r="V66" s="720" t="s">
        <v>386</v>
      </c>
      <c r="W66" s="721"/>
      <c r="X66" s="721"/>
      <c r="Y66" s="721"/>
      <c r="Z66" s="722"/>
      <c r="AA66" s="720" t="s">
        <v>387</v>
      </c>
      <c r="AB66" s="721"/>
      <c r="AC66" s="721"/>
      <c r="AD66" s="721"/>
      <c r="AE66" s="722"/>
      <c r="AF66" s="841" t="s">
        <v>388</v>
      </c>
      <c r="AG66" s="802"/>
      <c r="AH66" s="802"/>
      <c r="AI66" s="802"/>
      <c r="AJ66" s="842"/>
      <c r="AK66" s="720" t="s">
        <v>389</v>
      </c>
      <c r="AL66" s="715"/>
      <c r="AM66" s="715"/>
      <c r="AN66" s="715"/>
      <c r="AO66" s="716"/>
      <c r="AP66" s="720" t="s">
        <v>390</v>
      </c>
      <c r="AQ66" s="721"/>
      <c r="AR66" s="721"/>
      <c r="AS66" s="721"/>
      <c r="AT66" s="722"/>
      <c r="AU66" s="720" t="s">
        <v>403</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555</v>
      </c>
      <c r="C68" s="857"/>
      <c r="D68" s="857"/>
      <c r="E68" s="857"/>
      <c r="F68" s="857"/>
      <c r="G68" s="857"/>
      <c r="H68" s="857"/>
      <c r="I68" s="857"/>
      <c r="J68" s="857"/>
      <c r="K68" s="857"/>
      <c r="L68" s="857"/>
      <c r="M68" s="857"/>
      <c r="N68" s="857"/>
      <c r="O68" s="857"/>
      <c r="P68" s="858"/>
      <c r="Q68" s="859">
        <v>5</v>
      </c>
      <c r="R68" s="853"/>
      <c r="S68" s="853"/>
      <c r="T68" s="853"/>
      <c r="U68" s="853"/>
      <c r="V68" s="853">
        <v>1</v>
      </c>
      <c r="W68" s="853"/>
      <c r="X68" s="853"/>
      <c r="Y68" s="853"/>
      <c r="Z68" s="853"/>
      <c r="AA68" s="853">
        <v>4</v>
      </c>
      <c r="AB68" s="853"/>
      <c r="AC68" s="853"/>
      <c r="AD68" s="853"/>
      <c r="AE68" s="853"/>
      <c r="AF68" s="853">
        <v>4</v>
      </c>
      <c r="AG68" s="853"/>
      <c r="AH68" s="853"/>
      <c r="AI68" s="853"/>
      <c r="AJ68" s="853"/>
      <c r="AK68" s="853" t="s">
        <v>554</v>
      </c>
      <c r="AL68" s="853"/>
      <c r="AM68" s="853"/>
      <c r="AN68" s="853"/>
      <c r="AO68" s="853"/>
      <c r="AP68" s="853" t="s">
        <v>554</v>
      </c>
      <c r="AQ68" s="853"/>
      <c r="AR68" s="853"/>
      <c r="AS68" s="853"/>
      <c r="AT68" s="853"/>
      <c r="AU68" s="853" t="s">
        <v>554</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556</v>
      </c>
      <c r="C69" s="861"/>
      <c r="D69" s="861"/>
      <c r="E69" s="861"/>
      <c r="F69" s="861"/>
      <c r="G69" s="861"/>
      <c r="H69" s="861"/>
      <c r="I69" s="861"/>
      <c r="J69" s="861"/>
      <c r="K69" s="861"/>
      <c r="L69" s="861"/>
      <c r="M69" s="861"/>
      <c r="N69" s="861"/>
      <c r="O69" s="861"/>
      <c r="P69" s="862"/>
      <c r="Q69" s="863">
        <v>784</v>
      </c>
      <c r="R69" s="817"/>
      <c r="S69" s="817"/>
      <c r="T69" s="817"/>
      <c r="U69" s="817"/>
      <c r="V69" s="817">
        <v>370</v>
      </c>
      <c r="W69" s="817"/>
      <c r="X69" s="817"/>
      <c r="Y69" s="817"/>
      <c r="Z69" s="817"/>
      <c r="AA69" s="817">
        <v>414</v>
      </c>
      <c r="AB69" s="817"/>
      <c r="AC69" s="817"/>
      <c r="AD69" s="817"/>
      <c r="AE69" s="817"/>
      <c r="AF69" s="817">
        <v>414</v>
      </c>
      <c r="AG69" s="817"/>
      <c r="AH69" s="817"/>
      <c r="AI69" s="817"/>
      <c r="AJ69" s="817"/>
      <c r="AK69" s="817" t="s">
        <v>554</v>
      </c>
      <c r="AL69" s="817"/>
      <c r="AM69" s="817"/>
      <c r="AN69" s="817"/>
      <c r="AO69" s="817"/>
      <c r="AP69" s="817" t="s">
        <v>554</v>
      </c>
      <c r="AQ69" s="817"/>
      <c r="AR69" s="817"/>
      <c r="AS69" s="817"/>
      <c r="AT69" s="817"/>
      <c r="AU69" s="817" t="s">
        <v>554</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557</v>
      </c>
      <c r="C70" s="861"/>
      <c r="D70" s="861"/>
      <c r="E70" s="861"/>
      <c r="F70" s="861"/>
      <c r="G70" s="861"/>
      <c r="H70" s="861"/>
      <c r="I70" s="861"/>
      <c r="J70" s="861"/>
      <c r="K70" s="861"/>
      <c r="L70" s="861"/>
      <c r="M70" s="861"/>
      <c r="N70" s="861"/>
      <c r="O70" s="861"/>
      <c r="P70" s="862"/>
      <c r="Q70" s="863">
        <v>906481</v>
      </c>
      <c r="R70" s="817"/>
      <c r="S70" s="817"/>
      <c r="T70" s="817"/>
      <c r="U70" s="817"/>
      <c r="V70" s="817">
        <v>887687</v>
      </c>
      <c r="W70" s="817"/>
      <c r="X70" s="817"/>
      <c r="Y70" s="817"/>
      <c r="Z70" s="817"/>
      <c r="AA70" s="817">
        <v>18794</v>
      </c>
      <c r="AB70" s="817"/>
      <c r="AC70" s="817"/>
      <c r="AD70" s="817"/>
      <c r="AE70" s="817"/>
      <c r="AF70" s="817">
        <v>18794</v>
      </c>
      <c r="AG70" s="817"/>
      <c r="AH70" s="817"/>
      <c r="AI70" s="817"/>
      <c r="AJ70" s="817"/>
      <c r="AK70" s="817">
        <v>9782</v>
      </c>
      <c r="AL70" s="817"/>
      <c r="AM70" s="817"/>
      <c r="AN70" s="817"/>
      <c r="AO70" s="817"/>
      <c r="AP70" s="817" t="s">
        <v>554</v>
      </c>
      <c r="AQ70" s="817"/>
      <c r="AR70" s="817"/>
      <c r="AS70" s="817"/>
      <c r="AT70" s="817"/>
      <c r="AU70" s="817" t="s">
        <v>554</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c r="C71" s="861"/>
      <c r="D71" s="861"/>
      <c r="E71" s="861"/>
      <c r="F71" s="861"/>
      <c r="G71" s="861"/>
      <c r="H71" s="861"/>
      <c r="I71" s="861"/>
      <c r="J71" s="861"/>
      <c r="K71" s="861"/>
      <c r="L71" s="861"/>
      <c r="M71" s="861"/>
      <c r="N71" s="861"/>
      <c r="O71" s="861"/>
      <c r="P71" s="862"/>
      <c r="Q71" s="863"/>
      <c r="R71" s="817"/>
      <c r="S71" s="817"/>
      <c r="T71" s="817"/>
      <c r="U71" s="817"/>
      <c r="V71" s="817"/>
      <c r="W71" s="817"/>
      <c r="X71" s="817"/>
      <c r="Y71" s="817"/>
      <c r="Z71" s="817"/>
      <c r="AA71" s="817"/>
      <c r="AB71" s="817"/>
      <c r="AC71" s="817"/>
      <c r="AD71" s="817"/>
      <c r="AE71" s="817"/>
      <c r="AF71" s="817"/>
      <c r="AG71" s="817"/>
      <c r="AH71" s="817"/>
      <c r="AI71" s="817"/>
      <c r="AJ71" s="817"/>
      <c r="AK71" s="817"/>
      <c r="AL71" s="817"/>
      <c r="AM71" s="817"/>
      <c r="AN71" s="817"/>
      <c r="AO71" s="817"/>
      <c r="AP71" s="817"/>
      <c r="AQ71" s="817"/>
      <c r="AR71" s="817"/>
      <c r="AS71" s="817"/>
      <c r="AT71" s="817"/>
      <c r="AU71" s="817"/>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c r="C72" s="861"/>
      <c r="D72" s="861"/>
      <c r="E72" s="861"/>
      <c r="F72" s="861"/>
      <c r="G72" s="861"/>
      <c r="H72" s="861"/>
      <c r="I72" s="861"/>
      <c r="J72" s="861"/>
      <c r="K72" s="861"/>
      <c r="L72" s="861"/>
      <c r="M72" s="861"/>
      <c r="N72" s="861"/>
      <c r="O72" s="861"/>
      <c r="P72" s="862"/>
      <c r="Q72" s="863"/>
      <c r="R72" s="817"/>
      <c r="S72" s="817"/>
      <c r="T72" s="817"/>
      <c r="U72" s="817"/>
      <c r="V72" s="817"/>
      <c r="W72" s="817"/>
      <c r="X72" s="817"/>
      <c r="Y72" s="817"/>
      <c r="Z72" s="817"/>
      <c r="AA72" s="817"/>
      <c r="AB72" s="817"/>
      <c r="AC72" s="817"/>
      <c r="AD72" s="817"/>
      <c r="AE72" s="817"/>
      <c r="AF72" s="817"/>
      <c r="AG72" s="817"/>
      <c r="AH72" s="817"/>
      <c r="AI72" s="817"/>
      <c r="AJ72" s="817"/>
      <c r="AK72" s="817"/>
      <c r="AL72" s="817"/>
      <c r="AM72" s="817"/>
      <c r="AN72" s="817"/>
      <c r="AO72" s="817"/>
      <c r="AP72" s="817"/>
      <c r="AQ72" s="817"/>
      <c r="AR72" s="817"/>
      <c r="AS72" s="817"/>
      <c r="AT72" s="817"/>
      <c r="AU72" s="817"/>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381</v>
      </c>
      <c r="B88" s="776" t="s">
        <v>404</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19212</v>
      </c>
      <c r="AG88" s="831"/>
      <c r="AH88" s="831"/>
      <c r="AI88" s="831"/>
      <c r="AJ88" s="831"/>
      <c r="AK88" s="828"/>
      <c r="AL88" s="828"/>
      <c r="AM88" s="828"/>
      <c r="AN88" s="828"/>
      <c r="AO88" s="828"/>
      <c r="AP88" s="831" t="s">
        <v>554</v>
      </c>
      <c r="AQ88" s="831"/>
      <c r="AR88" s="831"/>
      <c r="AS88" s="831"/>
      <c r="AT88" s="831"/>
      <c r="AU88" s="831" t="s">
        <v>554</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381</v>
      </c>
      <c r="BR102" s="776" t="s">
        <v>405</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2953</v>
      </c>
      <c r="CS102" s="839"/>
      <c r="CT102" s="839"/>
      <c r="CU102" s="839"/>
      <c r="CV102" s="878"/>
      <c r="CW102" s="877">
        <v>2175</v>
      </c>
      <c r="CX102" s="839"/>
      <c r="CY102" s="839"/>
      <c r="CZ102" s="839"/>
      <c r="DA102" s="878"/>
      <c r="DB102" s="877">
        <v>19626</v>
      </c>
      <c r="DC102" s="839"/>
      <c r="DD102" s="839"/>
      <c r="DE102" s="839"/>
      <c r="DF102" s="878"/>
      <c r="DG102" s="877" t="s">
        <v>554</v>
      </c>
      <c r="DH102" s="839"/>
      <c r="DI102" s="839"/>
      <c r="DJ102" s="839"/>
      <c r="DK102" s="878"/>
      <c r="DL102" s="877">
        <v>25</v>
      </c>
      <c r="DM102" s="839"/>
      <c r="DN102" s="839"/>
      <c r="DO102" s="839"/>
      <c r="DP102" s="878"/>
      <c r="DQ102" s="877">
        <v>8</v>
      </c>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406</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407</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410</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411</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412</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413</v>
      </c>
      <c r="AB109" s="880"/>
      <c r="AC109" s="880"/>
      <c r="AD109" s="880"/>
      <c r="AE109" s="881"/>
      <c r="AF109" s="879" t="s">
        <v>414</v>
      </c>
      <c r="AG109" s="880"/>
      <c r="AH109" s="880"/>
      <c r="AI109" s="880"/>
      <c r="AJ109" s="881"/>
      <c r="AK109" s="879" t="s">
        <v>294</v>
      </c>
      <c r="AL109" s="880"/>
      <c r="AM109" s="880"/>
      <c r="AN109" s="880"/>
      <c r="AO109" s="881"/>
      <c r="AP109" s="879" t="s">
        <v>415</v>
      </c>
      <c r="AQ109" s="880"/>
      <c r="AR109" s="880"/>
      <c r="AS109" s="880"/>
      <c r="AT109" s="882"/>
      <c r="AU109" s="899" t="s">
        <v>412</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413</v>
      </c>
      <c r="BR109" s="880"/>
      <c r="BS109" s="880"/>
      <c r="BT109" s="880"/>
      <c r="BU109" s="881"/>
      <c r="BV109" s="879" t="s">
        <v>414</v>
      </c>
      <c r="BW109" s="880"/>
      <c r="BX109" s="880"/>
      <c r="BY109" s="880"/>
      <c r="BZ109" s="881"/>
      <c r="CA109" s="879" t="s">
        <v>294</v>
      </c>
      <c r="CB109" s="880"/>
      <c r="CC109" s="880"/>
      <c r="CD109" s="880"/>
      <c r="CE109" s="881"/>
      <c r="CF109" s="900" t="s">
        <v>415</v>
      </c>
      <c r="CG109" s="900"/>
      <c r="CH109" s="900"/>
      <c r="CI109" s="900"/>
      <c r="CJ109" s="900"/>
      <c r="CK109" s="879" t="s">
        <v>416</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413</v>
      </c>
      <c r="DH109" s="880"/>
      <c r="DI109" s="880"/>
      <c r="DJ109" s="880"/>
      <c r="DK109" s="881"/>
      <c r="DL109" s="879" t="s">
        <v>414</v>
      </c>
      <c r="DM109" s="880"/>
      <c r="DN109" s="880"/>
      <c r="DO109" s="880"/>
      <c r="DP109" s="881"/>
      <c r="DQ109" s="879" t="s">
        <v>294</v>
      </c>
      <c r="DR109" s="880"/>
      <c r="DS109" s="880"/>
      <c r="DT109" s="880"/>
      <c r="DU109" s="881"/>
      <c r="DV109" s="879" t="s">
        <v>415</v>
      </c>
      <c r="DW109" s="880"/>
      <c r="DX109" s="880"/>
      <c r="DY109" s="880"/>
      <c r="DZ109" s="882"/>
    </row>
    <row r="110" spans="1:131" s="212" customFormat="1" ht="26.25" customHeight="1" x14ac:dyDescent="0.15">
      <c r="A110" s="883" t="s">
        <v>417</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9819054</v>
      </c>
      <c r="AB110" s="887"/>
      <c r="AC110" s="887"/>
      <c r="AD110" s="887"/>
      <c r="AE110" s="888"/>
      <c r="AF110" s="889">
        <v>9958351</v>
      </c>
      <c r="AG110" s="887"/>
      <c r="AH110" s="887"/>
      <c r="AI110" s="887"/>
      <c r="AJ110" s="888"/>
      <c r="AK110" s="889">
        <v>10035679</v>
      </c>
      <c r="AL110" s="887"/>
      <c r="AM110" s="887"/>
      <c r="AN110" s="887"/>
      <c r="AO110" s="888"/>
      <c r="AP110" s="890">
        <v>20.9</v>
      </c>
      <c r="AQ110" s="891"/>
      <c r="AR110" s="891"/>
      <c r="AS110" s="891"/>
      <c r="AT110" s="892"/>
      <c r="AU110" s="893" t="s">
        <v>69</v>
      </c>
      <c r="AV110" s="894"/>
      <c r="AW110" s="894"/>
      <c r="AX110" s="894"/>
      <c r="AY110" s="894"/>
      <c r="AZ110" s="916" t="s">
        <v>418</v>
      </c>
      <c r="BA110" s="884"/>
      <c r="BB110" s="884"/>
      <c r="BC110" s="884"/>
      <c r="BD110" s="884"/>
      <c r="BE110" s="884"/>
      <c r="BF110" s="884"/>
      <c r="BG110" s="884"/>
      <c r="BH110" s="884"/>
      <c r="BI110" s="884"/>
      <c r="BJ110" s="884"/>
      <c r="BK110" s="884"/>
      <c r="BL110" s="884"/>
      <c r="BM110" s="884"/>
      <c r="BN110" s="884"/>
      <c r="BO110" s="884"/>
      <c r="BP110" s="885"/>
      <c r="BQ110" s="917">
        <v>97451672</v>
      </c>
      <c r="BR110" s="918"/>
      <c r="BS110" s="918"/>
      <c r="BT110" s="918"/>
      <c r="BU110" s="918"/>
      <c r="BV110" s="918">
        <v>100012128</v>
      </c>
      <c r="BW110" s="918"/>
      <c r="BX110" s="918"/>
      <c r="BY110" s="918"/>
      <c r="BZ110" s="918"/>
      <c r="CA110" s="918">
        <v>95964241</v>
      </c>
      <c r="CB110" s="918"/>
      <c r="CC110" s="918"/>
      <c r="CD110" s="918"/>
      <c r="CE110" s="918"/>
      <c r="CF110" s="931">
        <v>200.1</v>
      </c>
      <c r="CG110" s="932"/>
      <c r="CH110" s="932"/>
      <c r="CI110" s="932"/>
      <c r="CJ110" s="932"/>
      <c r="CK110" s="933" t="s">
        <v>419</v>
      </c>
      <c r="CL110" s="934"/>
      <c r="CM110" s="916" t="s">
        <v>420</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549371</v>
      </c>
      <c r="DH110" s="918"/>
      <c r="DI110" s="918"/>
      <c r="DJ110" s="918"/>
      <c r="DK110" s="918"/>
      <c r="DL110" s="918">
        <v>186796</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15">
      <c r="A111" s="921" t="s">
        <v>421</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422</v>
      </c>
      <c r="BA111" s="910"/>
      <c r="BB111" s="910"/>
      <c r="BC111" s="910"/>
      <c r="BD111" s="910"/>
      <c r="BE111" s="910"/>
      <c r="BF111" s="910"/>
      <c r="BG111" s="910"/>
      <c r="BH111" s="910"/>
      <c r="BI111" s="910"/>
      <c r="BJ111" s="910"/>
      <c r="BK111" s="910"/>
      <c r="BL111" s="910"/>
      <c r="BM111" s="910"/>
      <c r="BN111" s="910"/>
      <c r="BO111" s="910"/>
      <c r="BP111" s="911"/>
      <c r="BQ111" s="912">
        <v>2641384</v>
      </c>
      <c r="BR111" s="913"/>
      <c r="BS111" s="913"/>
      <c r="BT111" s="913"/>
      <c r="BU111" s="913"/>
      <c r="BV111" s="913">
        <v>2410247</v>
      </c>
      <c r="BW111" s="913"/>
      <c r="BX111" s="913"/>
      <c r="BY111" s="913"/>
      <c r="BZ111" s="913"/>
      <c r="CA111" s="913">
        <v>4068977</v>
      </c>
      <c r="CB111" s="913"/>
      <c r="CC111" s="913"/>
      <c r="CD111" s="913"/>
      <c r="CE111" s="913"/>
      <c r="CF111" s="907">
        <v>8.5</v>
      </c>
      <c r="CG111" s="908"/>
      <c r="CH111" s="908"/>
      <c r="CI111" s="908"/>
      <c r="CJ111" s="908"/>
      <c r="CK111" s="935"/>
      <c r="CL111" s="936"/>
      <c r="CM111" s="909" t="s">
        <v>423</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15">
      <c r="A112" s="939" t="s">
        <v>424</v>
      </c>
      <c r="B112" s="940"/>
      <c r="C112" s="910" t="s">
        <v>425</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40333</v>
      </c>
      <c r="AB112" s="946"/>
      <c r="AC112" s="946"/>
      <c r="AD112" s="946"/>
      <c r="AE112" s="947"/>
      <c r="AF112" s="948">
        <v>33667</v>
      </c>
      <c r="AG112" s="946"/>
      <c r="AH112" s="946"/>
      <c r="AI112" s="946"/>
      <c r="AJ112" s="947"/>
      <c r="AK112" s="948">
        <v>35333</v>
      </c>
      <c r="AL112" s="946"/>
      <c r="AM112" s="946"/>
      <c r="AN112" s="946"/>
      <c r="AO112" s="947"/>
      <c r="AP112" s="949">
        <v>0.1</v>
      </c>
      <c r="AQ112" s="950"/>
      <c r="AR112" s="950"/>
      <c r="AS112" s="950"/>
      <c r="AT112" s="951"/>
      <c r="AU112" s="895"/>
      <c r="AV112" s="896"/>
      <c r="AW112" s="896"/>
      <c r="AX112" s="896"/>
      <c r="AY112" s="896"/>
      <c r="AZ112" s="909" t="s">
        <v>426</v>
      </c>
      <c r="BA112" s="910"/>
      <c r="BB112" s="910"/>
      <c r="BC112" s="910"/>
      <c r="BD112" s="910"/>
      <c r="BE112" s="910"/>
      <c r="BF112" s="910"/>
      <c r="BG112" s="910"/>
      <c r="BH112" s="910"/>
      <c r="BI112" s="910"/>
      <c r="BJ112" s="910"/>
      <c r="BK112" s="910"/>
      <c r="BL112" s="910"/>
      <c r="BM112" s="910"/>
      <c r="BN112" s="910"/>
      <c r="BO112" s="910"/>
      <c r="BP112" s="911"/>
      <c r="BQ112" s="912">
        <v>23009165</v>
      </c>
      <c r="BR112" s="913"/>
      <c r="BS112" s="913"/>
      <c r="BT112" s="913"/>
      <c r="BU112" s="913"/>
      <c r="BV112" s="913">
        <v>21473732</v>
      </c>
      <c r="BW112" s="913"/>
      <c r="BX112" s="913"/>
      <c r="BY112" s="913"/>
      <c r="BZ112" s="913"/>
      <c r="CA112" s="913">
        <v>19783010</v>
      </c>
      <c r="CB112" s="913"/>
      <c r="CC112" s="913"/>
      <c r="CD112" s="913"/>
      <c r="CE112" s="913"/>
      <c r="CF112" s="907">
        <v>41.3</v>
      </c>
      <c r="CG112" s="908"/>
      <c r="CH112" s="908"/>
      <c r="CI112" s="908"/>
      <c r="CJ112" s="908"/>
      <c r="CK112" s="935"/>
      <c r="CL112" s="936"/>
      <c r="CM112" s="909" t="s">
        <v>427</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15">
      <c r="A113" s="941"/>
      <c r="B113" s="942"/>
      <c r="C113" s="910" t="s">
        <v>428</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2097291</v>
      </c>
      <c r="AB113" s="925"/>
      <c r="AC113" s="925"/>
      <c r="AD113" s="925"/>
      <c r="AE113" s="926"/>
      <c r="AF113" s="927">
        <v>1966059</v>
      </c>
      <c r="AG113" s="925"/>
      <c r="AH113" s="925"/>
      <c r="AI113" s="925"/>
      <c r="AJ113" s="926"/>
      <c r="AK113" s="927">
        <v>1888823</v>
      </c>
      <c r="AL113" s="925"/>
      <c r="AM113" s="925"/>
      <c r="AN113" s="925"/>
      <c r="AO113" s="926"/>
      <c r="AP113" s="928">
        <v>3.9</v>
      </c>
      <c r="AQ113" s="929"/>
      <c r="AR113" s="929"/>
      <c r="AS113" s="929"/>
      <c r="AT113" s="930"/>
      <c r="AU113" s="895"/>
      <c r="AV113" s="896"/>
      <c r="AW113" s="896"/>
      <c r="AX113" s="896"/>
      <c r="AY113" s="896"/>
      <c r="AZ113" s="909" t="s">
        <v>429</v>
      </c>
      <c r="BA113" s="910"/>
      <c r="BB113" s="910"/>
      <c r="BC113" s="910"/>
      <c r="BD113" s="910"/>
      <c r="BE113" s="910"/>
      <c r="BF113" s="910"/>
      <c r="BG113" s="910"/>
      <c r="BH113" s="910"/>
      <c r="BI113" s="910"/>
      <c r="BJ113" s="910"/>
      <c r="BK113" s="910"/>
      <c r="BL113" s="910"/>
      <c r="BM113" s="910"/>
      <c r="BN113" s="910"/>
      <c r="BO113" s="910"/>
      <c r="BP113" s="911"/>
      <c r="BQ113" s="912" t="s">
        <v>122</v>
      </c>
      <c r="BR113" s="913"/>
      <c r="BS113" s="913"/>
      <c r="BT113" s="913"/>
      <c r="BU113" s="913"/>
      <c r="BV113" s="913" t="s">
        <v>122</v>
      </c>
      <c r="BW113" s="913"/>
      <c r="BX113" s="913"/>
      <c r="BY113" s="913"/>
      <c r="BZ113" s="913"/>
      <c r="CA113" s="913" t="s">
        <v>122</v>
      </c>
      <c r="CB113" s="913"/>
      <c r="CC113" s="913"/>
      <c r="CD113" s="913"/>
      <c r="CE113" s="913"/>
      <c r="CF113" s="907" t="s">
        <v>122</v>
      </c>
      <c r="CG113" s="908"/>
      <c r="CH113" s="908"/>
      <c r="CI113" s="908"/>
      <c r="CJ113" s="908"/>
      <c r="CK113" s="935"/>
      <c r="CL113" s="936"/>
      <c r="CM113" s="909" t="s">
        <v>430</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15">
      <c r="A114" s="941"/>
      <c r="B114" s="942"/>
      <c r="C114" s="910" t="s">
        <v>431</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t="s">
        <v>122</v>
      </c>
      <c r="AB114" s="946"/>
      <c r="AC114" s="946"/>
      <c r="AD114" s="946"/>
      <c r="AE114" s="947"/>
      <c r="AF114" s="948" t="s">
        <v>122</v>
      </c>
      <c r="AG114" s="946"/>
      <c r="AH114" s="946"/>
      <c r="AI114" s="946"/>
      <c r="AJ114" s="947"/>
      <c r="AK114" s="948" t="s">
        <v>122</v>
      </c>
      <c r="AL114" s="946"/>
      <c r="AM114" s="946"/>
      <c r="AN114" s="946"/>
      <c r="AO114" s="947"/>
      <c r="AP114" s="949" t="s">
        <v>122</v>
      </c>
      <c r="AQ114" s="950"/>
      <c r="AR114" s="950"/>
      <c r="AS114" s="950"/>
      <c r="AT114" s="951"/>
      <c r="AU114" s="895"/>
      <c r="AV114" s="896"/>
      <c r="AW114" s="896"/>
      <c r="AX114" s="896"/>
      <c r="AY114" s="896"/>
      <c r="AZ114" s="909" t="s">
        <v>432</v>
      </c>
      <c r="BA114" s="910"/>
      <c r="BB114" s="910"/>
      <c r="BC114" s="910"/>
      <c r="BD114" s="910"/>
      <c r="BE114" s="910"/>
      <c r="BF114" s="910"/>
      <c r="BG114" s="910"/>
      <c r="BH114" s="910"/>
      <c r="BI114" s="910"/>
      <c r="BJ114" s="910"/>
      <c r="BK114" s="910"/>
      <c r="BL114" s="910"/>
      <c r="BM114" s="910"/>
      <c r="BN114" s="910"/>
      <c r="BO114" s="910"/>
      <c r="BP114" s="911"/>
      <c r="BQ114" s="912">
        <v>12456464</v>
      </c>
      <c r="BR114" s="913"/>
      <c r="BS114" s="913"/>
      <c r="BT114" s="913"/>
      <c r="BU114" s="913"/>
      <c r="BV114" s="913">
        <v>12990868</v>
      </c>
      <c r="BW114" s="913"/>
      <c r="BX114" s="913"/>
      <c r="BY114" s="913"/>
      <c r="BZ114" s="913"/>
      <c r="CA114" s="913">
        <v>13027106</v>
      </c>
      <c r="CB114" s="913"/>
      <c r="CC114" s="913"/>
      <c r="CD114" s="913"/>
      <c r="CE114" s="913"/>
      <c r="CF114" s="907">
        <v>27.2</v>
      </c>
      <c r="CG114" s="908"/>
      <c r="CH114" s="908"/>
      <c r="CI114" s="908"/>
      <c r="CJ114" s="908"/>
      <c r="CK114" s="935"/>
      <c r="CL114" s="936"/>
      <c r="CM114" s="909" t="s">
        <v>433</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15">
      <c r="A115" s="941"/>
      <c r="B115" s="942"/>
      <c r="C115" s="910" t="s">
        <v>434</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182745</v>
      </c>
      <c r="AB115" s="925"/>
      <c r="AC115" s="925"/>
      <c r="AD115" s="925"/>
      <c r="AE115" s="926"/>
      <c r="AF115" s="927">
        <v>180235</v>
      </c>
      <c r="AG115" s="925"/>
      <c r="AH115" s="925"/>
      <c r="AI115" s="925"/>
      <c r="AJ115" s="926"/>
      <c r="AK115" s="927">
        <v>180322</v>
      </c>
      <c r="AL115" s="925"/>
      <c r="AM115" s="925"/>
      <c r="AN115" s="925"/>
      <c r="AO115" s="926"/>
      <c r="AP115" s="928">
        <v>0.4</v>
      </c>
      <c r="AQ115" s="929"/>
      <c r="AR115" s="929"/>
      <c r="AS115" s="929"/>
      <c r="AT115" s="930"/>
      <c r="AU115" s="895"/>
      <c r="AV115" s="896"/>
      <c r="AW115" s="896"/>
      <c r="AX115" s="896"/>
      <c r="AY115" s="896"/>
      <c r="AZ115" s="909" t="s">
        <v>435</v>
      </c>
      <c r="BA115" s="910"/>
      <c r="BB115" s="910"/>
      <c r="BC115" s="910"/>
      <c r="BD115" s="910"/>
      <c r="BE115" s="910"/>
      <c r="BF115" s="910"/>
      <c r="BG115" s="910"/>
      <c r="BH115" s="910"/>
      <c r="BI115" s="910"/>
      <c r="BJ115" s="910"/>
      <c r="BK115" s="910"/>
      <c r="BL115" s="910"/>
      <c r="BM115" s="910"/>
      <c r="BN115" s="910"/>
      <c r="BO115" s="910"/>
      <c r="BP115" s="911"/>
      <c r="BQ115" s="912">
        <v>152954</v>
      </c>
      <c r="BR115" s="913"/>
      <c r="BS115" s="913"/>
      <c r="BT115" s="913"/>
      <c r="BU115" s="913"/>
      <c r="BV115" s="913">
        <v>145379</v>
      </c>
      <c r="BW115" s="913"/>
      <c r="BX115" s="913"/>
      <c r="BY115" s="913"/>
      <c r="BZ115" s="913"/>
      <c r="CA115" s="913">
        <v>7577</v>
      </c>
      <c r="CB115" s="913"/>
      <c r="CC115" s="913"/>
      <c r="CD115" s="913"/>
      <c r="CE115" s="913"/>
      <c r="CF115" s="907">
        <v>0</v>
      </c>
      <c r="CG115" s="908"/>
      <c r="CH115" s="908"/>
      <c r="CI115" s="908"/>
      <c r="CJ115" s="908"/>
      <c r="CK115" s="935"/>
      <c r="CL115" s="936"/>
      <c r="CM115" s="909" t="s">
        <v>436</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2092013</v>
      </c>
      <c r="DH115" s="946"/>
      <c r="DI115" s="946"/>
      <c r="DJ115" s="946"/>
      <c r="DK115" s="947"/>
      <c r="DL115" s="948">
        <v>2223451</v>
      </c>
      <c r="DM115" s="946"/>
      <c r="DN115" s="946"/>
      <c r="DO115" s="946"/>
      <c r="DP115" s="947"/>
      <c r="DQ115" s="948">
        <v>4068977</v>
      </c>
      <c r="DR115" s="946"/>
      <c r="DS115" s="946"/>
      <c r="DT115" s="946"/>
      <c r="DU115" s="947"/>
      <c r="DV115" s="949">
        <v>8.5</v>
      </c>
      <c r="DW115" s="950"/>
      <c r="DX115" s="950"/>
      <c r="DY115" s="950"/>
      <c r="DZ115" s="951"/>
    </row>
    <row r="116" spans="1:130" s="212" customFormat="1" ht="26.25" customHeight="1" x14ac:dyDescent="0.15">
      <c r="A116" s="943"/>
      <c r="B116" s="944"/>
      <c r="C116" s="952" t="s">
        <v>437</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v>19</v>
      </c>
      <c r="AL116" s="946"/>
      <c r="AM116" s="946"/>
      <c r="AN116" s="946"/>
      <c r="AO116" s="947"/>
      <c r="AP116" s="949">
        <v>0</v>
      </c>
      <c r="AQ116" s="950"/>
      <c r="AR116" s="950"/>
      <c r="AS116" s="950"/>
      <c r="AT116" s="951"/>
      <c r="AU116" s="895"/>
      <c r="AV116" s="896"/>
      <c r="AW116" s="896"/>
      <c r="AX116" s="896"/>
      <c r="AY116" s="896"/>
      <c r="AZ116" s="954" t="s">
        <v>438</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439</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440</v>
      </c>
      <c r="Z117" s="881"/>
      <c r="AA117" s="965">
        <v>12139423</v>
      </c>
      <c r="AB117" s="966"/>
      <c r="AC117" s="966"/>
      <c r="AD117" s="966"/>
      <c r="AE117" s="967"/>
      <c r="AF117" s="968">
        <v>12138312</v>
      </c>
      <c r="AG117" s="966"/>
      <c r="AH117" s="966"/>
      <c r="AI117" s="966"/>
      <c r="AJ117" s="967"/>
      <c r="AK117" s="968">
        <v>12140176</v>
      </c>
      <c r="AL117" s="966"/>
      <c r="AM117" s="966"/>
      <c r="AN117" s="966"/>
      <c r="AO117" s="967"/>
      <c r="AP117" s="969"/>
      <c r="AQ117" s="970"/>
      <c r="AR117" s="970"/>
      <c r="AS117" s="970"/>
      <c r="AT117" s="971"/>
      <c r="AU117" s="895"/>
      <c r="AV117" s="896"/>
      <c r="AW117" s="896"/>
      <c r="AX117" s="896"/>
      <c r="AY117" s="896"/>
      <c r="AZ117" s="961" t="s">
        <v>441</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442</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15">
      <c r="A118" s="899" t="s">
        <v>416</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413</v>
      </c>
      <c r="AB118" s="880"/>
      <c r="AC118" s="880"/>
      <c r="AD118" s="880"/>
      <c r="AE118" s="881"/>
      <c r="AF118" s="879" t="s">
        <v>414</v>
      </c>
      <c r="AG118" s="880"/>
      <c r="AH118" s="880"/>
      <c r="AI118" s="880"/>
      <c r="AJ118" s="881"/>
      <c r="AK118" s="879" t="s">
        <v>294</v>
      </c>
      <c r="AL118" s="880"/>
      <c r="AM118" s="880"/>
      <c r="AN118" s="880"/>
      <c r="AO118" s="881"/>
      <c r="AP118" s="957" t="s">
        <v>415</v>
      </c>
      <c r="AQ118" s="958"/>
      <c r="AR118" s="958"/>
      <c r="AS118" s="958"/>
      <c r="AT118" s="959"/>
      <c r="AU118" s="895"/>
      <c r="AV118" s="896"/>
      <c r="AW118" s="896"/>
      <c r="AX118" s="896"/>
      <c r="AY118" s="896"/>
      <c r="AZ118" s="960" t="s">
        <v>443</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444</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15">
      <c r="A119" s="1043" t="s">
        <v>419</v>
      </c>
      <c r="B119" s="934"/>
      <c r="C119" s="916" t="s">
        <v>420</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182745</v>
      </c>
      <c r="AB119" s="887"/>
      <c r="AC119" s="887"/>
      <c r="AD119" s="887"/>
      <c r="AE119" s="888"/>
      <c r="AF119" s="889">
        <v>180235</v>
      </c>
      <c r="AG119" s="887"/>
      <c r="AH119" s="887"/>
      <c r="AI119" s="887"/>
      <c r="AJ119" s="888"/>
      <c r="AK119" s="889">
        <v>180322</v>
      </c>
      <c r="AL119" s="887"/>
      <c r="AM119" s="887"/>
      <c r="AN119" s="887"/>
      <c r="AO119" s="888"/>
      <c r="AP119" s="890">
        <v>0.4</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445</v>
      </c>
      <c r="BP119" s="992"/>
      <c r="BQ119" s="986">
        <v>135711639</v>
      </c>
      <c r="BR119" s="987"/>
      <c r="BS119" s="987"/>
      <c r="BT119" s="987"/>
      <c r="BU119" s="987"/>
      <c r="BV119" s="987">
        <v>137032354</v>
      </c>
      <c r="BW119" s="987"/>
      <c r="BX119" s="987"/>
      <c r="BY119" s="987"/>
      <c r="BZ119" s="987"/>
      <c r="CA119" s="987">
        <v>132850911</v>
      </c>
      <c r="CB119" s="987"/>
      <c r="CC119" s="987"/>
      <c r="CD119" s="987"/>
      <c r="CE119" s="987"/>
      <c r="CF119" s="988"/>
      <c r="CG119" s="989"/>
      <c r="CH119" s="989"/>
      <c r="CI119" s="989"/>
      <c r="CJ119" s="990"/>
      <c r="CK119" s="937"/>
      <c r="CL119" s="938"/>
      <c r="CM119" s="960" t="s">
        <v>446</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15">
      <c r="A120" s="1044"/>
      <c r="B120" s="936"/>
      <c r="C120" s="909" t="s">
        <v>423</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447</v>
      </c>
      <c r="AV120" s="979"/>
      <c r="AW120" s="979"/>
      <c r="AX120" s="979"/>
      <c r="AY120" s="980"/>
      <c r="AZ120" s="916" t="s">
        <v>448</v>
      </c>
      <c r="BA120" s="884"/>
      <c r="BB120" s="884"/>
      <c r="BC120" s="884"/>
      <c r="BD120" s="884"/>
      <c r="BE120" s="884"/>
      <c r="BF120" s="884"/>
      <c r="BG120" s="884"/>
      <c r="BH120" s="884"/>
      <c r="BI120" s="884"/>
      <c r="BJ120" s="884"/>
      <c r="BK120" s="884"/>
      <c r="BL120" s="884"/>
      <c r="BM120" s="884"/>
      <c r="BN120" s="884"/>
      <c r="BO120" s="884"/>
      <c r="BP120" s="885"/>
      <c r="BQ120" s="917">
        <v>27519559</v>
      </c>
      <c r="BR120" s="918"/>
      <c r="BS120" s="918"/>
      <c r="BT120" s="918"/>
      <c r="BU120" s="918"/>
      <c r="BV120" s="918">
        <v>27643898</v>
      </c>
      <c r="BW120" s="918"/>
      <c r="BX120" s="918"/>
      <c r="BY120" s="918"/>
      <c r="BZ120" s="918"/>
      <c r="CA120" s="918">
        <v>26985830</v>
      </c>
      <c r="CB120" s="918"/>
      <c r="CC120" s="918"/>
      <c r="CD120" s="918"/>
      <c r="CE120" s="918"/>
      <c r="CF120" s="931">
        <v>56.3</v>
      </c>
      <c r="CG120" s="932"/>
      <c r="CH120" s="932"/>
      <c r="CI120" s="932"/>
      <c r="CJ120" s="932"/>
      <c r="CK120" s="993" t="s">
        <v>449</v>
      </c>
      <c r="CL120" s="994"/>
      <c r="CM120" s="994"/>
      <c r="CN120" s="994"/>
      <c r="CO120" s="995"/>
      <c r="CP120" s="1001" t="s">
        <v>450</v>
      </c>
      <c r="CQ120" s="1002"/>
      <c r="CR120" s="1002"/>
      <c r="CS120" s="1002"/>
      <c r="CT120" s="1002"/>
      <c r="CU120" s="1002"/>
      <c r="CV120" s="1002"/>
      <c r="CW120" s="1002"/>
      <c r="CX120" s="1002"/>
      <c r="CY120" s="1002"/>
      <c r="CZ120" s="1002"/>
      <c r="DA120" s="1002"/>
      <c r="DB120" s="1002"/>
      <c r="DC120" s="1002"/>
      <c r="DD120" s="1002"/>
      <c r="DE120" s="1002"/>
      <c r="DF120" s="1003"/>
      <c r="DG120" s="917">
        <v>22932854</v>
      </c>
      <c r="DH120" s="918"/>
      <c r="DI120" s="918"/>
      <c r="DJ120" s="918"/>
      <c r="DK120" s="918"/>
      <c r="DL120" s="918">
        <v>21423069</v>
      </c>
      <c r="DM120" s="918"/>
      <c r="DN120" s="918"/>
      <c r="DO120" s="918"/>
      <c r="DP120" s="918"/>
      <c r="DQ120" s="918">
        <v>19729876</v>
      </c>
      <c r="DR120" s="918"/>
      <c r="DS120" s="918"/>
      <c r="DT120" s="918"/>
      <c r="DU120" s="918"/>
      <c r="DV120" s="919">
        <v>41.1</v>
      </c>
      <c r="DW120" s="919"/>
      <c r="DX120" s="919"/>
      <c r="DY120" s="919"/>
      <c r="DZ120" s="920"/>
    </row>
    <row r="121" spans="1:130" s="212" customFormat="1" ht="26.25" customHeight="1" x14ac:dyDescent="0.15">
      <c r="A121" s="1044"/>
      <c r="B121" s="936"/>
      <c r="C121" s="961" t="s">
        <v>451</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452</v>
      </c>
      <c r="BA121" s="910"/>
      <c r="BB121" s="910"/>
      <c r="BC121" s="910"/>
      <c r="BD121" s="910"/>
      <c r="BE121" s="910"/>
      <c r="BF121" s="910"/>
      <c r="BG121" s="910"/>
      <c r="BH121" s="910"/>
      <c r="BI121" s="910"/>
      <c r="BJ121" s="910"/>
      <c r="BK121" s="910"/>
      <c r="BL121" s="910"/>
      <c r="BM121" s="910"/>
      <c r="BN121" s="910"/>
      <c r="BO121" s="910"/>
      <c r="BP121" s="911"/>
      <c r="BQ121" s="912">
        <v>42520050</v>
      </c>
      <c r="BR121" s="913"/>
      <c r="BS121" s="913"/>
      <c r="BT121" s="913"/>
      <c r="BU121" s="913"/>
      <c r="BV121" s="913">
        <v>46930209</v>
      </c>
      <c r="BW121" s="913"/>
      <c r="BX121" s="913"/>
      <c r="BY121" s="913"/>
      <c r="BZ121" s="913"/>
      <c r="CA121" s="913">
        <v>46385344</v>
      </c>
      <c r="CB121" s="913"/>
      <c r="CC121" s="913"/>
      <c r="CD121" s="913"/>
      <c r="CE121" s="913"/>
      <c r="CF121" s="907">
        <v>96.7</v>
      </c>
      <c r="CG121" s="908"/>
      <c r="CH121" s="908"/>
      <c r="CI121" s="908"/>
      <c r="CJ121" s="908"/>
      <c r="CK121" s="996"/>
      <c r="CL121" s="997"/>
      <c r="CM121" s="997"/>
      <c r="CN121" s="997"/>
      <c r="CO121" s="998"/>
      <c r="CP121" s="1006" t="s">
        <v>453</v>
      </c>
      <c r="CQ121" s="1007"/>
      <c r="CR121" s="1007"/>
      <c r="CS121" s="1007"/>
      <c r="CT121" s="1007"/>
      <c r="CU121" s="1007"/>
      <c r="CV121" s="1007"/>
      <c r="CW121" s="1007"/>
      <c r="CX121" s="1007"/>
      <c r="CY121" s="1007"/>
      <c r="CZ121" s="1007"/>
      <c r="DA121" s="1007"/>
      <c r="DB121" s="1007"/>
      <c r="DC121" s="1007"/>
      <c r="DD121" s="1007"/>
      <c r="DE121" s="1007"/>
      <c r="DF121" s="1008"/>
      <c r="DG121" s="912">
        <v>76311</v>
      </c>
      <c r="DH121" s="913"/>
      <c r="DI121" s="913"/>
      <c r="DJ121" s="913"/>
      <c r="DK121" s="913"/>
      <c r="DL121" s="913">
        <v>50663</v>
      </c>
      <c r="DM121" s="913"/>
      <c r="DN121" s="913"/>
      <c r="DO121" s="913"/>
      <c r="DP121" s="913"/>
      <c r="DQ121" s="913">
        <v>53134</v>
      </c>
      <c r="DR121" s="913"/>
      <c r="DS121" s="913"/>
      <c r="DT121" s="913"/>
      <c r="DU121" s="913"/>
      <c r="DV121" s="914">
        <v>0.1</v>
      </c>
      <c r="DW121" s="914"/>
      <c r="DX121" s="914"/>
      <c r="DY121" s="914"/>
      <c r="DZ121" s="915"/>
    </row>
    <row r="122" spans="1:130" s="212" customFormat="1" ht="26.25" customHeight="1" x14ac:dyDescent="0.15">
      <c r="A122" s="1044"/>
      <c r="B122" s="936"/>
      <c r="C122" s="909" t="s">
        <v>433</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454</v>
      </c>
      <c r="BA122" s="952"/>
      <c r="BB122" s="952"/>
      <c r="BC122" s="952"/>
      <c r="BD122" s="952"/>
      <c r="BE122" s="952"/>
      <c r="BF122" s="952"/>
      <c r="BG122" s="952"/>
      <c r="BH122" s="952"/>
      <c r="BI122" s="952"/>
      <c r="BJ122" s="952"/>
      <c r="BK122" s="952"/>
      <c r="BL122" s="952"/>
      <c r="BM122" s="952"/>
      <c r="BN122" s="952"/>
      <c r="BO122" s="952"/>
      <c r="BP122" s="953"/>
      <c r="BQ122" s="986">
        <v>84122594</v>
      </c>
      <c r="BR122" s="987"/>
      <c r="BS122" s="987"/>
      <c r="BT122" s="987"/>
      <c r="BU122" s="987"/>
      <c r="BV122" s="987">
        <v>83309325</v>
      </c>
      <c r="BW122" s="987"/>
      <c r="BX122" s="987"/>
      <c r="BY122" s="987"/>
      <c r="BZ122" s="987"/>
      <c r="CA122" s="987">
        <v>79726215</v>
      </c>
      <c r="CB122" s="987"/>
      <c r="CC122" s="987"/>
      <c r="CD122" s="987"/>
      <c r="CE122" s="987"/>
      <c r="CF122" s="1004">
        <v>166.3</v>
      </c>
      <c r="CG122" s="1005"/>
      <c r="CH122" s="1005"/>
      <c r="CI122" s="1005"/>
      <c r="CJ122" s="1005"/>
      <c r="CK122" s="996"/>
      <c r="CL122" s="997"/>
      <c r="CM122" s="997"/>
      <c r="CN122" s="997"/>
      <c r="CO122" s="998"/>
      <c r="CP122" s="1006" t="s">
        <v>455</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15">
      <c r="A123" s="1044"/>
      <c r="B123" s="936"/>
      <c r="C123" s="909" t="s">
        <v>439</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456</v>
      </c>
      <c r="BP123" s="992"/>
      <c r="BQ123" s="1050">
        <v>154162203</v>
      </c>
      <c r="BR123" s="1051"/>
      <c r="BS123" s="1051"/>
      <c r="BT123" s="1051"/>
      <c r="BU123" s="1051"/>
      <c r="BV123" s="1051">
        <v>157883432</v>
      </c>
      <c r="BW123" s="1051"/>
      <c r="BX123" s="1051"/>
      <c r="BY123" s="1051"/>
      <c r="BZ123" s="1051"/>
      <c r="CA123" s="1051">
        <v>153097389</v>
      </c>
      <c r="CB123" s="1051"/>
      <c r="CC123" s="1051"/>
      <c r="CD123" s="1051"/>
      <c r="CE123" s="1051"/>
      <c r="CF123" s="988"/>
      <c r="CG123" s="989"/>
      <c r="CH123" s="989"/>
      <c r="CI123" s="989"/>
      <c r="CJ123" s="990"/>
      <c r="CK123" s="996"/>
      <c r="CL123" s="997"/>
      <c r="CM123" s="997"/>
      <c r="CN123" s="997"/>
      <c r="CO123" s="998"/>
      <c r="CP123" s="1006" t="s">
        <v>457</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
      <c r="A124" s="1044"/>
      <c r="B124" s="936"/>
      <c r="C124" s="909" t="s">
        <v>442</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458</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459</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15">
      <c r="A125" s="1044"/>
      <c r="B125" s="936"/>
      <c r="C125" s="909" t="s">
        <v>444</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460</v>
      </c>
      <c r="CL125" s="994"/>
      <c r="CM125" s="994"/>
      <c r="CN125" s="994"/>
      <c r="CO125" s="995"/>
      <c r="CP125" s="916" t="s">
        <v>461</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
      <c r="A126" s="1044"/>
      <c r="B126" s="936"/>
      <c r="C126" s="909" t="s">
        <v>446</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462</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15">
      <c r="A127" s="1045"/>
      <c r="B127" s="938"/>
      <c r="C127" s="960" t="s">
        <v>463</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464</v>
      </c>
      <c r="AY127" s="1019"/>
      <c r="AZ127" s="1019"/>
      <c r="BA127" s="1019"/>
      <c r="BB127" s="1019"/>
      <c r="BC127" s="1019"/>
      <c r="BD127" s="1019"/>
      <c r="BE127" s="1020"/>
      <c r="BF127" s="1021" t="s">
        <v>465</v>
      </c>
      <c r="BG127" s="1019"/>
      <c r="BH127" s="1019"/>
      <c r="BI127" s="1019"/>
      <c r="BJ127" s="1019"/>
      <c r="BK127" s="1019"/>
      <c r="BL127" s="1020"/>
      <c r="BM127" s="1021" t="s">
        <v>466</v>
      </c>
      <c r="BN127" s="1019"/>
      <c r="BO127" s="1019"/>
      <c r="BP127" s="1019"/>
      <c r="BQ127" s="1019"/>
      <c r="BR127" s="1019"/>
      <c r="BS127" s="1020"/>
      <c r="BT127" s="1021" t="s">
        <v>467</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468</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
      <c r="A128" s="1028" t="s">
        <v>469</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470</v>
      </c>
      <c r="X128" s="1030"/>
      <c r="Y128" s="1030"/>
      <c r="Z128" s="1031"/>
      <c r="AA128" s="1032">
        <v>4087378</v>
      </c>
      <c r="AB128" s="1033"/>
      <c r="AC128" s="1033"/>
      <c r="AD128" s="1033"/>
      <c r="AE128" s="1034"/>
      <c r="AF128" s="1035">
        <v>4335331</v>
      </c>
      <c r="AG128" s="1033"/>
      <c r="AH128" s="1033"/>
      <c r="AI128" s="1033"/>
      <c r="AJ128" s="1034"/>
      <c r="AK128" s="1035">
        <v>4682334</v>
      </c>
      <c r="AL128" s="1033"/>
      <c r="AM128" s="1033"/>
      <c r="AN128" s="1033"/>
      <c r="AO128" s="1034"/>
      <c r="AP128" s="1036"/>
      <c r="AQ128" s="1037"/>
      <c r="AR128" s="1037"/>
      <c r="AS128" s="1037"/>
      <c r="AT128" s="1038"/>
      <c r="AU128" s="214"/>
      <c r="AV128" s="214"/>
      <c r="AW128" s="214"/>
      <c r="AX128" s="883" t="s">
        <v>471</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472</v>
      </c>
      <c r="CQ128" s="713"/>
      <c r="CR128" s="713"/>
      <c r="CS128" s="713"/>
      <c r="CT128" s="713"/>
      <c r="CU128" s="713"/>
      <c r="CV128" s="713"/>
      <c r="CW128" s="713"/>
      <c r="CX128" s="713"/>
      <c r="CY128" s="713"/>
      <c r="CZ128" s="713"/>
      <c r="DA128" s="713"/>
      <c r="DB128" s="713"/>
      <c r="DC128" s="713"/>
      <c r="DD128" s="713"/>
      <c r="DE128" s="713"/>
      <c r="DF128" s="1023"/>
      <c r="DG128" s="1024">
        <v>152954</v>
      </c>
      <c r="DH128" s="1025"/>
      <c r="DI128" s="1025"/>
      <c r="DJ128" s="1025"/>
      <c r="DK128" s="1025"/>
      <c r="DL128" s="1025">
        <v>145379</v>
      </c>
      <c r="DM128" s="1025"/>
      <c r="DN128" s="1025"/>
      <c r="DO128" s="1025"/>
      <c r="DP128" s="1025"/>
      <c r="DQ128" s="1025">
        <v>7577</v>
      </c>
      <c r="DR128" s="1025"/>
      <c r="DS128" s="1025"/>
      <c r="DT128" s="1025"/>
      <c r="DU128" s="1025"/>
      <c r="DV128" s="1026">
        <v>0</v>
      </c>
      <c r="DW128" s="1026"/>
      <c r="DX128" s="1026"/>
      <c r="DY128" s="1026"/>
      <c r="DZ128" s="1027"/>
    </row>
    <row r="129" spans="1:131" s="212"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473</v>
      </c>
      <c r="X129" s="1058"/>
      <c r="Y129" s="1058"/>
      <c r="Z129" s="1059"/>
      <c r="AA129" s="945">
        <v>51950844</v>
      </c>
      <c r="AB129" s="946"/>
      <c r="AC129" s="946"/>
      <c r="AD129" s="946"/>
      <c r="AE129" s="947"/>
      <c r="AF129" s="948">
        <v>53073992</v>
      </c>
      <c r="AG129" s="946"/>
      <c r="AH129" s="946"/>
      <c r="AI129" s="946"/>
      <c r="AJ129" s="947"/>
      <c r="AK129" s="948">
        <v>54706821</v>
      </c>
      <c r="AL129" s="946"/>
      <c r="AM129" s="946"/>
      <c r="AN129" s="946"/>
      <c r="AO129" s="947"/>
      <c r="AP129" s="1060"/>
      <c r="AQ129" s="1061"/>
      <c r="AR129" s="1061"/>
      <c r="AS129" s="1061"/>
      <c r="AT129" s="1062"/>
      <c r="AU129" s="215"/>
      <c r="AV129" s="215"/>
      <c r="AW129" s="215"/>
      <c r="AX129" s="1052" t="s">
        <v>474</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475</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476</v>
      </c>
      <c r="X130" s="1058"/>
      <c r="Y130" s="1058"/>
      <c r="Z130" s="1059"/>
      <c r="AA130" s="945">
        <v>7028259</v>
      </c>
      <c r="AB130" s="946"/>
      <c r="AC130" s="946"/>
      <c r="AD130" s="946"/>
      <c r="AE130" s="947"/>
      <c r="AF130" s="948">
        <v>6827206</v>
      </c>
      <c r="AG130" s="946"/>
      <c r="AH130" s="946"/>
      <c r="AI130" s="946"/>
      <c r="AJ130" s="947"/>
      <c r="AK130" s="948">
        <v>6752824</v>
      </c>
      <c r="AL130" s="946"/>
      <c r="AM130" s="946"/>
      <c r="AN130" s="946"/>
      <c r="AO130" s="947"/>
      <c r="AP130" s="1060"/>
      <c r="AQ130" s="1061"/>
      <c r="AR130" s="1061"/>
      <c r="AS130" s="1061"/>
      <c r="AT130" s="1062"/>
      <c r="AU130" s="215"/>
      <c r="AV130" s="215"/>
      <c r="AW130" s="215"/>
      <c r="AX130" s="1052" t="s">
        <v>477</v>
      </c>
      <c r="AY130" s="910"/>
      <c r="AZ130" s="910"/>
      <c r="BA130" s="910"/>
      <c r="BB130" s="910"/>
      <c r="BC130" s="910"/>
      <c r="BD130" s="910"/>
      <c r="BE130" s="911"/>
      <c r="BF130" s="1088">
        <v>1.9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478</v>
      </c>
      <c r="X131" s="1095"/>
      <c r="Y131" s="1095"/>
      <c r="Z131" s="1096"/>
      <c r="AA131" s="991">
        <v>44922585</v>
      </c>
      <c r="AB131" s="973"/>
      <c r="AC131" s="973"/>
      <c r="AD131" s="973"/>
      <c r="AE131" s="974"/>
      <c r="AF131" s="972">
        <v>46246786</v>
      </c>
      <c r="AG131" s="973"/>
      <c r="AH131" s="973"/>
      <c r="AI131" s="973"/>
      <c r="AJ131" s="974"/>
      <c r="AK131" s="972">
        <v>47953997</v>
      </c>
      <c r="AL131" s="973"/>
      <c r="AM131" s="973"/>
      <c r="AN131" s="973"/>
      <c r="AO131" s="974"/>
      <c r="AP131" s="1097"/>
      <c r="AQ131" s="1098"/>
      <c r="AR131" s="1098"/>
      <c r="AS131" s="1098"/>
      <c r="AT131" s="1099"/>
      <c r="AU131" s="215"/>
      <c r="AV131" s="215"/>
      <c r="AW131" s="215"/>
      <c r="AX131" s="1070" t="s">
        <v>479</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480</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481</v>
      </c>
      <c r="W132" s="1081"/>
      <c r="X132" s="1081"/>
      <c r="Y132" s="1081"/>
      <c r="Z132" s="1082"/>
      <c r="AA132" s="1083">
        <v>2.2790006410000001</v>
      </c>
      <c r="AB132" s="1084"/>
      <c r="AC132" s="1084"/>
      <c r="AD132" s="1084"/>
      <c r="AE132" s="1085"/>
      <c r="AF132" s="1086">
        <v>2.1099304069999998</v>
      </c>
      <c r="AG132" s="1084"/>
      <c r="AH132" s="1084"/>
      <c r="AI132" s="1084"/>
      <c r="AJ132" s="1085"/>
      <c r="AK132" s="1086">
        <v>1.4701965299999999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482</v>
      </c>
      <c r="W133" s="1064"/>
      <c r="X133" s="1064"/>
      <c r="Y133" s="1064"/>
      <c r="Z133" s="1065"/>
      <c r="AA133" s="1066">
        <v>1.8</v>
      </c>
      <c r="AB133" s="1067"/>
      <c r="AC133" s="1067"/>
      <c r="AD133" s="1067"/>
      <c r="AE133" s="1068"/>
      <c r="AF133" s="1066">
        <v>2</v>
      </c>
      <c r="AG133" s="1067"/>
      <c r="AH133" s="1067"/>
      <c r="AI133" s="1067"/>
      <c r="AJ133" s="1068"/>
      <c r="AK133" s="1066">
        <v>1.9</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TNScQWKRNmlQLj3fvd0aeKXJWnVt31AGWwQj+dzr5GwHJMiFNzFE8xU5LTom4aq6XOzaAb9KcLZh3CMKOEOF5w==" saltValue="bog7d6qRIZki6gjCBlCmA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483</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sA6/RhztNy/UqxsQV5zqzABgDfG1qhFZ2tlyn8cKCZOFvJj86rTw2EIMZmUm89Qm40X75F33VIx74I0gBQsXyA==" saltValue="psB4JgrR2/wCA/9HhjZZ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vFL1sSrUOBLYZilU4u7lQG1YLRgY5nHEu3k+1b4nBP7zraSuZvyuUbM6WCcZRA/gi9wvr9Zv7gfT/99BAaFZA==" saltValue="s2A5QIGE5sWfYlIegEnSQ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485</v>
      </c>
      <c r="AL6" s="248"/>
      <c r="AM6" s="248"/>
      <c r="AN6" s="248"/>
    </row>
    <row r="7" spans="1:46" ht="13.5" customHeight="1" x14ac:dyDescent="0.15">
      <c r="A7" s="247"/>
      <c r="AK7" s="250"/>
      <c r="AL7" s="251"/>
      <c r="AM7" s="251"/>
      <c r="AN7" s="252"/>
      <c r="AO7" s="1101" t="s">
        <v>486</v>
      </c>
      <c r="AP7" s="253"/>
      <c r="AQ7" s="254" t="s">
        <v>487</v>
      </c>
      <c r="AR7" s="255"/>
    </row>
    <row r="8" spans="1:46" x14ac:dyDescent="0.15">
      <c r="A8" s="247"/>
      <c r="AK8" s="256"/>
      <c r="AL8" s="257"/>
      <c r="AM8" s="257"/>
      <c r="AN8" s="258"/>
      <c r="AO8" s="1102"/>
      <c r="AP8" s="259" t="s">
        <v>488</v>
      </c>
      <c r="AQ8" s="260" t="s">
        <v>489</v>
      </c>
      <c r="AR8" s="261" t="s">
        <v>490</v>
      </c>
    </row>
    <row r="9" spans="1:46" x14ac:dyDescent="0.15">
      <c r="A9" s="247"/>
      <c r="AK9" s="1103" t="s">
        <v>491</v>
      </c>
      <c r="AL9" s="1104"/>
      <c r="AM9" s="1104"/>
      <c r="AN9" s="1105"/>
      <c r="AO9" s="262">
        <v>17818311</v>
      </c>
      <c r="AP9" s="262">
        <v>69277</v>
      </c>
      <c r="AQ9" s="263">
        <v>70143</v>
      </c>
      <c r="AR9" s="264">
        <v>-1.2</v>
      </c>
    </row>
    <row r="10" spans="1:46" ht="13.5" customHeight="1" x14ac:dyDescent="0.15">
      <c r="A10" s="247"/>
      <c r="AK10" s="1103" t="s">
        <v>492</v>
      </c>
      <c r="AL10" s="1104"/>
      <c r="AM10" s="1104"/>
      <c r="AN10" s="1105"/>
      <c r="AO10" s="265">
        <v>16</v>
      </c>
      <c r="AP10" s="265">
        <v>0</v>
      </c>
      <c r="AQ10" s="266">
        <v>2309</v>
      </c>
      <c r="AR10" s="267">
        <v>-100</v>
      </c>
    </row>
    <row r="11" spans="1:46" ht="13.5" customHeight="1" x14ac:dyDescent="0.15">
      <c r="A11" s="247"/>
      <c r="AK11" s="1103" t="s">
        <v>493</v>
      </c>
      <c r="AL11" s="1104"/>
      <c r="AM11" s="1104"/>
      <c r="AN11" s="1105"/>
      <c r="AO11" s="265">
        <v>28841</v>
      </c>
      <c r="AP11" s="265">
        <v>112</v>
      </c>
      <c r="AQ11" s="266">
        <v>1878</v>
      </c>
      <c r="AR11" s="267">
        <v>-94</v>
      </c>
    </row>
    <row r="12" spans="1:46" ht="13.5" customHeight="1" x14ac:dyDescent="0.15">
      <c r="A12" s="247"/>
      <c r="AK12" s="1103" t="s">
        <v>494</v>
      </c>
      <c r="AL12" s="1104"/>
      <c r="AM12" s="1104"/>
      <c r="AN12" s="1105"/>
      <c r="AO12" s="265" t="s">
        <v>495</v>
      </c>
      <c r="AP12" s="265" t="s">
        <v>495</v>
      </c>
      <c r="AQ12" s="266">
        <v>30</v>
      </c>
      <c r="AR12" s="267" t="s">
        <v>495</v>
      </c>
    </row>
    <row r="13" spans="1:46" ht="13.5" customHeight="1" x14ac:dyDescent="0.15">
      <c r="A13" s="247"/>
      <c r="AK13" s="1103" t="s">
        <v>496</v>
      </c>
      <c r="AL13" s="1104"/>
      <c r="AM13" s="1104"/>
      <c r="AN13" s="1105"/>
      <c r="AO13" s="265">
        <v>437528</v>
      </c>
      <c r="AP13" s="265">
        <v>1701</v>
      </c>
      <c r="AQ13" s="266">
        <v>1863</v>
      </c>
      <c r="AR13" s="267">
        <v>-8.6999999999999993</v>
      </c>
    </row>
    <row r="14" spans="1:46" ht="13.5" customHeight="1" x14ac:dyDescent="0.15">
      <c r="A14" s="247"/>
      <c r="AK14" s="1103" t="s">
        <v>497</v>
      </c>
      <c r="AL14" s="1104"/>
      <c r="AM14" s="1104"/>
      <c r="AN14" s="1105"/>
      <c r="AO14" s="265">
        <v>149965</v>
      </c>
      <c r="AP14" s="265">
        <v>583</v>
      </c>
      <c r="AQ14" s="266">
        <v>1453</v>
      </c>
      <c r="AR14" s="267">
        <v>-59.9</v>
      </c>
    </row>
    <row r="15" spans="1:46" ht="13.5" customHeight="1" x14ac:dyDescent="0.15">
      <c r="A15" s="247"/>
      <c r="AK15" s="1106" t="s">
        <v>498</v>
      </c>
      <c r="AL15" s="1107"/>
      <c r="AM15" s="1107"/>
      <c r="AN15" s="1108"/>
      <c r="AO15" s="265">
        <v>-1088926</v>
      </c>
      <c r="AP15" s="265">
        <v>-4234</v>
      </c>
      <c r="AQ15" s="266">
        <v>-3932</v>
      </c>
      <c r="AR15" s="267">
        <v>7.7</v>
      </c>
    </row>
    <row r="16" spans="1:46" x14ac:dyDescent="0.15">
      <c r="A16" s="247"/>
      <c r="AK16" s="1106" t="s">
        <v>177</v>
      </c>
      <c r="AL16" s="1107"/>
      <c r="AM16" s="1107"/>
      <c r="AN16" s="1108"/>
      <c r="AO16" s="265">
        <v>17345735</v>
      </c>
      <c r="AP16" s="265">
        <v>67440</v>
      </c>
      <c r="AQ16" s="266">
        <v>73743</v>
      </c>
      <c r="AR16" s="267">
        <v>-8.5</v>
      </c>
    </row>
    <row r="17" spans="1:46" x14ac:dyDescent="0.15">
      <c r="A17" s="247"/>
    </row>
    <row r="18" spans="1:46" x14ac:dyDescent="0.15">
      <c r="A18" s="247"/>
      <c r="AQ18" s="268"/>
      <c r="AR18" s="268"/>
    </row>
    <row r="19" spans="1:46" x14ac:dyDescent="0.15">
      <c r="A19" s="247"/>
      <c r="AK19" s="243" t="s">
        <v>499</v>
      </c>
    </row>
    <row r="20" spans="1:46" x14ac:dyDescent="0.15">
      <c r="A20" s="247"/>
      <c r="AK20" s="269"/>
      <c r="AL20" s="270"/>
      <c r="AM20" s="270"/>
      <c r="AN20" s="271"/>
      <c r="AO20" s="272" t="s">
        <v>500</v>
      </c>
      <c r="AP20" s="273" t="s">
        <v>501</v>
      </c>
      <c r="AQ20" s="274" t="s">
        <v>502</v>
      </c>
      <c r="AR20" s="275"/>
    </row>
    <row r="21" spans="1:46" s="248" customFormat="1" x14ac:dyDescent="0.15">
      <c r="A21" s="276"/>
      <c r="AK21" s="1109" t="s">
        <v>503</v>
      </c>
      <c r="AL21" s="1110"/>
      <c r="AM21" s="1110"/>
      <c r="AN21" s="1111"/>
      <c r="AO21" s="277">
        <v>6.49</v>
      </c>
      <c r="AP21" s="278">
        <v>6.58</v>
      </c>
      <c r="AQ21" s="279">
        <v>-0.09</v>
      </c>
      <c r="AS21" s="280"/>
      <c r="AT21" s="276"/>
    </row>
    <row r="22" spans="1:46" s="248" customFormat="1" x14ac:dyDescent="0.15">
      <c r="A22" s="276"/>
      <c r="AK22" s="1109" t="s">
        <v>504</v>
      </c>
      <c r="AL22" s="1110"/>
      <c r="AM22" s="1110"/>
      <c r="AN22" s="1111"/>
      <c r="AO22" s="281">
        <v>100.4</v>
      </c>
      <c r="AP22" s="282">
        <v>99.4</v>
      </c>
      <c r="AQ22" s="283">
        <v>1</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505</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506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507</v>
      </c>
      <c r="AL29" s="248"/>
      <c r="AM29" s="248"/>
      <c r="AN29" s="248"/>
      <c r="AS29" s="290"/>
    </row>
    <row r="30" spans="1:46" ht="13.5" customHeight="1" x14ac:dyDescent="0.15">
      <c r="A30" s="247"/>
      <c r="AK30" s="250"/>
      <c r="AL30" s="251"/>
      <c r="AM30" s="251"/>
      <c r="AN30" s="252"/>
      <c r="AO30" s="1101" t="s">
        <v>486</v>
      </c>
      <c r="AP30" s="253"/>
      <c r="AQ30" s="254" t="s">
        <v>487</v>
      </c>
      <c r="AR30" s="255"/>
    </row>
    <row r="31" spans="1:46" x14ac:dyDescent="0.15">
      <c r="A31" s="247"/>
      <c r="AK31" s="256"/>
      <c r="AL31" s="257"/>
      <c r="AM31" s="257"/>
      <c r="AN31" s="258"/>
      <c r="AO31" s="1102"/>
      <c r="AP31" s="259" t="s">
        <v>488</v>
      </c>
      <c r="AQ31" s="260" t="s">
        <v>489</v>
      </c>
      <c r="AR31" s="261" t="s">
        <v>490</v>
      </c>
    </row>
    <row r="32" spans="1:46" ht="27" customHeight="1" x14ac:dyDescent="0.15">
      <c r="A32" s="247"/>
      <c r="AK32" s="1117" t="s">
        <v>508</v>
      </c>
      <c r="AL32" s="1118"/>
      <c r="AM32" s="1118"/>
      <c r="AN32" s="1119"/>
      <c r="AO32" s="291">
        <v>10035679</v>
      </c>
      <c r="AP32" s="291">
        <v>39019</v>
      </c>
      <c r="AQ32" s="292">
        <v>30085</v>
      </c>
      <c r="AR32" s="293">
        <v>29.7</v>
      </c>
    </row>
    <row r="33" spans="1:46" ht="13.5" customHeight="1" x14ac:dyDescent="0.15">
      <c r="A33" s="247"/>
      <c r="AK33" s="1117" t="s">
        <v>509</v>
      </c>
      <c r="AL33" s="1118"/>
      <c r="AM33" s="1118"/>
      <c r="AN33" s="1119"/>
      <c r="AO33" s="291" t="s">
        <v>495</v>
      </c>
      <c r="AP33" s="291" t="s">
        <v>495</v>
      </c>
      <c r="AQ33" s="292" t="s">
        <v>495</v>
      </c>
      <c r="AR33" s="293" t="s">
        <v>495</v>
      </c>
    </row>
    <row r="34" spans="1:46" ht="27" customHeight="1" x14ac:dyDescent="0.15">
      <c r="A34" s="247"/>
      <c r="AK34" s="1117" t="s">
        <v>510</v>
      </c>
      <c r="AL34" s="1118"/>
      <c r="AM34" s="1118"/>
      <c r="AN34" s="1119"/>
      <c r="AO34" s="291">
        <v>35333</v>
      </c>
      <c r="AP34" s="291">
        <v>137</v>
      </c>
      <c r="AQ34" s="292">
        <v>20</v>
      </c>
      <c r="AR34" s="293">
        <v>585</v>
      </c>
    </row>
    <row r="35" spans="1:46" ht="27" customHeight="1" x14ac:dyDescent="0.15">
      <c r="A35" s="247"/>
      <c r="AK35" s="1117" t="s">
        <v>511</v>
      </c>
      <c r="AL35" s="1118"/>
      <c r="AM35" s="1118"/>
      <c r="AN35" s="1119"/>
      <c r="AO35" s="291">
        <v>1888823</v>
      </c>
      <c r="AP35" s="291">
        <v>7344</v>
      </c>
      <c r="AQ35" s="292">
        <v>7684</v>
      </c>
      <c r="AR35" s="293">
        <v>-4.4000000000000004</v>
      </c>
    </row>
    <row r="36" spans="1:46" ht="27" customHeight="1" x14ac:dyDescent="0.15">
      <c r="A36" s="247"/>
      <c r="AK36" s="1117" t="s">
        <v>512</v>
      </c>
      <c r="AL36" s="1118"/>
      <c r="AM36" s="1118"/>
      <c r="AN36" s="1119"/>
      <c r="AO36" s="291" t="s">
        <v>495</v>
      </c>
      <c r="AP36" s="291" t="s">
        <v>495</v>
      </c>
      <c r="AQ36" s="292">
        <v>531</v>
      </c>
      <c r="AR36" s="293" t="s">
        <v>495</v>
      </c>
    </row>
    <row r="37" spans="1:46" ht="13.5" customHeight="1" x14ac:dyDescent="0.15">
      <c r="A37" s="247"/>
      <c r="AK37" s="1117" t="s">
        <v>513</v>
      </c>
      <c r="AL37" s="1118"/>
      <c r="AM37" s="1118"/>
      <c r="AN37" s="1119"/>
      <c r="AO37" s="291">
        <v>180322</v>
      </c>
      <c r="AP37" s="291">
        <v>701</v>
      </c>
      <c r="AQ37" s="292">
        <v>977</v>
      </c>
      <c r="AR37" s="293">
        <v>-28.2</v>
      </c>
    </row>
    <row r="38" spans="1:46" ht="27" customHeight="1" x14ac:dyDescent="0.15">
      <c r="A38" s="247"/>
      <c r="AK38" s="1120" t="s">
        <v>514</v>
      </c>
      <c r="AL38" s="1121"/>
      <c r="AM38" s="1121"/>
      <c r="AN38" s="1122"/>
      <c r="AO38" s="294">
        <v>19</v>
      </c>
      <c r="AP38" s="294">
        <v>0</v>
      </c>
      <c r="AQ38" s="295">
        <v>0</v>
      </c>
      <c r="AR38" s="283">
        <v>0</v>
      </c>
      <c r="AS38" s="290"/>
    </row>
    <row r="39" spans="1:46" x14ac:dyDescent="0.15">
      <c r="A39" s="247"/>
      <c r="AK39" s="1120" t="s">
        <v>515</v>
      </c>
      <c r="AL39" s="1121"/>
      <c r="AM39" s="1121"/>
      <c r="AN39" s="1122"/>
      <c r="AO39" s="291">
        <v>-4682334</v>
      </c>
      <c r="AP39" s="291">
        <v>-18205</v>
      </c>
      <c r="AQ39" s="292">
        <v>-7625</v>
      </c>
      <c r="AR39" s="293">
        <v>138.80000000000001</v>
      </c>
      <c r="AS39" s="290"/>
    </row>
    <row r="40" spans="1:46" ht="27" customHeight="1" x14ac:dyDescent="0.15">
      <c r="A40" s="247"/>
      <c r="AK40" s="1117" t="s">
        <v>516</v>
      </c>
      <c r="AL40" s="1118"/>
      <c r="AM40" s="1118"/>
      <c r="AN40" s="1119"/>
      <c r="AO40" s="291">
        <v>-6752824</v>
      </c>
      <c r="AP40" s="291">
        <v>-26255</v>
      </c>
      <c r="AQ40" s="292">
        <v>-22878</v>
      </c>
      <c r="AR40" s="293">
        <v>14.8</v>
      </c>
      <c r="AS40" s="290"/>
    </row>
    <row r="41" spans="1:46" x14ac:dyDescent="0.15">
      <c r="A41" s="247"/>
      <c r="AK41" s="1123" t="s">
        <v>287</v>
      </c>
      <c r="AL41" s="1124"/>
      <c r="AM41" s="1124"/>
      <c r="AN41" s="1125"/>
      <c r="AO41" s="291">
        <v>705018</v>
      </c>
      <c r="AP41" s="291">
        <v>2741</v>
      </c>
      <c r="AQ41" s="292">
        <v>8794</v>
      </c>
      <c r="AR41" s="293">
        <v>-68.8</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517</v>
      </c>
    </row>
    <row r="48" spans="1:46" x14ac:dyDescent="0.15">
      <c r="A48" s="247"/>
      <c r="AK48" s="301" t="s">
        <v>518</v>
      </c>
      <c r="AL48" s="301"/>
      <c r="AM48" s="301"/>
      <c r="AN48" s="301"/>
      <c r="AO48" s="301"/>
      <c r="AP48" s="301"/>
      <c r="AQ48" s="302"/>
      <c r="AR48" s="301"/>
    </row>
    <row r="49" spans="1:44" ht="13.5" customHeight="1" x14ac:dyDescent="0.15">
      <c r="A49" s="247"/>
      <c r="AK49" s="303"/>
      <c r="AL49" s="304"/>
      <c r="AM49" s="1112" t="s">
        <v>486</v>
      </c>
      <c r="AN49" s="1114" t="s">
        <v>519</v>
      </c>
      <c r="AO49" s="1115"/>
      <c r="AP49" s="1115"/>
      <c r="AQ49" s="1115"/>
      <c r="AR49" s="1116"/>
    </row>
    <row r="50" spans="1:44" x14ac:dyDescent="0.15">
      <c r="A50" s="247"/>
      <c r="AK50" s="305"/>
      <c r="AL50" s="306"/>
      <c r="AM50" s="1113"/>
      <c r="AN50" s="307" t="s">
        <v>520</v>
      </c>
      <c r="AO50" s="308" t="s">
        <v>521</v>
      </c>
      <c r="AP50" s="309" t="s">
        <v>522</v>
      </c>
      <c r="AQ50" s="310" t="s">
        <v>523</v>
      </c>
      <c r="AR50" s="311" t="s">
        <v>524</v>
      </c>
    </row>
    <row r="51" spans="1:44" x14ac:dyDescent="0.15">
      <c r="A51" s="247"/>
      <c r="AK51" s="303" t="s">
        <v>525</v>
      </c>
      <c r="AL51" s="304"/>
      <c r="AM51" s="312">
        <v>13609850</v>
      </c>
      <c r="AN51" s="313">
        <v>51722</v>
      </c>
      <c r="AO51" s="314">
        <v>28.6</v>
      </c>
      <c r="AP51" s="315">
        <v>43261</v>
      </c>
      <c r="AQ51" s="316">
        <v>-6</v>
      </c>
      <c r="AR51" s="317">
        <v>34.6</v>
      </c>
    </row>
    <row r="52" spans="1:44" x14ac:dyDescent="0.15">
      <c r="A52" s="247"/>
      <c r="AK52" s="318"/>
      <c r="AL52" s="319" t="s">
        <v>526</v>
      </c>
      <c r="AM52" s="320">
        <v>10554904</v>
      </c>
      <c r="AN52" s="321">
        <v>40112</v>
      </c>
      <c r="AO52" s="322">
        <v>61.6</v>
      </c>
      <c r="AP52" s="323">
        <v>24721</v>
      </c>
      <c r="AQ52" s="324">
        <v>-1.7</v>
      </c>
      <c r="AR52" s="325">
        <v>63.3</v>
      </c>
    </row>
    <row r="53" spans="1:44" x14ac:dyDescent="0.15">
      <c r="A53" s="247"/>
      <c r="AK53" s="303" t="s">
        <v>527</v>
      </c>
      <c r="AL53" s="304"/>
      <c r="AM53" s="312">
        <v>14650013</v>
      </c>
      <c r="AN53" s="313">
        <v>55989</v>
      </c>
      <c r="AO53" s="314">
        <v>8.1999999999999993</v>
      </c>
      <c r="AP53" s="315">
        <v>40626</v>
      </c>
      <c r="AQ53" s="316">
        <v>-6.1</v>
      </c>
      <c r="AR53" s="317">
        <v>14.3</v>
      </c>
    </row>
    <row r="54" spans="1:44" x14ac:dyDescent="0.15">
      <c r="A54" s="247"/>
      <c r="AK54" s="318"/>
      <c r="AL54" s="319" t="s">
        <v>526</v>
      </c>
      <c r="AM54" s="320">
        <v>11573643</v>
      </c>
      <c r="AN54" s="321">
        <v>44231</v>
      </c>
      <c r="AO54" s="322">
        <v>10.3</v>
      </c>
      <c r="AP54" s="323">
        <v>24279</v>
      </c>
      <c r="AQ54" s="324">
        <v>-1.8</v>
      </c>
      <c r="AR54" s="325">
        <v>12.1</v>
      </c>
    </row>
    <row r="55" spans="1:44" x14ac:dyDescent="0.15">
      <c r="A55" s="247"/>
      <c r="AK55" s="303" t="s">
        <v>528</v>
      </c>
      <c r="AL55" s="304"/>
      <c r="AM55" s="312">
        <v>6852376</v>
      </c>
      <c r="AN55" s="313">
        <v>26367</v>
      </c>
      <c r="AO55" s="314">
        <v>-52.9</v>
      </c>
      <c r="AP55" s="315">
        <v>46133</v>
      </c>
      <c r="AQ55" s="316">
        <v>13.6</v>
      </c>
      <c r="AR55" s="317">
        <v>-66.5</v>
      </c>
    </row>
    <row r="56" spans="1:44" x14ac:dyDescent="0.15">
      <c r="A56" s="247"/>
      <c r="AK56" s="318"/>
      <c r="AL56" s="319" t="s">
        <v>526</v>
      </c>
      <c r="AM56" s="320">
        <v>4144404</v>
      </c>
      <c r="AN56" s="321">
        <v>15947</v>
      </c>
      <c r="AO56" s="322">
        <v>-63.9</v>
      </c>
      <c r="AP56" s="323">
        <v>27280</v>
      </c>
      <c r="AQ56" s="324">
        <v>12.4</v>
      </c>
      <c r="AR56" s="325">
        <v>-76.3</v>
      </c>
    </row>
    <row r="57" spans="1:44" x14ac:dyDescent="0.15">
      <c r="A57" s="247"/>
      <c r="AK57" s="303" t="s">
        <v>529</v>
      </c>
      <c r="AL57" s="304"/>
      <c r="AM57" s="312">
        <v>12201929</v>
      </c>
      <c r="AN57" s="313">
        <v>47168</v>
      </c>
      <c r="AO57" s="314">
        <v>78.900000000000006</v>
      </c>
      <c r="AP57" s="315">
        <v>49174</v>
      </c>
      <c r="AQ57" s="316">
        <v>6.6</v>
      </c>
      <c r="AR57" s="317">
        <v>72.3</v>
      </c>
    </row>
    <row r="58" spans="1:44" x14ac:dyDescent="0.15">
      <c r="A58" s="247"/>
      <c r="AK58" s="318"/>
      <c r="AL58" s="319" t="s">
        <v>526</v>
      </c>
      <c r="AM58" s="320">
        <v>5735809</v>
      </c>
      <c r="AN58" s="321">
        <v>22172</v>
      </c>
      <c r="AO58" s="322">
        <v>39</v>
      </c>
      <c r="AP58" s="323">
        <v>29896</v>
      </c>
      <c r="AQ58" s="324">
        <v>9.6</v>
      </c>
      <c r="AR58" s="325">
        <v>29.4</v>
      </c>
    </row>
    <row r="59" spans="1:44" x14ac:dyDescent="0.15">
      <c r="A59" s="247"/>
      <c r="AK59" s="303" t="s">
        <v>530</v>
      </c>
      <c r="AL59" s="304"/>
      <c r="AM59" s="312">
        <v>7642250</v>
      </c>
      <c r="AN59" s="313">
        <v>29713</v>
      </c>
      <c r="AO59" s="314">
        <v>-37</v>
      </c>
      <c r="AP59" s="315">
        <v>50636</v>
      </c>
      <c r="AQ59" s="316">
        <v>3</v>
      </c>
      <c r="AR59" s="317">
        <v>-40</v>
      </c>
    </row>
    <row r="60" spans="1:44" x14ac:dyDescent="0.15">
      <c r="A60" s="247"/>
      <c r="AK60" s="318"/>
      <c r="AL60" s="319" t="s">
        <v>526</v>
      </c>
      <c r="AM60" s="320">
        <v>5321172</v>
      </c>
      <c r="AN60" s="321">
        <v>20689</v>
      </c>
      <c r="AO60" s="322">
        <v>-6.7</v>
      </c>
      <c r="AP60" s="323">
        <v>31778</v>
      </c>
      <c r="AQ60" s="324">
        <v>6.3</v>
      </c>
      <c r="AR60" s="325">
        <v>-13</v>
      </c>
    </row>
    <row r="61" spans="1:44" x14ac:dyDescent="0.15">
      <c r="A61" s="247"/>
      <c r="AK61" s="303" t="s">
        <v>531</v>
      </c>
      <c r="AL61" s="326"/>
      <c r="AM61" s="312">
        <v>10991284</v>
      </c>
      <c r="AN61" s="313">
        <v>42192</v>
      </c>
      <c r="AO61" s="314">
        <v>5.2</v>
      </c>
      <c r="AP61" s="315">
        <v>45966</v>
      </c>
      <c r="AQ61" s="327">
        <v>2.2000000000000002</v>
      </c>
      <c r="AR61" s="317">
        <v>3</v>
      </c>
    </row>
    <row r="62" spans="1:44" x14ac:dyDescent="0.15">
      <c r="A62" s="247"/>
      <c r="AK62" s="318"/>
      <c r="AL62" s="319" t="s">
        <v>526</v>
      </c>
      <c r="AM62" s="320">
        <v>7465986</v>
      </c>
      <c r="AN62" s="321">
        <v>28630</v>
      </c>
      <c r="AO62" s="322">
        <v>8.1</v>
      </c>
      <c r="AP62" s="323">
        <v>27591</v>
      </c>
      <c r="AQ62" s="324">
        <v>5</v>
      </c>
      <c r="AR62" s="325">
        <v>3.1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M7hjhrNDdnnfxL+OJFlEtQQ4yH3Ren/qTNS30Nk9xwZnPagvR2A+UC3aAIWCCfFKmnJUbn7FN1OuW6BDtV4ugA==" saltValue="jXR9OFlm3AFQA1+WhEvhP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483</v>
      </c>
    </row>
    <row r="121" spans="125:125" ht="13.5" hidden="1" customHeight="1" x14ac:dyDescent="0.15">
      <c r="DU121" s="241"/>
    </row>
  </sheetData>
  <sheetProtection algorithmName="SHA-512" hashValue="6x/fHrGXXcVgYYOXSu6jic7IRv3n7nFw9B/z5cj5DVEwyOnyFA7eyGY0MtDBN0286UdfnFe7cc8M6+39ttmUbA==" saltValue="xC5uFSoSOXf9fPpCoOQfo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483</v>
      </c>
    </row>
  </sheetData>
  <sheetProtection algorithmName="SHA-512" hashValue="wyyrCtpjwM8DrNdIJ29d9v3tgAkCKF+unO8wPnL/3Np+xorpnMsecKM/qv1B4nm5nnnlzyziELtXBRd6wjelXw==" saltValue="arRZnvtK6VbGYyhq09p0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533</v>
      </c>
      <c r="G46" s="8" t="s">
        <v>534</v>
      </c>
      <c r="H46" s="8" t="s">
        <v>535</v>
      </c>
      <c r="I46" s="8" t="s">
        <v>536</v>
      </c>
      <c r="J46" s="9" t="s">
        <v>537</v>
      </c>
    </row>
    <row r="47" spans="2:10" ht="57.75" customHeight="1" x14ac:dyDescent="0.15">
      <c r="B47" s="10"/>
      <c r="C47" s="1126" t="s">
        <v>3</v>
      </c>
      <c r="D47" s="1126"/>
      <c r="E47" s="1127"/>
      <c r="F47" s="11">
        <v>12.82</v>
      </c>
      <c r="G47" s="12">
        <v>12.47</v>
      </c>
      <c r="H47" s="12">
        <v>12.88</v>
      </c>
      <c r="I47" s="12">
        <v>13.12</v>
      </c>
      <c r="J47" s="13">
        <v>13.16</v>
      </c>
    </row>
    <row r="48" spans="2:10" ht="57.75" customHeight="1" x14ac:dyDescent="0.15">
      <c r="B48" s="14"/>
      <c r="C48" s="1128" t="s">
        <v>4</v>
      </c>
      <c r="D48" s="1128"/>
      <c r="E48" s="1129"/>
      <c r="F48" s="15">
        <v>0.54</v>
      </c>
      <c r="G48" s="16">
        <v>0.56000000000000005</v>
      </c>
      <c r="H48" s="16">
        <v>1.49</v>
      </c>
      <c r="I48" s="16">
        <v>1.46</v>
      </c>
      <c r="J48" s="17">
        <v>1.22</v>
      </c>
    </row>
    <row r="49" spans="2:10" ht="57.75" customHeight="1" thickBot="1" x14ac:dyDescent="0.2">
      <c r="B49" s="18"/>
      <c r="C49" s="1130" t="s">
        <v>5</v>
      </c>
      <c r="D49" s="1130"/>
      <c r="E49" s="1131"/>
      <c r="F49" s="19" t="s">
        <v>538</v>
      </c>
      <c r="G49" s="20">
        <v>0.24</v>
      </c>
      <c r="H49" s="20">
        <v>1.08</v>
      </c>
      <c r="I49" s="20">
        <v>0.52</v>
      </c>
      <c r="J49" s="21">
        <v>0.72</v>
      </c>
    </row>
    <row r="50" spans="2:10" x14ac:dyDescent="0.15"/>
  </sheetData>
  <sheetProtection algorithmName="SHA-512" hashValue="/7ozJajhMNH04MKre2NSbmcgVo40ny0hxhdrz4FWNbWG7kRWLozWLhU6RpBxwPG7aKu1bXHLp9UB+wSMBlyYNQ==" saltValue="V+BlwbpbL2uzEUyI2PZ7f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石谷 翠里</cp:lastModifiedBy>
  <cp:lastPrinted>2026-03-09T07:39:39Z</cp:lastPrinted>
  <dcterms:created xsi:type="dcterms:W3CDTF">2026-02-23T07:48:24Z</dcterms:created>
  <dcterms:modified xsi:type="dcterms:W3CDTF">2026-03-16T09:18:44Z</dcterms:modified>
  <cp:category/>
</cp:coreProperties>
</file>